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code_map" sheetId="1" state="visible" r:id="rId2"/>
    <sheet name="LMPreScn" sheetId="2" state="visible" r:id="rId3"/>
    <sheet name="EventCodeScheme" sheetId="3" state="visible" r:id="rId4"/>
    <sheet name="lm1_code_map_scratch" sheetId="4" state="visible" r:id="rId5"/>
    <sheet name="Lists" sheetId="5" state="visible" r:id="rId6"/>
    <sheet name="Clozes" sheetId="6" state="visible" r:id="rId7"/>
  </sheets>
  <definedNames>
    <definedName function="false" hidden="false" localSheetId="1" name="_xlnm._FilterDatabase" vbProcedure="false">LMPreScn!$A$4:$CM$483</definedName>
    <definedName function="false" hidden="false" localSheetId="5" name="_xlnm._FilterDatabase" vbProcedure="false">Clozes!$A$3:$CM$242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<sst xmlns="http://schemas.openxmlformats.org/spreadsheetml/2006/main" count="54903" uniqueCount="3781">
  <si>
    <t>regexp</t>
  </si>
  <si>
    <t>log_evcode</t>
  </si>
  <si>
    <t>stim_id</t>
  </si>
  <si>
    <t>agent_id</t>
  </si>
  <si>
    <t>context_id</t>
  </si>
  <si>
    <t>context</t>
  </si>
  <si>
    <t>crit_verb</t>
  </si>
  <si>
    <t>critverb_fit</t>
  </si>
  <si>
    <t>met_verb</t>
  </si>
  <si>
    <t>half</t>
  </si>
  <si>
    <t>list</t>
  </si>
  <si>
    <t>1N</t>
  </si>
  <si>
    <t>List</t>
  </si>
  <si>
    <t>Half(1 or 2)</t>
  </si>
  <si>
    <t>Coerced Verb (1=/ACV, 2=AIC)</t>
  </si>
  <si>
    <t>Agent (1=Ag1, 2=Ag2)</t>
  </si>
  <si>
    <t> NormingItemNumb</t>
  </si>
  <si>
    <t>ERPItemNumber</t>
  </si>
  <si>
    <t>  AgentXVerbCondDigit(1=Ag1/CV, 2=Ag2/CV, 3=Ag1/IV, 4=Ag2/IV)</t>
  </si>
  <si>
    <t>Base Event Code</t>
  </si>
  <si>
    <t>Target Verb Event Code</t>
  </si>
  <si>
    <t>Context Event Code</t>
  </si>
  <si>
    <t>Question Event Code</t>
  </si>
  <si>
    <t>Mood</t>
  </si>
  <si>
    <t>Context1</t>
  </si>
  <si>
    <t>Pre-Target Context2</t>
  </si>
  <si>
    <t>Context2/Question</t>
  </si>
  <si>
    <t>Question</t>
  </si>
  <si>
    <t>Answer</t>
  </si>
  <si>
    <t>Target Position</t>
  </si>
  <si>
    <t>Context2Length</t>
  </si>
  <si>
    <t>Coercion Verb</t>
  </si>
  <si>
    <t>S0001(A)S0002(B)</t>
  </si>
  <si>
    <t>S0003(A)S0004(B)</t>
  </si>
  <si>
    <t>S0005(A)S0006(B)</t>
  </si>
  <si>
    <t>S0007(A)S0008(B)</t>
  </si>
  <si>
    <t>S0009(A)S0010(B)</t>
  </si>
  <si>
    <t>S0011(A)S0012(B)</t>
  </si>
  <si>
    <t>S0013(A)S0014(B)</t>
  </si>
  <si>
    <t>S0015(A)S0016(B)</t>
  </si>
  <si>
    <t>S0017(A)S0018(B)</t>
  </si>
  <si>
    <t>S0019(A)S0022(B)</t>
  </si>
  <si>
    <t>S0021(A)S0024(B)</t>
  </si>
  <si>
    <t>S0023(A)S0026(B)</t>
  </si>
  <si>
    <t>S0025(A)S0028(B)</t>
  </si>
  <si>
    <t>S0027(A)S0030(B)</t>
  </si>
  <si>
    <t>S0029(A)S0032(B)</t>
  </si>
  <si>
    <t>S0031(A)S0034(B)</t>
  </si>
  <si>
    <t>S0033(A)S0036(B)</t>
  </si>
  <si>
    <t>S0035(A)S0038(B)</t>
  </si>
  <si>
    <t>S0037(A)S0040(B)</t>
  </si>
  <si>
    <t>S0039(A)S0042(B)</t>
  </si>
  <si>
    <t>S0041(A)S0044(B)</t>
  </si>
  <si>
    <t>S0043(A)S0046(B)</t>
  </si>
  <si>
    <t>S0045(A)S0048(B)</t>
  </si>
  <si>
    <t>S0047(A)S0050(B)</t>
  </si>
  <si>
    <t>S0049(A)S0052(B)</t>
  </si>
  <si>
    <t>S0053(A)S0056(B)</t>
  </si>
  <si>
    <t>S0055(A)S0058(B)</t>
  </si>
  <si>
    <t>S0057(A)S0060(B)</t>
  </si>
  <si>
    <t>S0059(A)S0062(B)</t>
  </si>
  <si>
    <t>S0061(A)S0064(B)</t>
  </si>
  <si>
    <t>S0063(A)S0066(B)</t>
  </si>
  <si>
    <t>S0065(A)S0068(B)</t>
  </si>
  <si>
    <t>S0067(A)S0070(B)</t>
  </si>
  <si>
    <t>S0069(A)S0072(B)</t>
  </si>
  <si>
    <t>S0071(A)S0074(B)</t>
  </si>
  <si>
    <t>S0073(A)S0076(B)</t>
  </si>
  <si>
    <t>S0075(A)S0078(B)</t>
  </si>
  <si>
    <t>S0077(A)S0080(B)</t>
  </si>
  <si>
    <t>S0079(A)S0082(B)</t>
  </si>
  <si>
    <t>S0081(A)S0084(B)</t>
  </si>
  <si>
    <t>S0083(A)S0086(B)</t>
  </si>
  <si>
    <t>S0085(A)S0088(B)</t>
  </si>
  <si>
    <t>S0089(A)S0090(B)</t>
  </si>
  <si>
    <t>S0091(A)S0092(B)</t>
  </si>
  <si>
    <t>S0093(A)S0094(B)</t>
  </si>
  <si>
    <t>S0095(A)S0096(B)</t>
  </si>
  <si>
    <t>S0097(A)S0098(B)</t>
  </si>
  <si>
    <t>S0099(A)S0102(B)</t>
  </si>
  <si>
    <t>S0101(A)S0104(B)</t>
  </si>
  <si>
    <t>KD EXP Target</t>
  </si>
  <si>
    <t># Non-Blank Responses</t>
  </si>
  <si>
    <t>KD Target Search Parameter</t>
  </si>
  <si>
    <t>Count of KD Target</t>
  </si>
  <si>
    <t>Cloze of KD Target</t>
  </si>
  <si>
    <t>ALT Target Search Parameter</t>
  </si>
  <si>
    <t>ALT Target Count</t>
  </si>
  <si>
    <t>ALT Target Cloze</t>
  </si>
  <si>
    <t>Count of KD Opposite agent target</t>
  </si>
  <si>
    <t>ALT Target</t>
  </si>
  <si>
    <t>Count of ALT Opposite agent target</t>
  </si>
  <si>
    <t>Cloze of ALT Opposite agent target</t>
  </si>
  <si>
    <t>Highest cloze word [anywhere]</t>
  </si>
  <si>
    <t>Cloze of Highest cloze word</t>
  </si>
  <si>
    <t>Notes</t>
  </si>
  <si>
    <t>Proposed Revised target</t>
  </si>
  <si>
    <t>Cloze of presented target</t>
  </si>
  <si>
    <t>Cloze of opposite target</t>
  </si>
  <si>
    <t>Target Verb</t>
  </si>
  <si>
    <t>half_id</t>
  </si>
  <si>
    <t>crit_verb_fit_id</t>
  </si>
  <si>
    <t>norming_id</t>
  </si>
  <si>
    <t>condition_level</t>
  </si>
  <si>
    <t>base_code</t>
  </si>
  <si>
    <t>question_event_code</t>
  </si>
  <si>
    <t>mood</t>
  </si>
  <si>
    <t>rsvp_fragment</t>
  </si>
  <si>
    <t>rsvp_sentence</t>
  </si>
  <si>
    <t>question</t>
  </si>
  <si>
    <t>answer</t>
  </si>
  <si>
    <t>metv_pos</t>
  </si>
  <si>
    <t>rsvp_len</t>
  </si>
  <si>
    <t>kd_target</t>
  </si>
  <si>
    <t>n_resp</t>
  </si>
  <si>
    <t>kd_search</t>
  </si>
  <si>
    <t>kd_n</t>
  </si>
  <si>
    <t>kd_cloze</t>
  </si>
  <si>
    <t>alt_search</t>
  </si>
  <si>
    <t>alt_n</t>
  </si>
  <si>
    <t>kd_opp_n</t>
  </si>
  <si>
    <t>alt_target</t>
  </si>
  <si>
    <t>alt_opp_n</t>
  </si>
  <si>
    <t>alt_opp_cloze</t>
  </si>
  <si>
    <t>max_cloze_word</t>
  </si>
  <si>
    <t>constraint</t>
  </si>
  <si>
    <t>notes</t>
  </si>
  <si>
    <t>revise_target</t>
  </si>
  <si>
    <t>cloze</t>
  </si>
  <si>
    <t>opp_cloze</t>
  </si>
  <si>
    <t>continuation</t>
  </si>
  <si>
    <t>AH1N</t>
  </si>
  <si>
    <t>D</t>
  </si>
  <si>
    <t>The gardener attempted some beets.</t>
  </si>
  <si>
    <t>She was not able to</t>
  </si>
  <si>
    <t>She was not able to grow them at all.</t>
  </si>
  <si>
    <t>Was the gardener successful?</t>
  </si>
  <si>
    <t>no</t>
  </si>
  <si>
    <t>attempted</t>
  </si>
  <si>
    <t>grow them</t>
  </si>
  <si>
    <t>successfully grow them</t>
  </si>
  <si>
    <t>get them to grow</t>
  </si>
  <si>
    <t>grow</t>
  </si>
  <si>
    <t>grow any beets</t>
  </si>
  <si>
    <t>cultivate them</t>
  </si>
  <si>
    <t>pick</t>
  </si>
  <si>
    <t>find any cash</t>
  </si>
  <si>
    <t>find any</t>
  </si>
  <si>
    <t>grow them well</t>
  </si>
  <si>
    <t>succeed</t>
  </si>
  <si>
    <t>harvest</t>
  </si>
  <si>
    <t>finish them</t>
  </si>
  <si>
    <t>get beets</t>
  </si>
  <si>
    <t>cook them</t>
  </si>
  <si>
    <t>finish</t>
  </si>
  <si>
    <t>get them</t>
  </si>
  <si>
    <t>make them grow</t>
  </si>
  <si>
    <t>pull them</t>
  </si>
  <si>
    <t>salvage them</t>
  </si>
  <si>
    <t>get the beets</t>
  </si>
  <si>
    <t>produce</t>
  </si>
  <si>
    <t>cultivate</t>
  </si>
  <si>
    <t>harvest them</t>
  </si>
  <si>
    <t>plant them successfully</t>
  </si>
  <si>
    <t>*grow*</t>
  </si>
  <si>
    <t>grow*</t>
  </si>
  <si>
    <t>them at all.</t>
  </si>
  <si>
    <t>BH1N</t>
  </si>
  <si>
    <t>The child attempted some beets.</t>
  </si>
  <si>
    <t>She was not able to eat them at all.</t>
  </si>
  <si>
    <t>Was the child trying to eat beans?</t>
  </si>
  <si>
    <t>eat them</t>
  </si>
  <si>
    <t>do it</t>
  </si>
  <si>
    <t>eat the beets</t>
  </si>
  <si>
    <t>swallow any of them</t>
  </si>
  <si>
    <t>peel them all</t>
  </si>
  <si>
    <t>catch on.</t>
  </si>
  <si>
    <t>chew</t>
  </si>
  <si>
    <t>eat them all</t>
  </si>
  <si>
    <t>eat them.</t>
  </si>
  <si>
    <t>choke them down</t>
  </si>
  <si>
    <t>digest them</t>
  </si>
  <si>
    <t>chew them</t>
  </si>
  <si>
    <t>eat all of them</t>
  </si>
  <si>
    <t>swallow them</t>
  </si>
  <si>
    <t>like them</t>
  </si>
  <si>
    <t>eat</t>
  </si>
  <si>
    <t>get them to eat beets</t>
  </si>
  <si>
    <t>beat</t>
  </si>
  <si>
    <t>eat them gross</t>
  </si>
  <si>
    <t>sing</t>
  </si>
  <si>
    <t>find them</t>
  </si>
  <si>
    <t>enjoy them</t>
  </si>
  <si>
    <t>*eat*</t>
  </si>
  <si>
    <t>eat*</t>
  </si>
  <si>
    <t>CH1N</t>
  </si>
  <si>
    <t>Was the gardener trying to eat beans?</t>
  </si>
  <si>
    <t>DH1N</t>
  </si>
  <si>
    <t>Was the child successful?</t>
  </si>
  <si>
    <t>BH2N</t>
  </si>
  <si>
    <t>NA</t>
  </si>
  <si>
    <t>AH2N</t>
  </si>
  <si>
    <t>DH2N</t>
  </si>
  <si>
    <t>CH2N</t>
  </si>
  <si>
    <t>The skateboarder attempted the ramp.</t>
  </si>
  <si>
    <t>It took some strength to</t>
  </si>
  <si>
    <t>It took some strength to jump it because it was steep.</t>
  </si>
  <si>
    <t>Was the skateboarder on a flat surface?</t>
  </si>
  <si>
    <t>make it to the top</t>
  </si>
  <si>
    <t>climb up to the top</t>
  </si>
  <si>
    <t>get all the way up it</t>
  </si>
  <si>
    <t>make it over</t>
  </si>
  <si>
    <t>complete</t>
  </si>
  <si>
    <t>skate on it</t>
  </si>
  <si>
    <t>do the difficult trick</t>
  </si>
  <si>
    <t>get over</t>
  </si>
  <si>
    <t>get back up</t>
  </si>
  <si>
    <t>jump</t>
  </si>
  <si>
    <t>rock climb</t>
  </si>
  <si>
    <t>jump over it constantly</t>
  </si>
  <si>
    <t>slide down</t>
  </si>
  <si>
    <t>skate</t>
  </si>
  <si>
    <t>jump over it</t>
  </si>
  <si>
    <t>push</t>
  </si>
  <si>
    <t>stay on the board</t>
  </si>
  <si>
    <t>ride</t>
  </si>
  <si>
    <t>get up</t>
  </si>
  <si>
    <t>jump that high</t>
  </si>
  <si>
    <t>get air</t>
  </si>
  <si>
    <t>push off</t>
  </si>
  <si>
    <t>get up.</t>
  </si>
  <si>
    <t>skate up it</t>
  </si>
  <si>
    <t>flip the board and land on it</t>
  </si>
  <si>
    <t>land</t>
  </si>
  <si>
    <t>do the tricks</t>
  </si>
  <si>
    <t>make it</t>
  </si>
  <si>
    <t>climb</t>
  </si>
  <si>
    <t>fly</t>
  </si>
  <si>
    <t>attempt the ramp</t>
  </si>
  <si>
    <t>make it up</t>
  </si>
  <si>
    <t>flip</t>
  </si>
  <si>
    <t>jump off the lip</t>
  </si>
  <si>
    <t>overcome</t>
  </si>
  <si>
    <t>perform the trick</t>
  </si>
  <si>
    <t>*jump*</t>
  </si>
  <si>
    <t>21 jump-related completions</t>
  </si>
  <si>
    <t>jump*</t>
  </si>
  <si>
    <t>it because it was steep.</t>
  </si>
  <si>
    <t>The mother with the stroller attempted the ramp.</t>
  </si>
  <si>
    <t>It took some strength to push it because it was steep.</t>
  </si>
  <si>
    <t>Was the mother pushing a cart?</t>
  </si>
  <si>
    <t>push it up</t>
  </si>
  <si>
    <t>push it to the next level</t>
  </si>
  <si>
    <t>push it</t>
  </si>
  <si>
    <t>push up the ramp</t>
  </si>
  <si>
    <t>push the stroller up</t>
  </si>
  <si>
    <t>make it up the ramp</t>
  </si>
  <si>
    <t>push the stroller up the ramp</t>
  </si>
  <si>
    <t>push the baby cart</t>
  </si>
  <si>
    <t>push the child up.</t>
  </si>
  <si>
    <t>push up the hill</t>
  </si>
  <si>
    <t>overcome it.</t>
  </si>
  <si>
    <t>push them up the incline</t>
  </si>
  <si>
    <t>ascend</t>
  </si>
  <si>
    <t>get it up there</t>
  </si>
  <si>
    <t>push the stroller</t>
  </si>
  <si>
    <t>push the stroller up it</t>
  </si>
  <si>
    <t>push it up the hill</t>
  </si>
  <si>
    <t>push it over</t>
  </si>
  <si>
    <t>ramp</t>
  </si>
  <si>
    <t>reach the top</t>
  </si>
  <si>
    <t>push it up the ramp</t>
  </si>
  <si>
    <t>move it up.</t>
  </si>
  <si>
    <t>do it.</t>
  </si>
  <si>
    <t>get up it</t>
  </si>
  <si>
    <t>*push*</t>
  </si>
  <si>
    <t>push*</t>
  </si>
  <si>
    <t>Was the mother on a flat surface?</t>
  </si>
  <si>
    <t>The taxidermist attempted the rabbit.</t>
  </si>
  <si>
    <t>His aim had been to</t>
  </si>
  <si>
    <t>His aim had been to stuff it for his wife.</t>
  </si>
  <si>
    <t>Was the husband preparing a rabbit?</t>
  </si>
  <si>
    <t>yes</t>
  </si>
  <si>
    <t>stuff it with the Gobi desert</t>
  </si>
  <si>
    <t>keep it real-looking</t>
  </si>
  <si>
    <t>stuff an entire collection of</t>
  </si>
  <si>
    <t>stuff it</t>
  </si>
  <si>
    <t>stuff the rabbit</t>
  </si>
  <si>
    <t>stuff</t>
  </si>
  <si>
    <t>shoot it</t>
  </si>
  <si>
    <t>still</t>
  </si>
  <si>
    <t>achieve a new act</t>
  </si>
  <si>
    <t>make us happy</t>
  </si>
  <si>
    <t>go home early</t>
  </si>
  <si>
    <t>stuff the animal</t>
  </si>
  <si>
    <t>cut</t>
  </si>
  <si>
    <t>give it as a gift</t>
  </si>
  <si>
    <t>preserve it</t>
  </si>
  <si>
    <t>sell it</t>
  </si>
  <si>
    <t>high</t>
  </si>
  <si>
    <t>finish it</t>
  </si>
  <si>
    <t>do a good job</t>
  </si>
  <si>
    <t>modify it</t>
  </si>
  <si>
    <t>kill it</t>
  </si>
  <si>
    <t>sleep</t>
  </si>
  <si>
    <t>make it lifelike.</t>
  </si>
  <si>
    <t>catch it</t>
  </si>
  <si>
    <t>kill</t>
  </si>
  <si>
    <t>far</t>
  </si>
  <si>
    <t>do his best</t>
  </si>
  <si>
    <t>conquer</t>
  </si>
  <si>
    <t>be successful</t>
  </si>
  <si>
    <t>make customer happy</t>
  </si>
  <si>
    <t>display</t>
  </si>
  <si>
    <t>preserve the rabbit</t>
  </si>
  <si>
    <t>pull</t>
  </si>
  <si>
    <t>make it look real</t>
  </si>
  <si>
    <t>make it look alive again</t>
  </si>
  <si>
    <t>*stuff*</t>
  </si>
  <si>
    <t>stuff*</t>
  </si>
  <si>
    <t>for his wife.</t>
  </si>
  <si>
    <t>The poacher attempted the rabbit.</t>
  </si>
  <si>
    <t>His aim had been to kill it for his wife.</t>
  </si>
  <si>
    <t>Was the husband pro-hunting?</t>
  </si>
  <si>
    <t>kill the cute fluffy mammal</t>
  </si>
  <si>
    <t>kill the rabbit</t>
  </si>
  <si>
    <t>wide</t>
  </si>
  <si>
    <t>not eat it</t>
  </si>
  <si>
    <t>bring home supper</t>
  </si>
  <si>
    <t>kill the creature.</t>
  </si>
  <si>
    <t>shoot the brain</t>
  </si>
  <si>
    <t>miss.</t>
  </si>
  <si>
    <t>use the pelt</t>
  </si>
  <si>
    <t>poach</t>
  </si>
  <si>
    <t>shoot</t>
  </si>
  <si>
    <t>shoot the rabbit</t>
  </si>
  <si>
    <t>get 3</t>
  </si>
  <si>
    <t>kill an innocent animal</t>
  </si>
  <si>
    <t>use the rabbits fur</t>
  </si>
  <si>
    <t>hit it</t>
  </si>
  <si>
    <t>take it</t>
  </si>
  <si>
    <t>kill it.</t>
  </si>
  <si>
    <t>eat it.</t>
  </si>
  <si>
    <t>far to the right</t>
  </si>
  <si>
    <t>hit it between the eyes</t>
  </si>
  <si>
    <t>*kill*</t>
  </si>
  <si>
    <t>kill*</t>
  </si>
  <si>
    <t>The dressmaker avoided leather and fur.</t>
  </si>
  <si>
    <t>She did not like to</t>
  </si>
  <si>
    <t>She did not like to kill any animals for fashion.</t>
  </si>
  <si>
    <t>Was she likely a fan of mink?</t>
  </si>
  <si>
    <t>avoided</t>
  </si>
  <si>
    <t>wear animals</t>
  </si>
  <si>
    <t>work against her beliefs</t>
  </si>
  <si>
    <t>work with animal products</t>
  </si>
  <si>
    <t>kill animals</t>
  </si>
  <si>
    <t>use animal products</t>
  </si>
  <si>
    <t>wear animal products</t>
  </si>
  <si>
    <t>use animals in her work</t>
  </si>
  <si>
    <t>itch</t>
  </si>
  <si>
    <t>deal with it</t>
  </si>
  <si>
    <t>over do it</t>
  </si>
  <si>
    <t>over-embellish</t>
  </si>
  <si>
    <t>upset PETA</t>
  </si>
  <si>
    <t>be cruel to animals</t>
  </si>
  <si>
    <t>kill.</t>
  </si>
  <si>
    <t>be flashy</t>
  </si>
  <si>
    <t>get PETA angry</t>
  </si>
  <si>
    <t>work with those materials</t>
  </si>
  <si>
    <t>sew it</t>
  </si>
  <si>
    <t>use animal fabrics</t>
  </si>
  <si>
    <t>hurt animals</t>
  </si>
  <si>
    <t>use leather or fur</t>
  </si>
  <si>
    <t>use</t>
  </si>
  <si>
    <t>work with them</t>
  </si>
  <si>
    <t>abuse animals</t>
  </si>
  <si>
    <t>sew</t>
  </si>
  <si>
    <t>any animals for fashion.</t>
  </si>
  <si>
    <t>The supermodel avoided leather and fur.</t>
  </si>
  <si>
    <t>She did not like to wear any animals for fashion.</t>
  </si>
  <si>
    <t>wear animal skin</t>
  </si>
  <si>
    <t>wear dead animal skins</t>
  </si>
  <si>
    <t>harm animals</t>
  </si>
  <si>
    <t>perpetuate the pain of animals</t>
  </si>
  <si>
    <t>be crazy</t>
  </si>
  <si>
    <t>flaunt the slaughter of animal</t>
  </si>
  <si>
    <t>be obnoxious.</t>
  </si>
  <si>
    <t>seem pretentious</t>
  </si>
  <si>
    <t>promote animal products</t>
  </si>
  <si>
    <t>wear them</t>
  </si>
  <si>
    <t>dress in animal products</t>
  </si>
  <si>
    <t>be inhumane</t>
  </si>
  <si>
    <t>wear dead animals</t>
  </si>
  <si>
    <t>promote animal cruelty</t>
  </si>
  <si>
    <t>clothes</t>
  </si>
  <si>
    <t>flash</t>
  </si>
  <si>
    <t>eat meat</t>
  </si>
  <si>
    <t>endorse it</t>
  </si>
  <si>
    <t>wear fur</t>
  </si>
  <si>
    <t>exploit animals</t>
  </si>
  <si>
    <t>feel itchy</t>
  </si>
  <si>
    <t>promote animal abuse.</t>
  </si>
  <si>
    <t>wear it</t>
  </si>
  <si>
    <t>harm</t>
  </si>
  <si>
    <t>wear animal</t>
  </si>
  <si>
    <t>look fat</t>
  </si>
  <si>
    <t>wear</t>
  </si>
  <si>
    <t>*wear*</t>
  </si>
  <si>
    <t>wear*</t>
  </si>
  <si>
    <t>The woman in high heels avoided the grass.</t>
  </si>
  <si>
    <t>She didn't want to</t>
  </si>
  <si>
    <t>She didn't want to sink in the overgrown yard.</t>
  </si>
  <si>
    <t>Would it be difficult for her to walk through the yard?</t>
  </si>
  <si>
    <t>get dirty</t>
  </si>
  <si>
    <t>sink into it</t>
  </si>
  <si>
    <t>get her foot stuck</t>
  </si>
  <si>
    <t>get her shoes dirty</t>
  </si>
  <si>
    <t>sink in</t>
  </si>
  <si>
    <t>fall</t>
  </si>
  <si>
    <t>have her heels sink</t>
  </si>
  <si>
    <t>get stuck</t>
  </si>
  <si>
    <t>break an ankle</t>
  </si>
  <si>
    <t>sink</t>
  </si>
  <si>
    <t>sink into the mud</t>
  </si>
  <si>
    <t>get wet</t>
  </si>
  <si>
    <t>stick</t>
  </si>
  <si>
    <t>get muddy</t>
  </si>
  <si>
    <t>trip</t>
  </si>
  <si>
    <t>get her heels stuck</t>
  </si>
  <si>
    <t>ruin the shoes</t>
  </si>
  <si>
    <t>fall down</t>
  </si>
  <si>
    <t>fall.</t>
  </si>
  <si>
    <t>slip</t>
  </si>
  <si>
    <t>damage</t>
  </si>
  <si>
    <t>get stuck in the dirt</t>
  </si>
  <si>
    <t>stain her shoes</t>
  </si>
  <si>
    <t>dirty her shoes</t>
  </si>
  <si>
    <t>stick in the grass</t>
  </si>
  <si>
    <t>sink her stilettos in the dirt</t>
  </si>
  <si>
    <t>ruin her shoes</t>
  </si>
  <si>
    <t>break her ankle</t>
  </si>
  <si>
    <t>walk</t>
  </si>
  <si>
    <t>*sink*</t>
  </si>
  <si>
    <t>*get*</t>
  </si>
  <si>
    <t>22 sink/get stuck completions</t>
  </si>
  <si>
    <t>sink*</t>
  </si>
  <si>
    <t>in the overgrown yard. </t>
  </si>
  <si>
    <t>The lazy homeowner avoided the grass.</t>
  </si>
  <si>
    <t>She didn't want to mow in the overgrown yard.</t>
  </si>
  <si>
    <t>Was the homeowner behind with the yard work?</t>
  </si>
  <si>
    <t>cut it</t>
  </si>
  <si>
    <t>mow on Sunday morning</t>
  </si>
  <si>
    <t>mow it</t>
  </si>
  <si>
    <t>walk on it</t>
  </si>
  <si>
    <t>mow the lawn</t>
  </si>
  <si>
    <t>set off the alarm</t>
  </si>
  <si>
    <t>mow.</t>
  </si>
  <si>
    <t>bother herself</t>
  </si>
  <si>
    <t>mow it.</t>
  </si>
  <si>
    <t>waste her time mowing</t>
  </si>
  <si>
    <t>step on it</t>
  </si>
  <si>
    <t>worry about it</t>
  </si>
  <si>
    <t>mess up her shoes</t>
  </si>
  <si>
    <t>mow</t>
  </si>
  <si>
    <t>garden</t>
  </si>
  <si>
    <t>soak</t>
  </si>
  <si>
    <t>go outside</t>
  </si>
  <si>
    <t>step in it</t>
  </si>
  <si>
    <t>get her shoes wet</t>
  </si>
  <si>
    <t>water it.</t>
  </si>
  <si>
    <t>walk through it</t>
  </si>
  <si>
    <t>mow her lawn</t>
  </si>
  <si>
    <t>*mow*</t>
  </si>
  <si>
    <t>mow*</t>
  </si>
  <si>
    <t>Was she poorly dressed for yard work?</t>
  </si>
  <si>
    <t>The attending physician generally avoided addictive drugs.</t>
  </si>
  <si>
    <t>But occasionally he had to</t>
  </si>
  <si>
    <t>But occasionally he had to prescribe them to people.</t>
  </si>
  <si>
    <t>Was he cautious with his prescriptions?</t>
  </si>
  <si>
    <t>prescribe them</t>
  </si>
  <si>
    <t>prescribe marijuana</t>
  </si>
  <si>
    <t>prescribe them for pain manage</t>
  </si>
  <si>
    <t>give in</t>
  </si>
  <si>
    <t>administer them</t>
  </si>
  <si>
    <t>fuel others addictions</t>
  </si>
  <si>
    <t>cope</t>
  </si>
  <si>
    <t>indulge</t>
  </si>
  <si>
    <t>do them</t>
  </si>
  <si>
    <t>comply</t>
  </si>
  <si>
    <t>medicate</t>
  </si>
  <si>
    <t>give in to his needs</t>
  </si>
  <si>
    <t>submiss</t>
  </si>
  <si>
    <t>submit use</t>
  </si>
  <si>
    <t>take one</t>
  </si>
  <si>
    <t>prescribe them.</t>
  </si>
  <si>
    <t>use them</t>
  </si>
  <si>
    <t>cabe</t>
  </si>
  <si>
    <t>prescribe it</t>
  </si>
  <si>
    <t>try them out</t>
  </si>
  <si>
    <t>delve</t>
  </si>
  <si>
    <t>prescribe one</t>
  </si>
  <si>
    <t>prescribe</t>
  </si>
  <si>
    <t>give them</t>
  </si>
  <si>
    <t>succumb</t>
  </si>
  <si>
    <t>prescribe them anyway</t>
  </si>
  <si>
    <t>*prescribe*</t>
  </si>
  <si>
    <t>prescribe*</t>
  </si>
  <si>
    <t>them to people.</t>
  </si>
  <si>
    <t>The petty drug pusher generally avoided addictive drugs.</t>
  </si>
  <si>
    <t>But occasionally he had to sell them to people.</t>
  </si>
  <si>
    <t>Did he prefer non-addictive drugs?</t>
  </si>
  <si>
    <t>try some</t>
  </si>
  <si>
    <t>try out his products</t>
  </si>
  <si>
    <t>test it</t>
  </si>
  <si>
    <t>deal with them</t>
  </si>
  <si>
    <t>smuggle them</t>
  </si>
  <si>
    <t>compromise</t>
  </si>
  <si>
    <t>sell them</t>
  </si>
  <si>
    <t>take some</t>
  </si>
  <si>
    <t>snort some blow</t>
  </si>
  <si>
    <t>sell cocaine.</t>
  </si>
  <si>
    <t>try them</t>
  </si>
  <si>
    <t>change.</t>
  </si>
  <si>
    <t>try his product</t>
  </si>
  <si>
    <t>partake</t>
  </si>
  <si>
    <t>give up</t>
  </si>
  <si>
    <t>try some out</t>
  </si>
  <si>
    <t>sell some for the money</t>
  </si>
  <si>
    <t>test them</t>
  </si>
  <si>
    <t>get higher</t>
  </si>
  <si>
    <t>sober</t>
  </si>
  <si>
    <t>send money to his sick mom</t>
  </si>
  <si>
    <t>smoke.</t>
  </si>
  <si>
    <t>slang</t>
  </si>
  <si>
    <t>sell them.</t>
  </si>
  <si>
    <t>sell</t>
  </si>
  <si>
    <t>pull strings</t>
  </si>
  <si>
    <t>smoke</t>
  </si>
  <si>
    <t>deal them.</t>
  </si>
  <si>
    <t>supply them</t>
  </si>
  <si>
    <t>lie</t>
  </si>
  <si>
    <t>take risks</t>
  </si>
  <si>
    <t>lift</t>
  </si>
  <si>
    <t>deal</t>
  </si>
  <si>
    <t>*sell*</t>
  </si>
  <si>
    <t>13 sell/deal/supply-relate</t>
  </si>
  <si>
    <t>sell*</t>
  </si>
  <si>
    <t>Was the physician acting unethically?</t>
  </si>
  <si>
    <t>The snorkeler avoided the shark.</t>
  </si>
  <si>
    <t>She did not wish to</t>
  </si>
  <si>
    <t>She did not wish to die in the tropics.</t>
  </si>
  <si>
    <t>Was the snorkeler a risk taker?</t>
  </si>
  <si>
    <t>be eaten</t>
  </si>
  <si>
    <t>get her leg bitten off</t>
  </si>
  <si>
    <t>surface with an arm missing</t>
  </si>
  <si>
    <t>die</t>
  </si>
  <si>
    <t>get bitten</t>
  </si>
  <si>
    <t>get eaten</t>
  </si>
  <si>
    <t>be bitten</t>
  </si>
  <si>
    <t>see the shark</t>
  </si>
  <si>
    <t>play</t>
  </si>
  <si>
    <t>die.</t>
  </si>
  <si>
    <t>get hurt</t>
  </si>
  <si>
    <t>get bit</t>
  </si>
  <si>
    <t>come close to the shark</t>
  </si>
  <si>
    <t>become lunch</t>
  </si>
  <si>
    <t>be attacked</t>
  </si>
  <si>
    <t>encounter</t>
  </si>
  <si>
    <t>*die*</t>
  </si>
  <si>
    <t>die*</t>
  </si>
  <si>
    <t>in the tropics.</t>
  </si>
  <si>
    <t>The diner avoided the shark.</t>
  </si>
  <si>
    <t>She did not wish to eat in the tropics.</t>
  </si>
  <si>
    <t>Was she an adventurous eater?</t>
  </si>
  <si>
    <t>did you mean *diver*?</t>
  </si>
  <si>
    <t>get her face eaten off</t>
  </si>
  <si>
    <t>be there</t>
  </si>
  <si>
    <t>eat shark</t>
  </si>
  <si>
    <t>break the law</t>
  </si>
  <si>
    <t>eat endangered fish</t>
  </si>
  <si>
    <t>contribute to animal cruelty</t>
  </si>
  <si>
    <t>be eaten.</t>
  </si>
  <si>
    <t>eat it</t>
  </si>
  <si>
    <t>try it</t>
  </si>
  <si>
    <t>eat that.</t>
  </si>
  <si>
    <t>borrow more money</t>
  </si>
  <si>
    <t>become dinner</t>
  </si>
  <si>
    <t>deal with him</t>
  </si>
  <si>
    <t>sit near it</t>
  </si>
  <si>
    <t>have bad karma in the ocean</t>
  </si>
  <si>
    <t>eat a shark</t>
  </si>
  <si>
    <t>fight</t>
  </si>
  <si>
    <t>get sick</t>
  </si>
  <si>
    <t>see it</t>
  </si>
  <si>
    <t>eat seafood.</t>
  </si>
  <si>
    <t>anger it.</t>
  </si>
  <si>
    <t>consume meat</t>
  </si>
  <si>
    <t>promote poaching</t>
  </si>
  <si>
    <t>taste</t>
  </si>
  <si>
    <t>The children avoided the puddle.</t>
  </si>
  <si>
    <t>They did their best to</t>
  </si>
  <si>
    <t>They did their best to jump to the other side.</t>
  </si>
  <si>
    <t>Did they get wet?</t>
  </si>
  <si>
    <t>stay dry</t>
  </si>
  <si>
    <t>keep their clothes dry</t>
  </si>
  <si>
    <t>walk around it</t>
  </si>
  <si>
    <t>jump around it</t>
  </si>
  <si>
    <t>remain dry</t>
  </si>
  <si>
    <t>not get wet</t>
  </si>
  <si>
    <t>skip</t>
  </si>
  <si>
    <t>tip toe around it</t>
  </si>
  <si>
    <t>not jump in it</t>
  </si>
  <si>
    <t>not fall</t>
  </si>
  <si>
    <t>leap over it</t>
  </si>
  <si>
    <t>keep dry</t>
  </si>
  <si>
    <t>dance</t>
  </si>
  <si>
    <t>dodge them</t>
  </si>
  <si>
    <t>stomp</t>
  </si>
  <si>
    <t>stay dry.</t>
  </si>
  <si>
    <t>avoid it</t>
  </si>
  <si>
    <t>step around the puddle</t>
  </si>
  <si>
    <t>stay</t>
  </si>
  <si>
    <t>move around it</t>
  </si>
  <si>
    <t>splash</t>
  </si>
  <si>
    <t>resist jumping in it</t>
  </si>
  <si>
    <t>to the other side. </t>
  </si>
  <si>
    <t>The cars avoided the puddle.</t>
  </si>
  <si>
    <t>They did their best to swerve to the other side.</t>
  </si>
  <si>
    <t>dodge it</t>
  </si>
  <si>
    <t>stay on the road</t>
  </si>
  <si>
    <t>swerve around them</t>
  </si>
  <si>
    <t>avoid the puddle</t>
  </si>
  <si>
    <t>go around</t>
  </si>
  <si>
    <t>swerve</t>
  </si>
  <si>
    <t>go around it</t>
  </si>
  <si>
    <t>prevent slippage</t>
  </si>
  <si>
    <t>avoid them</t>
  </si>
  <si>
    <t>not hydroplane</t>
  </si>
  <si>
    <t>stay clean</t>
  </si>
  <si>
    <t>swerve out of the way</t>
  </si>
  <si>
    <t>splash.</t>
  </si>
  <si>
    <t>steer clear</t>
  </si>
  <si>
    <t>not make a splash</t>
  </si>
  <si>
    <t>swerve around</t>
  </si>
  <si>
    <t>drive</t>
  </si>
  <si>
    <t>not get dirty</t>
  </si>
  <si>
    <t>not splash</t>
  </si>
  <si>
    <t>avoid the puddles</t>
  </si>
  <si>
    <t>avoid the puddles.</t>
  </si>
  <si>
    <t>skid</t>
  </si>
  <si>
    <t>avoid the water.</t>
  </si>
  <si>
    <t>avoid the water</t>
  </si>
  <si>
    <t>love</t>
  </si>
  <si>
    <t>veer</t>
  </si>
  <si>
    <t>drive around it</t>
  </si>
  <si>
    <t>jump around</t>
  </si>
  <si>
    <t>*swerve*</t>
  </si>
  <si>
    <t>*avoid*</t>
  </si>
  <si>
    <t>swerve*</t>
  </si>
  <si>
    <t>The veterinary practices typically avoided reptiles.</t>
  </si>
  <si>
    <t>Not too many liked to</t>
  </si>
  <si>
    <t>Not too many liked to touch these kinds of animals.</t>
  </si>
  <si>
    <t>treat reptiles</t>
  </si>
  <si>
    <t>touch the scales</t>
  </si>
  <si>
    <t>touch the scaly animals</t>
  </si>
  <si>
    <t>touch scales</t>
  </si>
  <si>
    <t>hold them</t>
  </si>
  <si>
    <t>treat snakes</t>
  </si>
  <si>
    <t>handle reptiles</t>
  </si>
  <si>
    <t>work on lizards</t>
  </si>
  <si>
    <t>pet</t>
  </si>
  <si>
    <t>be in the sun</t>
  </si>
  <si>
    <t>deal with lizards and snakes</t>
  </si>
  <si>
    <t>diagnose reptiles</t>
  </si>
  <si>
    <t>operate</t>
  </si>
  <si>
    <t>engage with reptiles</t>
  </si>
  <si>
    <t>reptiles</t>
  </si>
  <si>
    <t>move</t>
  </si>
  <si>
    <t>deal with reptiles</t>
  </si>
  <si>
    <t>own reptiles</t>
  </si>
  <si>
    <t>come in contact</t>
  </si>
  <si>
    <t>touch them</t>
  </si>
  <si>
    <t>work it</t>
  </si>
  <si>
    <t>them</t>
  </si>
  <si>
    <t>handle them.</t>
  </si>
  <si>
    <t>examine</t>
  </si>
  <si>
    <t>work with snakes</t>
  </si>
  <si>
    <t>cure</t>
  </si>
  <si>
    <t>cooperate</t>
  </si>
  <si>
    <t>work with reptiles</t>
  </si>
  <si>
    <t>practice</t>
  </si>
  <si>
    <t>deal with snakes</t>
  </si>
  <si>
    <t>get pricked</t>
  </si>
  <si>
    <t>examine them</t>
  </si>
  <si>
    <t>operate on small animals</t>
  </si>
  <si>
    <t>treat</t>
  </si>
  <si>
    <t>*touch*</t>
  </si>
  <si>
    <t>15 touch/handle related</t>
  </si>
  <si>
    <t>touch*</t>
  </si>
  <si>
    <t>touch</t>
  </si>
  <si>
    <t>these kinds of animals. </t>
  </si>
  <si>
    <t>The zoo-goers typically avoided reptiles.</t>
  </si>
  <si>
    <t>Not too many liked to see these kinds of animals.</t>
  </si>
  <si>
    <t>crawl</t>
  </si>
  <si>
    <t>see snakes</t>
  </si>
  <si>
    <t>look at snakes</t>
  </si>
  <si>
    <t>go</t>
  </si>
  <si>
    <t>see reptiles</t>
  </si>
  <si>
    <t>see them</t>
  </si>
  <si>
    <t>be afraid</t>
  </si>
  <si>
    <t>snakes</t>
  </si>
  <si>
    <t>watch</t>
  </si>
  <si>
    <t>feel slimy</t>
  </si>
  <si>
    <t>be seen.</t>
  </si>
  <si>
    <t>observe them</t>
  </si>
  <si>
    <t>see the snakes</t>
  </si>
  <si>
    <t>dance.</t>
  </si>
  <si>
    <t>watch the snakes writhe</t>
  </si>
  <si>
    <t>be touched</t>
  </si>
  <si>
    <t>see snakes up close</t>
  </si>
  <si>
    <t>get close to their jaws</t>
  </si>
  <si>
    <t>observe</t>
  </si>
  <si>
    <t>look at them</t>
  </si>
  <si>
    <t>see them that close up</t>
  </si>
  <si>
    <t>be pet</t>
  </si>
  <si>
    <t>pet the lizards.</t>
  </si>
  <si>
    <t>touch them.</t>
  </si>
  <si>
    <t>touch the snakes</t>
  </si>
  <si>
    <t>visit</t>
  </si>
  <si>
    <t>pet them</t>
  </si>
  <si>
    <t>see the reptiles</t>
  </si>
  <si>
    <t>*see*</t>
  </si>
  <si>
    <t>30 see/look-related</t>
  </si>
  <si>
    <t>see*</t>
  </si>
  <si>
    <t>see</t>
  </si>
  <si>
    <t>Did people resist touching reptiles?</t>
  </si>
  <si>
    <t>Is it uncommon for vets to treat reptiles?</t>
  </si>
  <si>
    <t>Are reptile displays unpopular?</t>
  </si>
  <si>
    <t>The journalist began the difficult article.</t>
  </si>
  <si>
    <t>It took him a while to</t>
  </si>
  <si>
    <t>It took him a while to write the first few pages.</t>
  </si>
  <si>
    <t>began</t>
  </si>
  <si>
    <t>get started</t>
  </si>
  <si>
    <t>sift through his research</t>
  </si>
  <si>
    <t>figure out what he wanted to w</t>
  </si>
  <si>
    <t>write it out</t>
  </si>
  <si>
    <t>find the right subject</t>
  </si>
  <si>
    <t>write it</t>
  </si>
  <si>
    <t>write the piece</t>
  </si>
  <si>
    <t>read the article</t>
  </si>
  <si>
    <t>read</t>
  </si>
  <si>
    <t>get through</t>
  </si>
  <si>
    <t>find his focus</t>
  </si>
  <si>
    <t>finish the article</t>
  </si>
  <si>
    <t>find information</t>
  </si>
  <si>
    <t>begin writing</t>
  </si>
  <si>
    <t>write</t>
  </si>
  <si>
    <t>interpret</t>
  </si>
  <si>
    <t>begin</t>
  </si>
  <si>
    <t>finish.</t>
  </si>
  <si>
    <t>get on track</t>
  </si>
  <si>
    <t>investigate</t>
  </si>
  <si>
    <t>think</t>
  </si>
  <si>
    <t>write the article</t>
  </si>
  <si>
    <t>get through it</t>
  </si>
  <si>
    <t>organize his thoughts</t>
  </si>
  <si>
    <t>research it</t>
  </si>
  <si>
    <t>research it properly</t>
  </si>
  <si>
    <t>*write*</t>
  </si>
  <si>
    <t>write*</t>
  </si>
  <si>
    <t>the first few pages. </t>
  </si>
  <si>
    <t>The student began the difficult article.</t>
  </si>
  <si>
    <t>It took him a while to read the first few pages.</t>
  </si>
  <si>
    <t>finish the entire thing</t>
  </si>
  <si>
    <t>get into it</t>
  </si>
  <si>
    <t>read it</t>
  </si>
  <si>
    <t>understand</t>
  </si>
  <si>
    <t>finish reading</t>
  </si>
  <si>
    <t>complete the reading</t>
  </si>
  <si>
    <t>highlight it all</t>
  </si>
  <si>
    <t>read.</t>
  </si>
  <si>
    <t>read through it</t>
  </si>
  <si>
    <t>write it.</t>
  </si>
  <si>
    <t>gain understanding</t>
  </si>
  <si>
    <t>read the whole thing</t>
  </si>
  <si>
    <t>understand it</t>
  </si>
  <si>
    <t>complete it.</t>
  </si>
  <si>
    <t>analyze</t>
  </si>
  <si>
    <t>understand what he was reading</t>
  </si>
  <si>
    <t>*read*</t>
  </si>
  <si>
    <t>read*</t>
  </si>
  <si>
    <t>Was this an easy assignment?</t>
  </si>
  <si>
    <t>The guitarist began a beautiful song.</t>
  </si>
  <si>
    <t>Everyone listened while he would</t>
  </si>
  <si>
    <t>Everyone listened while he would play the sweet tune.</t>
  </si>
  <si>
    <t>strum the strings in harmony</t>
  </si>
  <si>
    <t>strum his instrument</t>
  </si>
  <si>
    <t>strum his guitar</t>
  </si>
  <si>
    <t>composed</t>
  </si>
  <si>
    <t>play guitar</t>
  </si>
  <si>
    <t>strummed the guitar</t>
  </si>
  <si>
    <t>strum away</t>
  </si>
  <si>
    <t>sing with his beautiful voice</t>
  </si>
  <si>
    <t>performed</t>
  </si>
  <si>
    <t>cry</t>
  </si>
  <si>
    <t>played</t>
  </si>
  <si>
    <t>sing.</t>
  </si>
  <si>
    <t>strum</t>
  </si>
  <si>
    <t>play his music</t>
  </si>
  <si>
    <t>strum the guitar</t>
  </si>
  <si>
    <t>pluck</t>
  </si>
  <si>
    <t>play the guitar</t>
  </si>
  <si>
    <t>play his guitar</t>
  </si>
  <si>
    <t>*play*</t>
  </si>
  <si>
    <t>play*</t>
  </si>
  <si>
    <t>the sweet tune. </t>
  </si>
  <si>
    <t>The bird began a beautiful song.</t>
  </si>
  <si>
    <t>Everyone listened while he would sing the sweet tune.</t>
  </si>
  <si>
    <t>regale us</t>
  </si>
  <si>
    <t>chirp his tune</t>
  </si>
  <si>
    <t>sing his heart away</t>
  </si>
  <si>
    <t>warble on</t>
  </si>
  <si>
    <t>sing his tune.</t>
  </si>
  <si>
    <t>chirp</t>
  </si>
  <si>
    <t>chirp his melody</t>
  </si>
  <si>
    <t>whistle</t>
  </si>
  <si>
    <t>chirp a melody</t>
  </si>
  <si>
    <t>continue singing.</t>
  </si>
  <si>
    <t>tweet</t>
  </si>
  <si>
    <t>vent</t>
  </si>
  <si>
    <t>whistle aloud</t>
  </si>
  <si>
    <t>*sing*</t>
  </si>
  <si>
    <t>sing*</t>
  </si>
  <si>
    <t>Did he have a captive audience?</t>
  </si>
  <si>
    <t>The toddler began the lollipops.</t>
  </si>
  <si>
    <t>She really liked to</t>
  </si>
  <si>
    <t>She really liked to eat several at once.</t>
  </si>
  <si>
    <t>lick them</t>
  </si>
  <si>
    <t>eat a lot of sugar</t>
  </si>
  <si>
    <t>suck on the candy</t>
  </si>
  <si>
    <t>suck on them</t>
  </si>
  <si>
    <t>lollipop</t>
  </si>
  <si>
    <t>lick lollipops</t>
  </si>
  <si>
    <t>lick</t>
  </si>
  <si>
    <t>eat the</t>
  </si>
  <si>
    <t>have something in her mouth</t>
  </si>
  <si>
    <t>suck</t>
  </si>
  <si>
    <t>eat the grape ones</t>
  </si>
  <si>
    <t>eat candy</t>
  </si>
  <si>
    <t>squeak</t>
  </si>
  <si>
    <t>suck it</t>
  </si>
  <si>
    <t>eat sweets</t>
  </si>
  <si>
    <t>*eat *</t>
  </si>
  <si>
    <t>several at once. </t>
  </si>
  <si>
    <t>The confectioner began the lollipops.</t>
  </si>
  <si>
    <t>She really liked to make several at once.</t>
  </si>
  <si>
    <t>bake</t>
  </si>
  <si>
    <t>watch them form</t>
  </si>
  <si>
    <t>make candy</t>
  </si>
  <si>
    <t>make these treats</t>
  </si>
  <si>
    <t>fill them</t>
  </si>
  <si>
    <t>make cherry ones</t>
  </si>
  <si>
    <t>make sweet things.</t>
  </si>
  <si>
    <t>decorate</t>
  </si>
  <si>
    <t>make the candy by hand</t>
  </si>
  <si>
    <t>cook.</t>
  </si>
  <si>
    <t>test one or two</t>
  </si>
  <si>
    <t>make them</t>
  </si>
  <si>
    <t>create different flavors</t>
  </si>
  <si>
    <t>eat lollipops</t>
  </si>
  <si>
    <t>try new flavors</t>
  </si>
  <si>
    <t>shape them</t>
  </si>
  <si>
    <t>made lollipops</t>
  </si>
  <si>
    <t>create</t>
  </si>
  <si>
    <t>taste them eat them</t>
  </si>
  <si>
    <t>make them special</t>
  </si>
  <si>
    <t>make them.</t>
  </si>
  <si>
    <t>drizzle sugar on them</t>
  </si>
  <si>
    <t>make sweets</t>
  </si>
  <si>
    <t>make</t>
  </si>
  <si>
    <t>*make*</t>
  </si>
  <si>
    <t>make*</t>
  </si>
  <si>
    <t>Did she exercise self control?</t>
  </si>
  <si>
    <t>Was she preparing cupcakes?</t>
  </si>
  <si>
    <t>The gospel minister began the church service.</t>
  </si>
  <si>
    <t>Every Sunday he would</t>
  </si>
  <si>
    <t>Every Sunday he would preach at our parish.</t>
  </si>
  <si>
    <t>preach</t>
  </si>
  <si>
    <t>preach to the people</t>
  </si>
  <si>
    <t>praise the lord</t>
  </si>
  <si>
    <t>pray</t>
  </si>
  <si>
    <t>read his sermon</t>
  </si>
  <si>
    <t>speak</t>
  </si>
  <si>
    <t>go to the store</t>
  </si>
  <si>
    <t>preach the Lord</t>
  </si>
  <si>
    <t>lead</t>
  </si>
  <si>
    <t>hold a service</t>
  </si>
  <si>
    <t>say prayer</t>
  </si>
  <si>
    <t>preach.</t>
  </si>
  <si>
    <t>start with a song</t>
  </si>
  <si>
    <t>speak to everyone</t>
  </si>
  <si>
    <t>begin church service</t>
  </si>
  <si>
    <t>say a prayer</t>
  </si>
  <si>
    <t>preach the good word</t>
  </si>
  <si>
    <t>preach to the choir</t>
  </si>
  <si>
    <t>*preach*</t>
  </si>
  <si>
    <t>preach*</t>
  </si>
  <si>
    <t>at our parish.</t>
  </si>
  <si>
    <t>The choir leader began the church service.</t>
  </si>
  <si>
    <t>Every Sunday he would sing at our parish.</t>
  </si>
  <si>
    <t>begin by singing</t>
  </si>
  <si>
    <t>brainwash the masses</t>
  </si>
  <si>
    <t>lead the chorus</t>
  </si>
  <si>
    <t>start singing</t>
  </si>
  <si>
    <t>sing with the gospel</t>
  </si>
  <si>
    <t>greet the audience</t>
  </si>
  <si>
    <t>lead hymns</t>
  </si>
  <si>
    <t>open with a hymn.</t>
  </si>
  <si>
    <t>begin with a prayer</t>
  </si>
  <si>
    <t>begin with one verse</t>
  </si>
  <si>
    <t>sing a song</t>
  </si>
  <si>
    <t>lead the mass</t>
  </si>
  <si>
    <t>begin it</t>
  </si>
  <si>
    <t>conduct the choir</t>
  </si>
  <si>
    <t>lead the choir</t>
  </si>
  <si>
    <t>begin the church service</t>
  </si>
  <si>
    <t>arrive to an empty building</t>
  </si>
  <si>
    <t>lead worship</t>
  </si>
  <si>
    <t>come to choir</t>
  </si>
  <si>
    <t>do this</t>
  </si>
  <si>
    <t>begin.</t>
  </si>
  <si>
    <t>sing the opening song</t>
  </si>
  <si>
    <t>Was the service on a weekend?</t>
  </si>
  <si>
    <t>The kid next door began the lawn in the morning before it got hot.</t>
  </si>
  <si>
    <t>We asked him to</t>
  </si>
  <si>
    <t>We asked him to mow it while we were gone.</t>
  </si>
  <si>
    <t>mow ours</t>
  </si>
  <si>
    <t>make our yard sparkle</t>
  </si>
  <si>
    <t>stop</t>
  </si>
  <si>
    <t>do his chores</t>
  </si>
  <si>
    <t>do ours too</t>
  </si>
  <si>
    <t>use the blower to clean up too</t>
  </si>
  <si>
    <t>cut it for us</t>
  </si>
  <si>
    <t>mow ours too</t>
  </si>
  <si>
    <t>finish early</t>
  </si>
  <si>
    <t>wash</t>
  </si>
  <si>
    <t>keep it down</t>
  </si>
  <si>
    <t>finish the whole thing</t>
  </si>
  <si>
    <t>mow our yard</t>
  </si>
  <si>
    <t>do it days ago</t>
  </si>
  <si>
    <t>quiet down</t>
  </si>
  <si>
    <t>hurry up</t>
  </si>
  <si>
    <t>mow ours as well</t>
  </si>
  <si>
    <t>cut the grass</t>
  </si>
  <si>
    <t>it while we were gone. </t>
  </si>
  <si>
    <t>Our neighbor with a hose began the lawn in the morning before it got hot.</t>
  </si>
  <si>
    <t>We asked him to water it while we were gone.</t>
  </si>
  <si>
    <t>water ours too</t>
  </si>
  <si>
    <t>start later</t>
  </si>
  <si>
    <t>water it</t>
  </si>
  <si>
    <t>spray our lawn too</t>
  </si>
  <si>
    <t>do it later</t>
  </si>
  <si>
    <t>water</t>
  </si>
  <si>
    <t>not be so loud</t>
  </si>
  <si>
    <t>water our grass too</t>
  </si>
  <si>
    <t>not spray our cat</t>
  </si>
  <si>
    <t>water our lawn too.</t>
  </si>
  <si>
    <t>drink</t>
  </si>
  <si>
    <t>water ours as well</t>
  </si>
  <si>
    <t>water ours.</t>
  </si>
  <si>
    <t>keep the noise down</t>
  </si>
  <si>
    <t>water ours</t>
  </si>
  <si>
    <t>hurry</t>
  </si>
  <si>
    <t>water our lawn too</t>
  </si>
  <si>
    <t>do ours</t>
  </si>
  <si>
    <t>wash our car</t>
  </si>
  <si>
    <t>hose</t>
  </si>
  <si>
    <t>water our lawn</t>
  </si>
  <si>
    <t>avoid hitting our house</t>
  </si>
  <si>
    <t>water our grass too.</t>
  </si>
  <si>
    <t>water the lawn</t>
  </si>
  <si>
    <t>do that</t>
  </si>
  <si>
    <t>do ours too.</t>
  </si>
  <si>
    <t>cut it well</t>
  </si>
  <si>
    <t>go away</t>
  </si>
  <si>
    <t>hose ours too</t>
  </si>
  <si>
    <t>do ours as well</t>
  </si>
  <si>
    <t>help</t>
  </si>
  <si>
    <t>*water*</t>
  </si>
  <si>
    <t>water*</t>
  </si>
  <si>
    <t>Did he go out before noon?</t>
  </si>
  <si>
    <t>The high school band began the parade.</t>
  </si>
  <si>
    <t>It was fun to watch them</t>
  </si>
  <si>
    <t>It was fun to watch them play right by us.</t>
  </si>
  <si>
    <t>march</t>
  </si>
  <si>
    <t>march excitedly</t>
  </si>
  <si>
    <t>get excited about school spiri</t>
  </si>
  <si>
    <t>begin the festivities</t>
  </si>
  <si>
    <t>parade</t>
  </si>
  <si>
    <t>do their march</t>
  </si>
  <si>
    <t>jump for joy</t>
  </si>
  <si>
    <t>play their instruments</t>
  </si>
  <si>
    <t>from the sidelines</t>
  </si>
  <si>
    <t>perform</t>
  </si>
  <si>
    <t>march.</t>
  </si>
  <si>
    <t>parading</t>
  </si>
  <si>
    <t>march as they play</t>
  </si>
  <si>
    <t>right by us. </t>
  </si>
  <si>
    <t>The giant helium balloons began the parade.</t>
  </si>
  <si>
    <t>It was fun to watch them float right by us.</t>
  </si>
  <si>
    <t>float</t>
  </si>
  <si>
    <t>float signs in the air</t>
  </si>
  <si>
    <t>float by</t>
  </si>
  <si>
    <t>float in the sky</t>
  </si>
  <si>
    <t>bounce down the street</t>
  </si>
  <si>
    <t>as they floated down the stree</t>
  </si>
  <si>
    <t>soar</t>
  </si>
  <si>
    <t>float up higher and higher.</t>
  </si>
  <si>
    <t>soar overhead</t>
  </si>
  <si>
    <t>float.</t>
  </si>
  <si>
    <t>rise</t>
  </si>
  <si>
    <t>as they passed by</t>
  </si>
  <si>
    <t>in the air</t>
  </si>
  <si>
    <t>float away</t>
  </si>
  <si>
    <t>float around</t>
  </si>
  <si>
    <t>float above the city</t>
  </si>
  <si>
    <t>it float through the city</t>
  </si>
  <si>
    <t>*float*</t>
  </si>
  <si>
    <t>float*</t>
  </si>
  <si>
    <t>Were they at the end of the parade?</t>
  </si>
  <si>
    <t>The gunslinger began all his fights the same way.</t>
  </si>
  <si>
    <t>With precision he would</t>
  </si>
  <si>
    <t>With precision he would shoot whoever challenged him.</t>
  </si>
  <si>
    <t>shoot NEAR his opposition</t>
  </si>
  <si>
    <t>draw both of his pistols</t>
  </si>
  <si>
    <t>point and shoot</t>
  </si>
  <si>
    <t>spin his gun</t>
  </si>
  <si>
    <t>set his stance</t>
  </si>
  <si>
    <t>aim</t>
  </si>
  <si>
    <t>pull the trigger</t>
  </si>
  <si>
    <t>cut people</t>
  </si>
  <si>
    <t>kill them with one shot</t>
  </si>
  <si>
    <t>get his target</t>
  </si>
  <si>
    <t>shoot at his target</t>
  </si>
  <si>
    <t>shoot his targets</t>
  </si>
  <si>
    <t>start</t>
  </si>
  <si>
    <t>fire</t>
  </si>
  <si>
    <t>lunge</t>
  </si>
  <si>
    <t>strike</t>
  </si>
  <si>
    <t>act</t>
  </si>
  <si>
    <t>attack</t>
  </si>
  <si>
    <t>draw</t>
  </si>
  <si>
    <t>shoot the guy</t>
  </si>
  <si>
    <t>aim and shoot</t>
  </si>
  <si>
    <t>draw his weapon</t>
  </si>
  <si>
    <t>begin his fights the same way</t>
  </si>
  <si>
    <t>throw a punch</t>
  </si>
  <si>
    <t>draw from the hip</t>
  </si>
  <si>
    <t>throw</t>
  </si>
  <si>
    <t>draw his weapon and fire</t>
  </si>
  <si>
    <t>*shoot*</t>
  </si>
  <si>
    <t>28 shoot/fire/draw-related</t>
  </si>
  <si>
    <t>shoot*</t>
  </si>
  <si>
    <t>whomever challenged him.</t>
  </si>
  <si>
    <t>The heavyweight champ began all his fights the same way.</t>
  </si>
  <si>
    <t>With precision he would punch whoever challenged him.</t>
  </si>
  <si>
    <t>do a back-flip</t>
  </si>
  <si>
    <t>knock out his opponent</t>
  </si>
  <si>
    <t>smack the opponent</t>
  </si>
  <si>
    <t>map his plan</t>
  </si>
  <si>
    <t>attack his opponent</t>
  </si>
  <si>
    <t>jab</t>
  </si>
  <si>
    <t>lunge down the aisle</t>
  </si>
  <si>
    <t>win</t>
  </si>
  <si>
    <t>fake left then strike hard</t>
  </si>
  <si>
    <t>kick his opponents.</t>
  </si>
  <si>
    <t>warm up</t>
  </si>
  <si>
    <t>aim for the jugular</t>
  </si>
  <si>
    <t>kneel.</t>
  </si>
  <si>
    <t>place his hands</t>
  </si>
  <si>
    <t>punch</t>
  </si>
  <si>
    <t>proceed</t>
  </si>
  <si>
    <t>aim for the lower jaw</t>
  </si>
  <si>
    <t>kick them</t>
  </si>
  <si>
    <t>punch his opponent</t>
  </si>
  <si>
    <t>plan his attack</t>
  </si>
  <si>
    <t>avoid punches</t>
  </si>
  <si>
    <t>do his warm up</t>
  </si>
  <si>
    <t>slap his opponent in the teeth</t>
  </si>
  <si>
    <t>swing a right hook</t>
  </si>
  <si>
    <t>circle the ring</t>
  </si>
  <si>
    <t>confuse the opponent</t>
  </si>
  <si>
    <t>take down his opponent.</t>
  </si>
  <si>
    <t>flip the dude</t>
  </si>
  <si>
    <t>armbar</t>
  </si>
  <si>
    <t>knock them in the head.</t>
  </si>
  <si>
    <t>box</t>
  </si>
  <si>
    <t>knock the other person out</t>
  </si>
  <si>
    <t>study</t>
  </si>
  <si>
    <t>win his matches</t>
  </si>
  <si>
    <t>*strike*</t>
  </si>
  <si>
    <t>*punch*</t>
  </si>
  <si>
    <t>18 box/strike/punch/knock-out related</t>
  </si>
  <si>
    <t>punch*</t>
  </si>
  <si>
    <t>The artisan completed the rug.</t>
  </si>
  <si>
    <t>It had been difficult to</t>
  </si>
  <si>
    <t>It had been difficult to sew with such delicate fibers.</t>
  </si>
  <si>
    <t>completed</t>
  </si>
  <si>
    <t>tie the room together</t>
  </si>
  <si>
    <t>weave the fabrics together</t>
  </si>
  <si>
    <t>put it together</t>
  </si>
  <si>
    <t>sew it together</t>
  </si>
  <si>
    <t>make by hand</t>
  </si>
  <si>
    <t>weave</t>
  </si>
  <si>
    <t>finish the rug</t>
  </si>
  <si>
    <t>imagine</t>
  </si>
  <si>
    <t>find the right materials</t>
  </si>
  <si>
    <t>design it</t>
  </si>
  <si>
    <t>crotchet</t>
  </si>
  <si>
    <t>thread</t>
  </si>
  <si>
    <t>weave.</t>
  </si>
  <si>
    <t>knit</t>
  </si>
  <si>
    <t>get the right color</t>
  </si>
  <si>
    <t>make the rug</t>
  </si>
  <si>
    <t>design</t>
  </si>
  <si>
    <t>pick colors</t>
  </si>
  <si>
    <t>weave the detailed image</t>
  </si>
  <si>
    <t>stitch</t>
  </si>
  <si>
    <t>*sew*</t>
  </si>
  <si>
    <t>21 sew/weave/stich-related completions</t>
  </si>
  <si>
    <t>sew*</t>
  </si>
  <si>
    <t>with such delicate fibers. </t>
  </si>
  <si>
    <t>The maid completed the rug.</t>
  </si>
  <si>
    <t>It had been difficult to clean with such delicate fibers.</t>
  </si>
  <si>
    <t>clean</t>
  </si>
  <si>
    <t>remove the stain</t>
  </si>
  <si>
    <t>vacuum</t>
  </si>
  <si>
    <t>clean it</t>
  </si>
  <si>
    <t>clean it so well</t>
  </si>
  <si>
    <t>vacuum.</t>
  </si>
  <si>
    <t>sew the entire thing</t>
  </si>
  <si>
    <t>sew.</t>
  </si>
  <si>
    <t>get the stain out</t>
  </si>
  <si>
    <t>wring out</t>
  </si>
  <si>
    <t>clean all the dirt off</t>
  </si>
  <si>
    <t>vacuum it all</t>
  </si>
  <si>
    <t>braid</t>
  </si>
  <si>
    <t>clean.</t>
  </si>
  <si>
    <t>get rid of stains</t>
  </si>
  <si>
    <t>lift it up</t>
  </si>
  <si>
    <t>*clean*</t>
  </si>
  <si>
    <t>clean*</t>
  </si>
  <si>
    <t>The janitor completed the upstairs windows.</t>
  </si>
  <si>
    <t>They had been tricky to</t>
  </si>
  <si>
    <t>They had been tricky to clean since a ladder was needed.</t>
  </si>
  <si>
    <t>reach</t>
  </si>
  <si>
    <t>scrub completely clean</t>
  </si>
  <si>
    <t>clean due to their height</t>
  </si>
  <si>
    <t>clean all of it</t>
  </si>
  <si>
    <t>open and close</t>
  </si>
  <si>
    <t>do</t>
  </si>
  <si>
    <t>reseal</t>
  </si>
  <si>
    <t>clean without leaving smudges</t>
  </si>
  <si>
    <t>get it</t>
  </si>
  <si>
    <t>construct</t>
  </si>
  <si>
    <t>fix</t>
  </si>
  <si>
    <t>Windex</t>
  </si>
  <si>
    <t>was</t>
  </si>
  <si>
    <t>clean the upstairs windows</t>
  </si>
  <si>
    <t>reach without scaffolding</t>
  </si>
  <si>
    <t>install</t>
  </si>
  <si>
    <t>replace</t>
  </si>
  <si>
    <t>since a ladder was needed. </t>
  </si>
  <si>
    <t>The construction crew completed the upstairs windows.</t>
  </si>
  <si>
    <t>They had been tricky to install since a ladder was needed.</t>
  </si>
  <si>
    <t>work from that angle</t>
  </si>
  <si>
    <t>clean the windows</t>
  </si>
  <si>
    <t>place them in the right fashio</t>
  </si>
  <si>
    <t>install.</t>
  </si>
  <si>
    <t>find it.</t>
  </si>
  <si>
    <t>get them installed</t>
  </si>
  <si>
    <t>keep it under control</t>
  </si>
  <si>
    <t>get the glass up there</t>
  </si>
  <si>
    <t>put in</t>
  </si>
  <si>
    <t>open</t>
  </si>
  <si>
    <t>window</t>
  </si>
  <si>
    <t>place it from the outside</t>
  </si>
  <si>
    <t>replace it</t>
  </si>
  <si>
    <t>place</t>
  </si>
  <si>
    <t>build</t>
  </si>
  <si>
    <t>fill in</t>
  </si>
  <si>
    <t>find</t>
  </si>
  <si>
    <t>get to.</t>
  </si>
  <si>
    <t>assemble</t>
  </si>
  <si>
    <t>keep it secret</t>
  </si>
  <si>
    <t>work upstairs</t>
  </si>
  <si>
    <t>*install*</t>
  </si>
  <si>
    <t>install*</t>
  </si>
  <si>
    <t>The factory completed the luggage.</t>
  </si>
  <si>
    <t>They had been asked to</t>
  </si>
  <si>
    <t>They had been asked to make several different suitcases.</t>
  </si>
  <si>
    <t>manufacture it</t>
  </si>
  <si>
    <t>inspect each piece well</t>
  </si>
  <si>
    <t>create a custom set</t>
  </si>
  <si>
    <t>transport it</t>
  </si>
  <si>
    <t>customize it</t>
  </si>
  <si>
    <t>make a suitcase</t>
  </si>
  <si>
    <t>fill the bags with spare parts</t>
  </si>
  <si>
    <t>be notified when it arrived</t>
  </si>
  <si>
    <t>do so quickly</t>
  </si>
  <si>
    <t>ship it</t>
  </si>
  <si>
    <t>make the product</t>
  </si>
  <si>
    <t>be done soon</t>
  </si>
  <si>
    <t>work quickly</t>
  </si>
  <si>
    <t>finish the luggage</t>
  </si>
  <si>
    <t>rush deliver</t>
  </si>
  <si>
    <t>make more</t>
  </si>
  <si>
    <t>build it</t>
  </si>
  <si>
    <t>speed up production</t>
  </si>
  <si>
    <t>be careful.</t>
  </si>
  <si>
    <t>produce it earlier</t>
  </si>
  <si>
    <t>carry</t>
  </si>
  <si>
    <t>redesign</t>
  </si>
  <si>
    <t>make it all</t>
  </si>
  <si>
    <t>fix a design flaw</t>
  </si>
  <si>
    <t>make 5000</t>
  </si>
  <si>
    <t>sort</t>
  </si>
  <si>
    <t>manufacture</t>
  </si>
  <si>
    <t>expedite it</t>
  </si>
  <si>
    <t>make luggage</t>
  </si>
  <si>
    <t>ship it off next</t>
  </si>
  <si>
    <t>embroider a custom name</t>
  </si>
  <si>
    <t>build custom baggage</t>
  </si>
  <si>
    <t>18 make/produce/manufacture-related completions</t>
  </si>
  <si>
    <t>several different suitcases. </t>
  </si>
  <si>
    <t>The bellhops completed the luggage.</t>
  </si>
  <si>
    <t>They had been asked to carry several different suitcases.</t>
  </si>
  <si>
    <t>carry it to the room</t>
  </si>
  <si>
    <t>carry it up the stairs</t>
  </si>
  <si>
    <t>move it to the guest rooms</t>
  </si>
  <si>
    <t>move them</t>
  </si>
  <si>
    <t>take it upstairs</t>
  </si>
  <si>
    <t>carry it</t>
  </si>
  <si>
    <t>move it to the lobby</t>
  </si>
  <si>
    <t>carry the bags</t>
  </si>
  <si>
    <t>bring them upstairs</t>
  </si>
  <si>
    <t>bring it to the second floor</t>
  </si>
  <si>
    <t>carry the luggage</t>
  </si>
  <si>
    <t>carry it to room 420</t>
  </si>
  <si>
    <t>carry it to the top floor.</t>
  </si>
  <si>
    <t>carry them up</t>
  </si>
  <si>
    <t>rearrange it</t>
  </si>
  <si>
    <t>carry it.</t>
  </si>
  <si>
    <t>bring it up to the 15th floor</t>
  </si>
  <si>
    <t>transfer them</t>
  </si>
  <si>
    <t>take it up to the room</t>
  </si>
  <si>
    <t>carry them</t>
  </si>
  <si>
    <t>stack them</t>
  </si>
  <si>
    <t>pile them</t>
  </si>
  <si>
    <t>complete the luggage</t>
  </si>
  <si>
    <t>serve</t>
  </si>
  <si>
    <t>take it to the room</t>
  </si>
  <si>
    <t>carry it upstairs</t>
  </si>
  <si>
    <t>carry them upstairs</t>
  </si>
  <si>
    <t>move it.</t>
  </si>
  <si>
    <t>move it</t>
  </si>
  <si>
    <t>bring it up</t>
  </si>
  <si>
    <t>carry it to the top.</t>
  </si>
  <si>
    <t>take them up</t>
  </si>
  <si>
    <t>move quickly</t>
  </si>
  <si>
    <t>take it downstairs</t>
  </si>
  <si>
    <t>bring it upstairs</t>
  </si>
  <si>
    <t>them to the room</t>
  </si>
  <si>
    <t>*carry*</t>
  </si>
  <si>
    <t>carry*</t>
  </si>
  <si>
    <t>The plumber completed the shower.</t>
  </si>
  <si>
    <t>It took just a few minutes to</t>
  </si>
  <si>
    <t>It took just a few minutes to fix and get back to normal.</t>
  </si>
  <si>
    <t>make the last adjustments</t>
  </si>
  <si>
    <t>install the showerhead</t>
  </si>
  <si>
    <t>clean up and leave</t>
  </si>
  <si>
    <t>put the hose in</t>
  </si>
  <si>
    <t>install a new head</t>
  </si>
  <si>
    <t>caulk and seal</t>
  </si>
  <si>
    <t>screw</t>
  </si>
  <si>
    <t>fix it</t>
  </si>
  <si>
    <t>wash up</t>
  </si>
  <si>
    <t>unclog the drain</t>
  </si>
  <si>
    <t>get it running</t>
  </si>
  <si>
    <t>get all his tools ready</t>
  </si>
  <si>
    <t>fall asleep</t>
  </si>
  <si>
    <t>fix the shower</t>
  </si>
  <si>
    <t>turn the water back on</t>
  </si>
  <si>
    <t>fix.</t>
  </si>
  <si>
    <t>unclog</t>
  </si>
  <si>
    <t>get the hair out</t>
  </si>
  <si>
    <t>do the repairing</t>
  </si>
  <si>
    <t>shower</t>
  </si>
  <si>
    <t>remove</t>
  </si>
  <si>
    <t>extend the wet-wall</t>
  </si>
  <si>
    <t>drywall</t>
  </si>
  <si>
    <t>correct the damage</t>
  </si>
  <si>
    <t>*fix*</t>
  </si>
  <si>
    <t>fix*</t>
  </si>
  <si>
    <t>and get back to normal. </t>
  </si>
  <si>
    <t>The spa guest completed the shower.</t>
  </si>
  <si>
    <t>It took just a few minutes to rinse and get back to normal.</t>
  </si>
  <si>
    <t>clean up</t>
  </si>
  <si>
    <t>rinse off</t>
  </si>
  <si>
    <t>relax</t>
  </si>
  <si>
    <t>relax in the steam</t>
  </si>
  <si>
    <t>wash her hair</t>
  </si>
  <si>
    <t>run</t>
  </si>
  <si>
    <t>dry off</t>
  </si>
  <si>
    <t>wash off after the mud bath.</t>
  </si>
  <si>
    <t>wash up.</t>
  </si>
  <si>
    <t>lather her hair</t>
  </si>
  <si>
    <t>rinse off the oil</t>
  </si>
  <si>
    <t>dry</t>
  </si>
  <si>
    <t>get warm</t>
  </si>
  <si>
    <t>clean herself</t>
  </si>
  <si>
    <t>feel relaxed</t>
  </si>
  <si>
    <t>plan</t>
  </si>
  <si>
    <t>dry his hair</t>
  </si>
  <si>
    <t>shower.</t>
  </si>
  <si>
    <t>bathe</t>
  </si>
  <si>
    <t>wash down.</t>
  </si>
  <si>
    <t>set up</t>
  </si>
  <si>
    <t>unwind</t>
  </si>
  <si>
    <t>rinse</t>
  </si>
  <si>
    <t>*rinse*</t>
  </si>
  <si>
    <t>23 rinse/wash/dry/clean-related completions</t>
  </si>
  <si>
    <t>rinse*</t>
  </si>
  <si>
    <t>The bride and groom completed the ceremony.</t>
  </si>
  <si>
    <t>On this day they would finally</t>
  </si>
  <si>
    <t>On this day they would finally marry and begin a new chapter.</t>
  </si>
  <si>
    <t>be married</t>
  </si>
  <si>
    <t>be together as one</t>
  </si>
  <si>
    <t>be in wedded bliss</t>
  </si>
  <si>
    <t>be one</t>
  </si>
  <si>
    <t>wed</t>
  </si>
  <si>
    <t>consummate their marriage</t>
  </si>
  <si>
    <t>be wed</t>
  </si>
  <si>
    <t>learn about birds and bees</t>
  </si>
  <si>
    <t>become one</t>
  </si>
  <si>
    <t>have some time alone</t>
  </si>
  <si>
    <t>marry</t>
  </si>
  <si>
    <t>get married</t>
  </si>
  <si>
    <t>be married!</t>
  </si>
  <si>
    <t>kiss</t>
  </si>
  <si>
    <t>be wedded</t>
  </si>
  <si>
    <t>be married.</t>
  </si>
  <si>
    <t>join</t>
  </si>
  <si>
    <t>commit to each other</t>
  </si>
  <si>
    <t>be husband and wife</t>
  </si>
  <si>
    <t>be together</t>
  </si>
  <si>
    <t>be</t>
  </si>
  <si>
    <t>be as one</t>
  </si>
  <si>
    <t>*marr*</t>
  </si>
  <si>
    <t>marry*</t>
  </si>
  <si>
    <t>and begin a new chapter.</t>
  </si>
  <si>
    <t>The high school seniors completed the ceremony.</t>
  </si>
  <si>
    <t>On this day they would finally graduate and begin a new chapter.</t>
  </si>
  <si>
    <t>graduate</t>
  </si>
  <si>
    <t>be released</t>
  </si>
  <si>
    <t>be free</t>
  </si>
  <si>
    <t>graduate.</t>
  </si>
  <si>
    <t>be free from high school</t>
  </si>
  <si>
    <t>leave high school</t>
  </si>
  <si>
    <t>enter the real world</t>
  </si>
  <si>
    <t>enjoy themselves.</t>
  </si>
  <si>
    <t>have the fights they stifled</t>
  </si>
  <si>
    <t>*graduate*</t>
  </si>
  <si>
    <t>graduate*</t>
  </si>
  <si>
    <t>The illustrator continued the story.</t>
  </si>
  <si>
    <t>It was amazing how she could</t>
  </si>
  <si>
    <t>It was amazing how she could draw with such ease.</t>
  </si>
  <si>
    <t>continued</t>
  </si>
  <si>
    <t>capture the intent of the auth</t>
  </si>
  <si>
    <t>craft the characters</t>
  </si>
  <si>
    <t>fit the right images with the</t>
  </si>
  <si>
    <t>flow her words</t>
  </si>
  <si>
    <t>draw people</t>
  </si>
  <si>
    <t>tell it in great detail</t>
  </si>
  <si>
    <t>depict the scenes</t>
  </si>
  <si>
    <t>illustrate</t>
  </si>
  <si>
    <t>draw so quickly</t>
  </si>
  <si>
    <t>tell a great story</t>
  </si>
  <si>
    <t>improvise</t>
  </si>
  <si>
    <t>put the story into pictures</t>
  </si>
  <si>
    <t>draw so well</t>
  </si>
  <si>
    <t>captivate them</t>
  </si>
  <si>
    <t>explain the details</t>
  </si>
  <si>
    <t>paint</t>
  </si>
  <si>
    <t>paint it</t>
  </si>
  <si>
    <t>depict scenes with pictures</t>
  </si>
  <si>
    <t>draw.</t>
  </si>
  <si>
    <t>think of things</t>
  </si>
  <si>
    <t>read aloud</t>
  </si>
  <si>
    <t>draw such perfect images</t>
  </si>
  <si>
    <t>bring the words to life</t>
  </si>
  <si>
    <t>draw the story scenes</t>
  </si>
  <si>
    <t>portray characters</t>
  </si>
  <si>
    <t>match the words with drawings</t>
  </si>
  <si>
    <t>create ideas whole cloth</t>
  </si>
  <si>
    <t>*draw*</t>
  </si>
  <si>
    <t>draw*</t>
  </si>
  <si>
    <t>with such ease.</t>
  </si>
  <si>
    <t>The untruthful teen continued the story.</t>
  </si>
  <si>
    <t>It was amazing how she could lie with such ease.</t>
  </si>
  <si>
    <t>spin a lie</t>
  </si>
  <si>
    <t>be deceitful</t>
  </si>
  <si>
    <t>lie under pressure</t>
  </si>
  <si>
    <t>lie so well</t>
  </si>
  <si>
    <t>lie!</t>
  </si>
  <si>
    <t>lie through her teeth</t>
  </si>
  <si>
    <t>lie so easily.</t>
  </si>
  <si>
    <t>lie so easily</t>
  </si>
  <si>
    <t>lie like that.</t>
  </si>
  <si>
    <t>spin lies</t>
  </si>
  <si>
    <t>fabricate lies</t>
  </si>
  <si>
    <t>confabulate</t>
  </si>
  <si>
    <t>lie for so long</t>
  </si>
  <si>
    <t>tell such lies</t>
  </si>
  <si>
    <t>make up a story on the spot</t>
  </si>
  <si>
    <t>make things up</t>
  </si>
  <si>
    <t>lie so convincingly</t>
  </si>
  <si>
    <t>carry herself</t>
  </si>
  <si>
    <t>keep lying</t>
  </si>
  <si>
    <t>fib</t>
  </si>
  <si>
    <t>build it up.</t>
  </si>
  <si>
    <t>*lie*</t>
  </si>
  <si>
    <t>lie*</t>
  </si>
  <si>
    <t>The percussionist continued a steady beat.</t>
  </si>
  <si>
    <t>With precise rhythm she was</t>
  </si>
  <si>
    <t>With precise rhythm she was playing to the music.</t>
  </si>
  <si>
    <t>playing</t>
  </si>
  <si>
    <t>an anchor for the others</t>
  </si>
  <si>
    <t>able to time the music for all</t>
  </si>
  <si>
    <t>hypnotic</t>
  </si>
  <si>
    <t>drumming</t>
  </si>
  <si>
    <t>the backbone of the song</t>
  </si>
  <si>
    <t>admired</t>
  </si>
  <si>
    <t>perfect</t>
  </si>
  <si>
    <t>right on mark</t>
  </si>
  <si>
    <t>fantastic</t>
  </si>
  <si>
    <t>done</t>
  </si>
  <si>
    <t>able to play</t>
  </si>
  <si>
    <t>the best in the show</t>
  </si>
  <si>
    <t>able to finish</t>
  </si>
  <si>
    <t>good</t>
  </si>
  <si>
    <t>playing the drum</t>
  </si>
  <si>
    <t>steady</t>
  </si>
  <si>
    <t>in tune</t>
  </si>
  <si>
    <t>singing</t>
  </si>
  <si>
    <t>awesome</t>
  </si>
  <si>
    <t>smart</t>
  </si>
  <si>
    <t>good.</t>
  </si>
  <si>
    <t>talented</t>
  </si>
  <si>
    <t>flawless</t>
  </si>
  <si>
    <t>leading the whole band</t>
  </si>
  <si>
    <t>impeccable</t>
  </si>
  <si>
    <t>very good</t>
  </si>
  <si>
    <t>on time</t>
  </si>
  <si>
    <t>important</t>
  </si>
  <si>
    <t>able to keep the beat</t>
  </si>
  <si>
    <t>beating</t>
  </si>
  <si>
    <t>beating the drums</t>
  </si>
  <si>
    <t>excellent</t>
  </si>
  <si>
    <t>the heart of the band</t>
  </si>
  <si>
    <t>quite skilled</t>
  </si>
  <si>
    <t>18 playing/drumming/beating</t>
  </si>
  <si>
    <t>playing*</t>
  </si>
  <si>
    <t>to the music. </t>
  </si>
  <si>
    <t>The ballerina continued a steady beat.</t>
  </si>
  <si>
    <t>With precise rhythm she was dancing to the music.</t>
  </si>
  <si>
    <t>pirouetting</t>
  </si>
  <si>
    <t>performing well</t>
  </si>
  <si>
    <t>dancing</t>
  </si>
  <si>
    <t>off</t>
  </si>
  <si>
    <t>gracefully dancing</t>
  </si>
  <si>
    <t>graceful</t>
  </si>
  <si>
    <t>a great performer</t>
  </si>
  <si>
    <t>perfect at ballet</t>
  </si>
  <si>
    <t>always on point</t>
  </si>
  <si>
    <t>dancing beautifully.</t>
  </si>
  <si>
    <t>floating</t>
  </si>
  <si>
    <t>dancing.</t>
  </si>
  <si>
    <t>lifted onto her toes</t>
  </si>
  <si>
    <t>elegant</t>
  </si>
  <si>
    <t>dancing effortlessly</t>
  </si>
  <si>
    <t>on the beat</t>
  </si>
  <si>
    <t>so graceful</t>
  </si>
  <si>
    <t>dancing gracefully</t>
  </si>
  <si>
    <t>twirling</t>
  </si>
  <si>
    <t>jumping</t>
  </si>
  <si>
    <t>able to dance.</t>
  </si>
  <si>
    <t>swinging</t>
  </si>
  <si>
    <t>accustomed</t>
  </si>
  <si>
    <t>always on beat</t>
  </si>
  <si>
    <t>*dancing*</t>
  </si>
  <si>
    <t>24 dancing/pirouetting/twirling-related</t>
  </si>
  <si>
    <t>dancing*</t>
  </si>
  <si>
    <t>The presenter continued his sentence.</t>
  </si>
  <si>
    <t>He didn't have much time left to</t>
  </si>
  <si>
    <t>He didn't have much time left to speak by my estimation.</t>
  </si>
  <si>
    <t>wrap up his speech</t>
  </si>
  <si>
    <t>finish his thesis</t>
  </si>
  <si>
    <t>finish up</t>
  </si>
  <si>
    <t>finish the presentation</t>
  </si>
  <si>
    <t>make conclusions</t>
  </si>
  <si>
    <t>waste</t>
  </si>
  <si>
    <t>finish his presentation</t>
  </si>
  <si>
    <t>end his presentation</t>
  </si>
  <si>
    <t>present</t>
  </si>
  <si>
    <t>answer questions</t>
  </si>
  <si>
    <t>finish his thoughts</t>
  </si>
  <si>
    <t>cough</t>
  </si>
  <si>
    <t>finish his speech</t>
  </si>
  <si>
    <t>wrap up</t>
  </si>
  <si>
    <t>talk</t>
  </si>
  <si>
    <t>speak.</t>
  </si>
  <si>
    <t>say everything</t>
  </si>
  <si>
    <t>convey</t>
  </si>
  <si>
    <t>elaborate</t>
  </si>
  <si>
    <t>wrap it up</t>
  </si>
  <si>
    <t>finish his sentence</t>
  </si>
  <si>
    <t>convince</t>
  </si>
  <si>
    <t>make his point</t>
  </si>
  <si>
    <t>complete it</t>
  </si>
  <si>
    <t>dawdle</t>
  </si>
  <si>
    <t>convince his associates</t>
  </si>
  <si>
    <t>*finish*</t>
  </si>
  <si>
    <t>22 speak/talk-related</t>
  </si>
  <si>
    <t>speak*</t>
  </si>
  <si>
    <t>by my estimation.</t>
  </si>
  <si>
    <t>The prisoner continued his sentence.</t>
  </si>
  <si>
    <t>He didn't have much time left to serve by my estimation.</t>
  </si>
  <si>
    <t>be incarcerated</t>
  </si>
  <si>
    <t>live</t>
  </si>
  <si>
    <t>live.</t>
  </si>
  <si>
    <t>serve.</t>
  </si>
  <si>
    <t>finish his novel</t>
  </si>
  <si>
    <t>spend in prison</t>
  </si>
  <si>
    <t>come to terms with his past</t>
  </si>
  <si>
    <t>fulfill</t>
  </si>
  <si>
    <t>stay.</t>
  </si>
  <si>
    <t>*serve*</t>
  </si>
  <si>
    <t>25 serve/stay-related</t>
  </si>
  <si>
    <t>serve*</t>
  </si>
  <si>
    <t>The pet owners endured the surprising loss.</t>
  </si>
  <si>
    <t>Everyone had expected Charlie to</t>
  </si>
  <si>
    <t>Everyone had expected Charlie to live but health problems overcame him.</t>
  </si>
  <si>
    <t>endured</t>
  </si>
  <si>
    <t>pull through</t>
  </si>
  <si>
    <t>live forever</t>
  </si>
  <si>
    <t>make it through the procedure</t>
  </si>
  <si>
    <t>cry a lot</t>
  </si>
  <si>
    <t>live longer</t>
  </si>
  <si>
    <t>live a long life</t>
  </si>
  <si>
    <t>survive</t>
  </si>
  <si>
    <t>sell his pups quickly</t>
  </si>
  <si>
    <t>live for a few more years</t>
  </si>
  <si>
    <t>faint</t>
  </si>
  <si>
    <t>come home</t>
  </si>
  <si>
    <t>lose business</t>
  </si>
  <si>
    <t>live for longer</t>
  </si>
  <si>
    <t>break down</t>
  </si>
  <si>
    <t>come</t>
  </si>
  <si>
    <t>be an honest employee</t>
  </si>
  <si>
    <t>*live*</t>
  </si>
  <si>
    <t>live*</t>
  </si>
  <si>
    <t>but health problems overcame him.</t>
  </si>
  <si>
    <t>The Olympian endured the surprising loss.</t>
  </si>
  <si>
    <t>Everyone had expected Charlie to win but health problems overcame him.</t>
  </si>
  <si>
    <t>carry by a significant margin</t>
  </si>
  <si>
    <t>win a gold medal</t>
  </si>
  <si>
    <t>win gold</t>
  </si>
  <si>
    <t>win.</t>
  </si>
  <si>
    <t>take home the gold</t>
  </si>
  <si>
    <t>obliterate his opponent</t>
  </si>
  <si>
    <t>be victorious</t>
  </si>
  <si>
    <t>lose</t>
  </si>
  <si>
    <t>fail</t>
  </si>
  <si>
    <t>get the gold</t>
  </si>
  <si>
    <t>be upset</t>
  </si>
  <si>
    <t>be more upset</t>
  </si>
  <si>
    <t>*win*</t>
  </si>
  <si>
    <t>win*</t>
  </si>
  <si>
    <t>The deprived hostage endured the conditions.</t>
  </si>
  <si>
    <t>For a long time she wasn't allowed to</t>
  </si>
  <si>
    <t>For a long time she wasn't allowed to eat even a bit.</t>
  </si>
  <si>
    <t>pee</t>
  </si>
  <si>
    <t>see the light of day</t>
  </si>
  <si>
    <t>drink water</t>
  </si>
  <si>
    <t>leave</t>
  </si>
  <si>
    <t>eat or drink</t>
  </si>
  <si>
    <t>go outdoors</t>
  </si>
  <si>
    <t>eat.</t>
  </si>
  <si>
    <t>make noise</t>
  </si>
  <si>
    <t>do much</t>
  </si>
  <si>
    <t>see daylight</t>
  </si>
  <si>
    <t>even a bit.</t>
  </si>
  <si>
    <t>The rush hour commuter endured the conditions.</t>
  </si>
  <si>
    <t>For a long time she wasn't allowed to move even a bit.</t>
  </si>
  <si>
    <t>travel</t>
  </si>
  <si>
    <t>complain</t>
  </si>
  <si>
    <t>stop for morning coffee</t>
  </si>
  <si>
    <t>sit comfortable</t>
  </si>
  <si>
    <t>change lanes</t>
  </si>
  <si>
    <t>use the bathroom.</t>
  </si>
  <si>
    <t>move along the road</t>
  </si>
  <si>
    <t>move over to the fast lane</t>
  </si>
  <si>
    <t>move the car</t>
  </si>
  <si>
    <t>park</t>
  </si>
  <si>
    <t>move forward</t>
  </si>
  <si>
    <t>drive fast</t>
  </si>
  <si>
    <t>drive alone</t>
  </si>
  <si>
    <t>drive for long lengths of time</t>
  </si>
  <si>
    <t>move her car</t>
  </si>
  <si>
    <t>drive forward</t>
  </si>
  <si>
    <t>move.</t>
  </si>
  <si>
    <t>drive far</t>
  </si>
  <si>
    <t>drive to work</t>
  </si>
  <si>
    <t>merge</t>
  </si>
  <si>
    <t>sit</t>
  </si>
  <si>
    <t>speed</t>
  </si>
  <si>
    <t>*move*</t>
  </si>
  <si>
    <t>move*</t>
  </si>
  <si>
    <t>The financially savvy retiree endured the recession.</t>
  </si>
  <si>
    <t>Luckily he had been able to</t>
  </si>
  <si>
    <t>Luckily he had been able to save a bit of money.</t>
  </si>
  <si>
    <t>save</t>
  </si>
  <si>
    <t>keep savings over the years</t>
  </si>
  <si>
    <t>save for a rainy day</t>
  </si>
  <si>
    <t>save up</t>
  </si>
  <si>
    <t>invest</t>
  </si>
  <si>
    <t>save money</t>
  </si>
  <si>
    <t>save in advance</t>
  </si>
  <si>
    <t>save his money</t>
  </si>
  <si>
    <t>last</t>
  </si>
  <si>
    <t>survive off his saved money</t>
  </si>
  <si>
    <t>make money</t>
  </si>
  <si>
    <t>use his savings</t>
  </si>
  <si>
    <t>endure it</t>
  </si>
  <si>
    <t>gain money prior</t>
  </si>
  <si>
    <t>spend</t>
  </si>
  <si>
    <t>make do</t>
  </si>
  <si>
    <t>make it out without debt.</t>
  </si>
  <si>
    <t>be thrifty</t>
  </si>
  <si>
    <t>have a personal saving account</t>
  </si>
  <si>
    <t>use his knowledge</t>
  </si>
  <si>
    <t>work</t>
  </si>
  <si>
    <t>thrive</t>
  </si>
  <si>
    <t>salvage his house</t>
  </si>
  <si>
    <t>recession</t>
  </si>
  <si>
    <t>protect his assets</t>
  </si>
  <si>
    <t>save enough money</t>
  </si>
  <si>
    <t>*save*</t>
  </si>
  <si>
    <t>save*</t>
  </si>
  <si>
    <t>a bit of money.</t>
  </si>
  <si>
    <t>The gainfully employed engineer endured the recession.</t>
  </si>
  <si>
    <t>Luckily he had been able to find a bit of money.</t>
  </si>
  <si>
    <t>find work</t>
  </si>
  <si>
    <t>save some money</t>
  </si>
  <si>
    <t>retain his job</t>
  </si>
  <si>
    <t>keep his job</t>
  </si>
  <si>
    <t>stay employed</t>
  </si>
  <si>
    <t>find work with high pay</t>
  </si>
  <si>
    <t>find some work</t>
  </si>
  <si>
    <t>land a job</t>
  </si>
  <si>
    <t>scrape some money together</t>
  </si>
  <si>
    <t>secure a job.</t>
  </si>
  <si>
    <t>invest in successful stocks</t>
  </si>
  <si>
    <t>save up.</t>
  </si>
  <si>
    <t>invest well</t>
  </si>
  <si>
    <t>find a job</t>
  </si>
  <si>
    <t>escape</t>
  </si>
  <si>
    <t>keep his job.</t>
  </si>
  <si>
    <t>find employment</t>
  </si>
  <si>
    <t>hold onto his job</t>
  </si>
  <si>
    <t>get a second job</t>
  </si>
  <si>
    <t>*find*</t>
  </si>
  <si>
    <t>find*</t>
  </si>
  <si>
    <t>The enlisted personnel endured the long tour of duty.</t>
  </si>
  <si>
    <t>For a whole year they had to</t>
  </si>
  <si>
    <t>For a whole year they had to fight and keep faith.</t>
  </si>
  <si>
    <t>scour the country</t>
  </si>
  <si>
    <t>deal with gunfire explosions</t>
  </si>
  <si>
    <t>be away from their families</t>
  </si>
  <si>
    <t>make camp in a foreign country</t>
  </si>
  <si>
    <t>wade through swamps</t>
  </si>
  <si>
    <t>train for combat</t>
  </si>
  <si>
    <t>be on duty</t>
  </si>
  <si>
    <t>fight abroad</t>
  </si>
  <si>
    <t>eat light and be tired</t>
  </si>
  <si>
    <t>sit in court</t>
  </si>
  <si>
    <t>wait</t>
  </si>
  <si>
    <t>hike</t>
  </si>
  <si>
    <t>be away from home</t>
  </si>
  <si>
    <t>work.</t>
  </si>
  <si>
    <t>train</t>
  </si>
  <si>
    <t>visit France</t>
  </si>
  <si>
    <t>travel the country</t>
  </si>
  <si>
    <t>do work</t>
  </si>
  <si>
    <t>fight overseas</t>
  </si>
  <si>
    <t>live out of a suitcase</t>
  </si>
  <si>
    <t>endure the duty</t>
  </si>
  <si>
    <t>live in the desert</t>
  </si>
  <si>
    <t>stay overseas</t>
  </si>
  <si>
    <t>be in the blistering desert</t>
  </si>
  <si>
    <t>fight on the front lines</t>
  </si>
  <si>
    <t>deploy</t>
  </si>
  <si>
    <t>*fight*</t>
  </si>
  <si>
    <t>fight*</t>
  </si>
  <si>
    <t>and keep faith.</t>
  </si>
  <si>
    <t>The army wives endured the long tour of duty.</t>
  </si>
  <si>
    <t>For a whole year they had to wait and keep faith.</t>
  </si>
  <si>
    <t>be strong</t>
  </si>
  <si>
    <t>care for the children themselv</t>
  </si>
  <si>
    <t>remain celibate</t>
  </si>
  <si>
    <t>be alone</t>
  </si>
  <si>
    <t>live on their own</t>
  </si>
  <si>
    <t>wait around</t>
  </si>
  <si>
    <t>run their households alone</t>
  </si>
  <si>
    <t>take care of their kids alone.</t>
  </si>
  <si>
    <t>be single moms</t>
  </si>
  <si>
    <t>be without their loved ones.</t>
  </si>
  <si>
    <t>be apart</t>
  </si>
  <si>
    <t>live on the road</t>
  </si>
  <si>
    <t>wait alone.</t>
  </si>
  <si>
    <t>remain solitary</t>
  </si>
  <si>
    <t>work hard</t>
  </si>
  <si>
    <t>be away from their men</t>
  </si>
  <si>
    <t>miss their husbands</t>
  </si>
  <si>
    <t>be sober</t>
  </si>
  <si>
    <t>wait for their husbands</t>
  </si>
  <si>
    <t>masturbate</t>
  </si>
  <si>
    <t>take care of their families</t>
  </si>
  <si>
    <t>live alone</t>
  </si>
  <si>
    <t>remain alone</t>
  </si>
  <si>
    <t>buy</t>
  </si>
  <si>
    <t>worry about their husbands</t>
  </si>
  <si>
    <t>be without their husbands</t>
  </si>
  <si>
    <t>live alone.</t>
  </si>
  <si>
    <t>keep the house together.</t>
  </si>
  <si>
    <t>tag along</t>
  </si>
  <si>
    <t>pretend to be happy</t>
  </si>
  <si>
    <t>sit at home alone</t>
  </si>
  <si>
    <t>*wait*</t>
  </si>
  <si>
    <t>wait*</t>
  </si>
  <si>
    <t>The dam endured the torrential rains.</t>
  </si>
  <si>
    <t>We had expected it to</t>
  </si>
  <si>
    <t>We had expected it to break after so many downpours.</t>
  </si>
  <si>
    <t>crack</t>
  </si>
  <si>
    <t>collapse</t>
  </si>
  <si>
    <t>bust with the heavy flows</t>
  </si>
  <si>
    <t>hold back</t>
  </si>
  <si>
    <t>burst</t>
  </si>
  <si>
    <t>rupture</t>
  </si>
  <si>
    <t>cave</t>
  </si>
  <si>
    <t>leak</t>
  </si>
  <si>
    <t>break</t>
  </si>
  <si>
    <t>hold up</t>
  </si>
  <si>
    <t>fall apart</t>
  </si>
  <si>
    <t>flood</t>
  </si>
  <si>
    <t>crash</t>
  </si>
  <si>
    <t>crash break</t>
  </si>
  <si>
    <t>crumble</t>
  </si>
  <si>
    <t>collapse.</t>
  </si>
  <si>
    <t>not endure the rains</t>
  </si>
  <si>
    <t>give</t>
  </si>
  <si>
    <t>*break*</t>
  </si>
  <si>
    <t>break*</t>
  </si>
  <si>
    <t>after so many downpours.</t>
  </si>
  <si>
    <t>Our basement endured the torrential rains.</t>
  </si>
  <si>
    <t>We had expected it to flood after so many downpours.</t>
  </si>
  <si>
    <t>stop raining</t>
  </si>
  <si>
    <t>become water damaged</t>
  </si>
  <si>
    <t>cave down on us</t>
  </si>
  <si>
    <t>flood.</t>
  </si>
  <si>
    <t>rain</t>
  </si>
  <si>
    <t>drizzle.</t>
  </si>
  <si>
    <t>leak much more</t>
  </si>
  <si>
    <t>rain so hard</t>
  </si>
  <si>
    <t>subside</t>
  </si>
  <si>
    <t>cave in</t>
  </si>
  <si>
    <t>*flood*</t>
  </si>
  <si>
    <t>flood*</t>
  </si>
  <si>
    <t>The anglers enjoyed the pond.</t>
  </si>
  <si>
    <t>In the peaceful setting they could</t>
  </si>
  <si>
    <t>In the peaceful setting they could fish all day long.</t>
  </si>
  <si>
    <t>enjoyed</t>
  </si>
  <si>
    <t>swim</t>
  </si>
  <si>
    <t>swim unhurriedly</t>
  </si>
  <si>
    <t>fish for hours and hours</t>
  </si>
  <si>
    <t>rest</t>
  </si>
  <si>
    <t>fish</t>
  </si>
  <si>
    <t>fish in peace</t>
  </si>
  <si>
    <t>see fish</t>
  </si>
  <si>
    <t>frolic and play</t>
  </si>
  <si>
    <t>swim without being hurt</t>
  </si>
  <si>
    <t>mate</t>
  </si>
  <si>
    <t>breathe</t>
  </si>
  <si>
    <t>fish.</t>
  </si>
  <si>
    <t>sit and wait</t>
  </si>
  <si>
    <t>find the biggest fish</t>
  </si>
  <si>
    <t>swim freely</t>
  </si>
  <si>
    <t>watch the pond</t>
  </si>
  <si>
    <t>catch</t>
  </si>
  <si>
    <t>fish all day</t>
  </si>
  <si>
    <t>angle</t>
  </si>
  <si>
    <t>*fish*</t>
  </si>
  <si>
    <t>fish*</t>
  </si>
  <si>
    <t>all day long.</t>
  </si>
  <si>
    <t>The ducks enjoyed the pond.</t>
  </si>
  <si>
    <t>In the peaceful setting they could swim all day long.</t>
  </si>
  <si>
    <t>swim without disturbance</t>
  </si>
  <si>
    <t>quack</t>
  </si>
  <si>
    <t>frolic</t>
  </si>
  <si>
    <t>float on around the pond</t>
  </si>
  <si>
    <t>wash their feathers</t>
  </si>
  <si>
    <t>be ducks.</t>
  </si>
  <si>
    <t>bob</t>
  </si>
  <si>
    <t>swim undisturbed</t>
  </si>
  <si>
    <t>swim.</t>
  </si>
  <si>
    <t>preen their feathers</t>
  </si>
  <si>
    <t>lounge</t>
  </si>
  <si>
    <t>chill</t>
  </si>
  <si>
    <t>swim around</t>
  </si>
  <si>
    <t>reflect on the wonders of life</t>
  </si>
  <si>
    <t>relax and swim.</t>
  </si>
  <si>
    <t>sleep.</t>
  </si>
  <si>
    <t>wade in the water</t>
  </si>
  <si>
    <t>bask in the sun</t>
  </si>
  <si>
    <t>float on the surface</t>
  </si>
  <si>
    <t>*swim*</t>
  </si>
  <si>
    <t>swim*</t>
  </si>
  <si>
    <t>The instructor really enjoyed her classes this semester.</t>
  </si>
  <si>
    <t>She had been able to</t>
  </si>
  <si>
    <t>She had been able to teach more than ever.</t>
  </si>
  <si>
    <t>Was the instructor on the quarter system?</t>
  </si>
  <si>
    <t>teach her favorite subjects</t>
  </si>
  <si>
    <t>teach her students well</t>
  </si>
  <si>
    <t>meet some very smart students</t>
  </si>
  <si>
    <t>teach</t>
  </si>
  <si>
    <t>teach what she wanted</t>
  </si>
  <si>
    <t>enjoy teaching them</t>
  </si>
  <si>
    <t>teach a large class</t>
  </si>
  <si>
    <t>get straight A s</t>
  </si>
  <si>
    <t>learn</t>
  </si>
  <si>
    <t>do only things she loved</t>
  </si>
  <si>
    <t>reach out to many students</t>
  </si>
  <si>
    <t>teach successfully</t>
  </si>
  <si>
    <t>get along with her students</t>
  </si>
  <si>
    <t>really connect with her class</t>
  </si>
  <si>
    <t>teach them well</t>
  </si>
  <si>
    <t>teach well</t>
  </si>
  <si>
    <t>connect</t>
  </si>
  <si>
    <t>gain much knowledge</t>
  </si>
  <si>
    <t>inspire.</t>
  </si>
  <si>
    <t>connect with students</t>
  </si>
  <si>
    <t>teach!</t>
  </si>
  <si>
    <t>choose</t>
  </si>
  <si>
    <t>teach her topic</t>
  </si>
  <si>
    <t>party</t>
  </si>
  <si>
    <t>establish student relations</t>
  </si>
  <si>
    <t>teach her favorite subject</t>
  </si>
  <si>
    <t>get good grades</t>
  </si>
  <si>
    <t>teach willing students</t>
  </si>
  <si>
    <t>get through her classes</t>
  </si>
  <si>
    <t>administer</t>
  </si>
  <si>
    <t>connect with the students</t>
  </si>
  <si>
    <t>inspire her students</t>
  </si>
  <si>
    <t>*teach*</t>
  </si>
  <si>
    <t>teach*</t>
  </si>
  <si>
    <t>more than ever.</t>
  </si>
  <si>
    <t>The undergraduate really enjoyed her classes this semester.</t>
  </si>
  <si>
    <t>She had been able to learn more than ever.</t>
  </si>
  <si>
    <t>Was the undergrad on the quarter system?</t>
  </si>
  <si>
    <t>study her favorite subject</t>
  </si>
  <si>
    <t>get straight As</t>
  </si>
  <si>
    <t>have fun</t>
  </si>
  <si>
    <t>study what she wanted</t>
  </si>
  <si>
    <t>learn a lot</t>
  </si>
  <si>
    <t>take interesting classes</t>
  </si>
  <si>
    <t>study very easily</t>
  </si>
  <si>
    <t>get a 4.0</t>
  </si>
  <si>
    <t>smile</t>
  </si>
  <si>
    <t>finally pass Koobs drug class</t>
  </si>
  <si>
    <t>get everything she wanted.</t>
  </si>
  <si>
    <t>pass</t>
  </si>
  <si>
    <t>enroll in four classes</t>
  </si>
  <si>
    <t>learn everything.</t>
  </si>
  <si>
    <t>explore various options</t>
  </si>
  <si>
    <t>do well</t>
  </si>
  <si>
    <t>get As in all of them</t>
  </si>
  <si>
    <t>do well in all her classes</t>
  </si>
  <si>
    <t>take all easy ones</t>
  </si>
  <si>
    <t>learn much</t>
  </si>
  <si>
    <t>make straight As</t>
  </si>
  <si>
    <t>get the ones she wanted</t>
  </si>
  <si>
    <t>learn and pass</t>
  </si>
  <si>
    <t>learn a lot.</t>
  </si>
  <si>
    <t>do well.</t>
  </si>
  <si>
    <t>attain a 4.0</t>
  </si>
  <si>
    <t>connect with the professors</t>
  </si>
  <si>
    <t>enjoy her studies</t>
  </si>
  <si>
    <t>*learn*</t>
  </si>
  <si>
    <t>18 learn/study completions</t>
  </si>
  <si>
    <t>learn*</t>
  </si>
  <si>
    <t>The elderly couple enjoyed the large oak tree.</t>
  </si>
  <si>
    <t>Their favorite thing was to</t>
  </si>
  <si>
    <t>Their favorite thing was to sit and enjoy its shade.</t>
  </si>
  <si>
    <t>Did the couple still enjoy the outdoors?</t>
  </si>
  <si>
    <t>sit beneath it</t>
  </si>
  <si>
    <t>rest in the shade together</t>
  </si>
  <si>
    <t>sit and watch the sunset</t>
  </si>
  <si>
    <t>sit under it</t>
  </si>
  <si>
    <t>sit in silence</t>
  </si>
  <si>
    <t>sit underneath it</t>
  </si>
  <si>
    <t>cuddle and read a book</t>
  </si>
  <si>
    <t>sit and picnic</t>
  </si>
  <si>
    <t>sit there</t>
  </si>
  <si>
    <t>sit and eat under it</t>
  </si>
  <si>
    <t>sit and talk under it</t>
  </si>
  <si>
    <t>swing</t>
  </si>
  <si>
    <t>share stories under it</t>
  </si>
  <si>
    <t>cuddle</t>
  </si>
  <si>
    <t>picnic under it</t>
  </si>
  <si>
    <t>sit in the shade</t>
  </si>
  <si>
    <t>smell the fall air</t>
  </si>
  <si>
    <t>relax swing</t>
  </si>
  <si>
    <t>observe the nature</t>
  </si>
  <si>
    <t>sit.</t>
  </si>
  <si>
    <t>have picnics there</t>
  </si>
  <si>
    <t>climb it</t>
  </si>
  <si>
    <t>carve their names in it</t>
  </si>
  <si>
    <t>admire</t>
  </si>
  <si>
    <t>stare at it</t>
  </si>
  <si>
    <t>sit underneath its shade</t>
  </si>
  <si>
    <t>was sit under</t>
  </si>
  <si>
    <t>see the oak tree</t>
  </si>
  <si>
    <t>sit on the bench under it</t>
  </si>
  <si>
    <t>have a picnic under it</t>
  </si>
  <si>
    <t>watch the leaves dance</t>
  </si>
  <si>
    <t>*sit*</t>
  </si>
  <si>
    <t>sit*</t>
  </si>
  <si>
    <t>and enjoy its shade. </t>
  </si>
  <si>
    <t>The boys enjoyed the large oak tree.</t>
  </si>
  <si>
    <t>Their favorite thing was to climb and enjoy its shade.</t>
  </si>
  <si>
    <t>Were they playing by an oak tree?</t>
  </si>
  <si>
    <t>climb into its branches</t>
  </si>
  <si>
    <t>climb the branches</t>
  </si>
  <si>
    <t>swing from it</t>
  </si>
  <si>
    <t>swing from the trees limbs</t>
  </si>
  <si>
    <t>swing off the branches</t>
  </si>
  <si>
    <t>climb it.</t>
  </si>
  <si>
    <t>climb the top branch</t>
  </si>
  <si>
    <t>climb.</t>
  </si>
  <si>
    <t>lie under it</t>
  </si>
  <si>
    <t>build a swing</t>
  </si>
  <si>
    <t>lay under the oak tree</t>
  </si>
  <si>
    <t>swing on the branches</t>
  </si>
  <si>
    <t>play pop songs</t>
  </si>
  <si>
    <t>play on it</t>
  </si>
  <si>
    <t>spend time together</t>
  </si>
  <si>
    <t>*climb*</t>
  </si>
  <si>
    <t>climb*</t>
  </si>
  <si>
    <t>Was the couple still active?</t>
  </si>
  <si>
    <t>Were they sitting under an oak tree?</t>
  </si>
  <si>
    <t>A large television audience enjoyed the comedy show.</t>
  </si>
  <si>
    <t>Every Saturday they would</t>
  </si>
  <si>
    <t>Every Saturday they would watch and laugh hysterically.</t>
  </si>
  <si>
    <t>Was it a weekday show?</t>
  </si>
  <si>
    <t>laugh</t>
  </si>
  <si>
    <t>eagerly anticipate television</t>
  </si>
  <si>
    <t>sit on their couches and laugh</t>
  </si>
  <si>
    <t>show up</t>
  </si>
  <si>
    <t>sit and watch the television</t>
  </si>
  <si>
    <t>gather</t>
  </si>
  <si>
    <t>laugh incessantly</t>
  </si>
  <si>
    <t>watch TV</t>
  </si>
  <si>
    <t>eat breakfast and watch</t>
  </si>
  <si>
    <t>wake up early</t>
  </si>
  <si>
    <t>laugh and laugh together</t>
  </si>
  <si>
    <t>tune in</t>
  </si>
  <si>
    <t>watch it</t>
  </si>
  <si>
    <t>clap</t>
  </si>
  <si>
    <t>watch it.</t>
  </si>
  <si>
    <t>come and watch</t>
  </si>
  <si>
    <t>laugh heavily</t>
  </si>
  <si>
    <t>attend the showing</t>
  </si>
  <si>
    <t>watch television</t>
  </si>
  <si>
    <t>watch the comedy show</t>
  </si>
  <si>
    <t>gather to watch</t>
  </si>
  <si>
    <t>*watch*</t>
  </si>
  <si>
    <t>watch*</t>
  </si>
  <si>
    <t>and laugh hysterically. </t>
  </si>
  <si>
    <t>A large radio audience enjoyed the comedy show.</t>
  </si>
  <si>
    <t>Every Saturday they would listen and laugh hysterically.</t>
  </si>
  <si>
    <t>listen</t>
  </si>
  <si>
    <t>attend</t>
  </si>
  <si>
    <t>listen to the show</t>
  </si>
  <si>
    <t>listen to it</t>
  </si>
  <si>
    <t>tune in on the station</t>
  </si>
  <si>
    <t>go to the show.</t>
  </si>
  <si>
    <t>listen to the station</t>
  </si>
  <si>
    <t>sing it.</t>
  </si>
  <si>
    <t>go there</t>
  </si>
  <si>
    <t>find new comedians to perform</t>
  </si>
  <si>
    <t>listen to the broadcast</t>
  </si>
  <si>
    <t>tune in for a laugh</t>
  </si>
  <si>
    <t>tune in.</t>
  </si>
  <si>
    <t>play favorite songs</t>
  </si>
  <si>
    <t>listen in</t>
  </si>
  <si>
    <t>spend together</t>
  </si>
  <si>
    <t>sit and listen</t>
  </si>
  <si>
    <t>*listen*</t>
  </si>
  <si>
    <t>listen*</t>
  </si>
  <si>
    <t>The children enjoyed the steep snowy hillside.</t>
  </si>
  <si>
    <t>It was the perfect day to</t>
  </si>
  <si>
    <t>It was the perfect day to sled down the slope.</t>
  </si>
  <si>
    <t>Were the kids going skiing?</t>
  </si>
  <si>
    <t>toboggan</t>
  </si>
  <si>
    <t>go sledding</t>
  </si>
  <si>
    <t>sled</t>
  </si>
  <si>
    <t>be Frosty</t>
  </si>
  <si>
    <t>go snowboarding</t>
  </si>
  <si>
    <t>be outside</t>
  </si>
  <si>
    <t>ski</t>
  </si>
  <si>
    <t>play in the snow</t>
  </si>
  <si>
    <t>sleigh</t>
  </si>
  <si>
    <t>play.</t>
  </si>
  <si>
    <t>make snow angels</t>
  </si>
  <si>
    <t>play outdoors</t>
  </si>
  <si>
    <t>*sled*</t>
  </si>
  <si>
    <t>sled*</t>
  </si>
  <si>
    <t>down the slope.</t>
  </si>
  <si>
    <t>The alpine team enjoyed the steep snowy hillside.</t>
  </si>
  <si>
    <t>It was the perfect day to ski down the slope.</t>
  </si>
  <si>
    <t>Did the team want to go sledding?</t>
  </si>
  <si>
    <t>do skiing</t>
  </si>
  <si>
    <t>ski.</t>
  </si>
  <si>
    <t>carve</t>
  </si>
  <si>
    <t>snowboard</t>
  </si>
  <si>
    <t>go skiing</t>
  </si>
  <si>
    <t>ride the slopes.</t>
  </si>
  <si>
    <t>board</t>
  </si>
  <si>
    <t>*ski*</t>
  </si>
  <si>
    <t>ski*</t>
  </si>
  <si>
    <t>Were the kids going sledding?</t>
  </si>
  <si>
    <t>Did the team want to go skiing?</t>
  </si>
  <si>
    <t>My nephew enjoyed the berry patch.</t>
  </si>
  <si>
    <t>He found it very satisfying to</t>
  </si>
  <si>
    <t>He found it very satisfying to eat his very own fruit.</t>
  </si>
  <si>
    <t>Was he bored picking berries?</t>
  </si>
  <si>
    <t>eat them before bagging them</t>
  </si>
  <si>
    <t>eat all the different colors</t>
  </si>
  <si>
    <t>sit and pick off the blackberr</t>
  </si>
  <si>
    <t>eat many berries</t>
  </si>
  <si>
    <t>forage</t>
  </si>
  <si>
    <t>pick berries</t>
  </si>
  <si>
    <t>eat berries</t>
  </si>
  <si>
    <t>squish</t>
  </si>
  <si>
    <t>pluck berries from the bush</t>
  </si>
  <si>
    <t>pick and eat the fruit</t>
  </si>
  <si>
    <t>pick his own fruit</t>
  </si>
  <si>
    <t>smell them</t>
  </si>
  <si>
    <t>tromp</t>
  </si>
  <si>
    <t>eat the berries</t>
  </si>
  <si>
    <t>eat all the berries</t>
  </si>
  <si>
    <t>pick his own berries</t>
  </si>
  <si>
    <t>pick them</t>
  </si>
  <si>
    <t>use it</t>
  </si>
  <si>
    <t>pick the berries</t>
  </si>
  <si>
    <t>eat fresh berries</t>
  </si>
  <si>
    <t>see the berry patch</t>
  </si>
  <si>
    <t>eating the blackberries</t>
  </si>
  <si>
    <t>pick fresh ones</t>
  </si>
  <si>
    <t>eat the fruits</t>
  </si>
  <si>
    <t>his very own fruit.</t>
  </si>
  <si>
    <t>The farmer enjoyed the berry patch.</t>
  </si>
  <si>
    <t>He found it very satisfying to pick his very own fruit.</t>
  </si>
  <si>
    <t>Was he disenchanted with the berry patch?</t>
  </si>
  <si>
    <t>make jam</t>
  </si>
  <si>
    <t>farm</t>
  </si>
  <si>
    <t>walk through the patch</t>
  </si>
  <si>
    <t>look at his work</t>
  </si>
  <si>
    <t>pick in the afternoon</t>
  </si>
  <si>
    <t>pick the berries.</t>
  </si>
  <si>
    <t>pick the fruit</t>
  </si>
  <si>
    <t>pick berries.</t>
  </si>
  <si>
    <t>eat his own produce</t>
  </si>
  <si>
    <t>self-sustain</t>
  </si>
  <si>
    <t>smash</t>
  </si>
  <si>
    <t>taste the berries</t>
  </si>
  <si>
    <t>pick it</t>
  </si>
  <si>
    <t>find ripe berries</t>
  </si>
  <si>
    <t>taste them</t>
  </si>
  <si>
    <t>pick the berries and eat them</t>
  </si>
  <si>
    <t>eat the berries off the vine.</t>
  </si>
  <si>
    <t>grow fruit</t>
  </si>
  <si>
    <t>eat homegrown berries</t>
  </si>
  <si>
    <t>go out in the morning</t>
  </si>
  <si>
    <t>*pick*</t>
  </si>
  <si>
    <t>pick*</t>
  </si>
  <si>
    <t>The police detective enjoyed the interview.</t>
  </si>
  <si>
    <t>He was skilled at</t>
  </si>
  <si>
    <t>He was skilled at interrogating without being obvious.</t>
  </si>
  <si>
    <t>Was he a good conversationalist?</t>
  </si>
  <si>
    <t>cracking cases</t>
  </si>
  <si>
    <t>wheedling information out</t>
  </si>
  <si>
    <t>cracking his suspects</t>
  </si>
  <si>
    <t>interrogation</t>
  </si>
  <si>
    <t>interrogating</t>
  </si>
  <si>
    <t>observation</t>
  </si>
  <si>
    <t>espionage</t>
  </si>
  <si>
    <t>manipulating people</t>
  </si>
  <si>
    <t>noticing small tells</t>
  </si>
  <si>
    <t>speaking</t>
  </si>
  <si>
    <t>questioning</t>
  </si>
  <si>
    <t>it</t>
  </si>
  <si>
    <t>answering questions</t>
  </si>
  <si>
    <t>asking questions</t>
  </si>
  <si>
    <t>probing</t>
  </si>
  <si>
    <t>negotiating</t>
  </si>
  <si>
    <t>investigating</t>
  </si>
  <si>
    <t>interrogation.</t>
  </si>
  <si>
    <t>finding the truth</t>
  </si>
  <si>
    <t>manipulating his words</t>
  </si>
  <si>
    <t>getting information out</t>
  </si>
  <si>
    <t>reading faces</t>
  </si>
  <si>
    <t>interviews</t>
  </si>
  <si>
    <t>public speaking</t>
  </si>
  <si>
    <t>persuasion</t>
  </si>
  <si>
    <t>answering</t>
  </si>
  <si>
    <t>breaking suspects</t>
  </si>
  <si>
    <t>*interrogat*</t>
  </si>
  <si>
    <t>interrogat*</t>
  </si>
  <si>
    <t>without being obvious.</t>
  </si>
  <si>
    <t>The celebrity enjoyed the interview.</t>
  </si>
  <si>
    <t>He was skilled at talking without being obvious.</t>
  </si>
  <si>
    <t>conversation</t>
  </si>
  <si>
    <t>dodging questions</t>
  </si>
  <si>
    <t>talking about himself</t>
  </si>
  <si>
    <t>talking</t>
  </si>
  <si>
    <t>conversing</t>
  </si>
  <si>
    <t>communicating</t>
  </si>
  <si>
    <t>speaking about himself</t>
  </si>
  <si>
    <t>flattery</t>
  </si>
  <si>
    <t>impromptu answers</t>
  </si>
  <si>
    <t>speaking.</t>
  </si>
  <si>
    <t>acting</t>
  </si>
  <si>
    <t>comedy.</t>
  </si>
  <si>
    <t>communication</t>
  </si>
  <si>
    <t>social settings</t>
  </si>
  <si>
    <t>bullshitting</t>
  </si>
  <si>
    <t>interviewing</t>
  </si>
  <si>
    <t>speaking to others</t>
  </si>
  <si>
    <t>talking.</t>
  </si>
  <si>
    <t>conversation.</t>
  </si>
  <si>
    <t>rapping</t>
  </si>
  <si>
    <t>pretending</t>
  </si>
  <si>
    <t>*talking*</t>
  </si>
  <si>
    <t>36 talking/communicating/speaking/convers-related completions</t>
  </si>
  <si>
    <t>talking*</t>
  </si>
  <si>
    <t>The songwriter finished the tricky musical passage.</t>
  </si>
  <si>
    <t>She had been asked to</t>
  </si>
  <si>
    <t>She had been asked to write a piece for the gala.</t>
  </si>
  <si>
    <t>Was the piece for a special event?</t>
  </si>
  <si>
    <t>finished</t>
  </si>
  <si>
    <t>not make any mistakes</t>
  </si>
  <si>
    <t>compose an orchestral piece</t>
  </si>
  <si>
    <t>create a masterpiece</t>
  </si>
  <si>
    <t>write a melody</t>
  </si>
  <si>
    <t>compose a complex tune</t>
  </si>
  <si>
    <t>write a difficult piece</t>
  </si>
  <si>
    <t>compose</t>
  </si>
  <si>
    <t>write for a show</t>
  </si>
  <si>
    <t>recite it from memory</t>
  </si>
  <si>
    <t>write for justin beiber</t>
  </si>
  <si>
    <t>play it</t>
  </si>
  <si>
    <t>write a song</t>
  </si>
  <si>
    <t>complete it for a school play</t>
  </si>
  <si>
    <t>explain</t>
  </si>
  <si>
    <t>do it again</t>
  </si>
  <si>
    <t>rehearse</t>
  </si>
  <si>
    <t>write a difficult song</t>
  </si>
  <si>
    <t>play the song</t>
  </si>
  <si>
    <t>learn it by heart</t>
  </si>
  <si>
    <t>compose and sonnet</t>
  </si>
  <si>
    <t>compose something unique</t>
  </si>
  <si>
    <t>a piece for the gala. </t>
  </si>
  <si>
    <t>The soprano finished the tricky musical passage.</t>
  </si>
  <si>
    <t>She had been asked to sing a piece for the gala.</t>
  </si>
  <si>
    <t>Was she singing for a special event?</t>
  </si>
  <si>
    <t>lead just recently</t>
  </si>
  <si>
    <t>perform in the show</t>
  </si>
  <si>
    <t>sing at a concert</t>
  </si>
  <si>
    <t>perform last-minute.</t>
  </si>
  <si>
    <t>hit a high E</t>
  </si>
  <si>
    <t>sing very high.</t>
  </si>
  <si>
    <t>sing it</t>
  </si>
  <si>
    <t>perform in front of the class</t>
  </si>
  <si>
    <t>play it perfectly.</t>
  </si>
  <si>
    <t>solo</t>
  </si>
  <si>
    <t>play it loudly</t>
  </si>
  <si>
    <t>sing complicated parts</t>
  </si>
  <si>
    <t>sing loudly</t>
  </si>
  <si>
    <t>perform for millions</t>
  </si>
  <si>
    <t>bow</t>
  </si>
  <si>
    <t>perform a difficult piece</t>
  </si>
  <si>
    <t>give an encore</t>
  </si>
  <si>
    <t>step in to do it.</t>
  </si>
  <si>
    <t>do a solo</t>
  </si>
  <si>
    <t>go a capella</t>
  </si>
  <si>
    <t>do a hard piece</t>
  </si>
  <si>
    <t>sing the solo</t>
  </si>
  <si>
    <t>Was she a singer/songwriter?</t>
  </si>
  <si>
    <t>The contractor finished the downstairs bathroom.</t>
  </si>
  <si>
    <t>It hadn't taken long to</t>
  </si>
  <si>
    <t>It hadn't taken long to tile the small powder room.</t>
  </si>
  <si>
    <t>do the dry-wall</t>
  </si>
  <si>
    <t>tile the entire room</t>
  </si>
  <si>
    <t>finish plumbing</t>
  </si>
  <si>
    <t>tile</t>
  </si>
  <si>
    <t>remodel</t>
  </si>
  <si>
    <t>complete a plan</t>
  </si>
  <si>
    <t>finish the bathroom</t>
  </si>
  <si>
    <t>make an estimate</t>
  </si>
  <si>
    <t>decide how to design it</t>
  </si>
  <si>
    <t>get to the bathroom</t>
  </si>
  <si>
    <t>tile the floor</t>
  </si>
  <si>
    <t>grout</t>
  </si>
  <si>
    <t>renovate.</t>
  </si>
  <si>
    <t>repair</t>
  </si>
  <si>
    <t>install everything</t>
  </si>
  <si>
    <t>renovate</t>
  </si>
  <si>
    <t>assess</t>
  </si>
  <si>
    <t>finish the grout work</t>
  </si>
  <si>
    <t>mend</t>
  </si>
  <si>
    <t>rebuild</t>
  </si>
  <si>
    <t>*tile*</t>
  </si>
  <si>
    <t>22 build/tile/renovate/remodel-related completions</t>
  </si>
  <si>
    <t>tile*</t>
  </si>
  <si>
    <t>the small powder room.</t>
  </si>
  <si>
    <t>The housewife finished the downstairs bathroom.</t>
  </si>
  <si>
    <t>It hadn't taken long to clean the small powder room.</t>
  </si>
  <si>
    <t>complete.</t>
  </si>
  <si>
    <t>do menial labor</t>
  </si>
  <si>
    <t>refurbish</t>
  </si>
  <si>
    <t>clean the sink</t>
  </si>
  <si>
    <t>do the mirrors</t>
  </si>
  <si>
    <t>clean mop the floor.</t>
  </si>
  <si>
    <t>polish the toilet</t>
  </si>
  <si>
    <t>paint.</t>
  </si>
  <si>
    <t>scrub the toilet</t>
  </si>
  <si>
    <t>finis</t>
  </si>
  <si>
    <t>decorate it</t>
  </si>
  <si>
    <t>clean it.</t>
  </si>
  <si>
    <t>Was he working on a closet?</t>
  </si>
  <si>
    <t>Was she working on a closet?</t>
  </si>
  <si>
    <t>The author finished her first Broadway play.</t>
  </si>
  <si>
    <t>It had taken guts to</t>
  </si>
  <si>
    <t>It had taken guts to write with such honesty.</t>
  </si>
  <si>
    <t>send it to a publisher</t>
  </si>
  <si>
    <t>create a play of such high cal</t>
  </si>
  <si>
    <t>publish</t>
  </si>
  <si>
    <t>complete the daunting task</t>
  </si>
  <si>
    <t>present the material</t>
  </si>
  <si>
    <t>get on stage</t>
  </si>
  <si>
    <t>go on stage</t>
  </si>
  <si>
    <t>show it.</t>
  </si>
  <si>
    <t>write a controversial musical</t>
  </si>
  <si>
    <t>write in that style</t>
  </si>
  <si>
    <t>present her work</t>
  </si>
  <si>
    <t>finish the play</t>
  </si>
  <si>
    <t>play such a taboo role</t>
  </si>
  <si>
    <t>write something so controversi</t>
  </si>
  <si>
    <t>with such honesty. </t>
  </si>
  <si>
    <t>The starlet finished her first Broadway play.</t>
  </si>
  <si>
    <t>It had taken guts to perform with such honesty.</t>
  </si>
  <si>
    <t>get over her stage fright</t>
  </si>
  <si>
    <t>get up and go</t>
  </si>
  <si>
    <t>perform on stage</t>
  </si>
  <si>
    <t>perform with stage-fright</t>
  </si>
  <si>
    <t>have three solos</t>
  </si>
  <si>
    <t>get on stage.</t>
  </si>
  <si>
    <t>perform in front of hundreds</t>
  </si>
  <si>
    <t>sing like that.</t>
  </si>
  <si>
    <t>improve a forgotten line</t>
  </si>
  <si>
    <t>sing in front of an audience</t>
  </si>
  <si>
    <t>compete</t>
  </si>
  <si>
    <t>perform in front of everyone</t>
  </si>
  <si>
    <t>get up there and sing</t>
  </si>
  <si>
    <t>sing in public</t>
  </si>
  <si>
    <t>perform in front of an audience</t>
  </si>
  <si>
    <t>take the stage</t>
  </si>
  <si>
    <t>step out on that stage</t>
  </si>
  <si>
    <t>sing and dance that way</t>
  </si>
  <si>
    <t>perform her solo</t>
  </si>
  <si>
    <t>go on stage.</t>
  </si>
  <si>
    <t>get up on stage</t>
  </si>
  <si>
    <t>confess</t>
  </si>
  <si>
    <t>audition</t>
  </si>
  <si>
    <t>*perform*</t>
  </si>
  <si>
    <t>perform*</t>
  </si>
  <si>
    <t>Was this her Broadway premiere?</t>
  </si>
  <si>
    <t>The lumberjacks finished the tree.</t>
  </si>
  <si>
    <t>It had not taken long to</t>
  </si>
  <si>
    <t>It had not taken long to cut it with so much help.</t>
  </si>
  <si>
    <t>cut it down</t>
  </si>
  <si>
    <t>chop it down</t>
  </si>
  <si>
    <t>prune off all of the scraggly</t>
  </si>
  <si>
    <t>cut down</t>
  </si>
  <si>
    <t>cut down the tree</t>
  </si>
  <si>
    <t>cut them down</t>
  </si>
  <si>
    <t>cut down the trees</t>
  </si>
  <si>
    <t>chop</t>
  </si>
  <si>
    <t>fell</t>
  </si>
  <si>
    <t>chop down</t>
  </si>
  <si>
    <t>saw.</t>
  </si>
  <si>
    <t>chop it off</t>
  </si>
  <si>
    <t>saw</t>
  </si>
  <si>
    <t>cut the wood</t>
  </si>
  <si>
    <t>cut the trees down</t>
  </si>
  <si>
    <t>deroot</t>
  </si>
  <si>
    <t>saw through</t>
  </si>
  <si>
    <t>*cut*</t>
  </si>
  <si>
    <t>cut*</t>
  </si>
  <si>
    <t>it with so much help.</t>
  </si>
  <si>
    <t>The Christmas revelers finished the tree.</t>
  </si>
  <si>
    <t>It had not taken long to decorate it with so much help.</t>
  </si>
  <si>
    <t>trim</t>
  </si>
  <si>
    <t>put up</t>
  </si>
  <si>
    <t>celebrate</t>
  </si>
  <si>
    <t>decorate.</t>
  </si>
  <si>
    <t>string the lights</t>
  </si>
  <si>
    <t>decorate it.</t>
  </si>
  <si>
    <t>finish the tree</t>
  </si>
  <si>
    <t>light</t>
  </si>
  <si>
    <t>set up.</t>
  </si>
  <si>
    <t>dress</t>
  </si>
  <si>
    <t>*decorate*</t>
  </si>
  <si>
    <t>decorate*</t>
  </si>
  <si>
    <t>Was more than one person taking part?</t>
  </si>
  <si>
    <t>Was it likely a Christmas tree?</t>
  </si>
  <si>
    <t>Were they chopping down their own tree?</t>
  </si>
  <si>
    <t>The farmer finished the tobacco.</t>
  </si>
  <si>
    <t>It had taken a week to</t>
  </si>
  <si>
    <t>It had taken a week to grow all of it.</t>
  </si>
  <si>
    <t>grow it himself</t>
  </si>
  <si>
    <t>grow the crops</t>
  </si>
  <si>
    <t>cultivate it</t>
  </si>
  <si>
    <t>chew it</t>
  </si>
  <si>
    <t>get done</t>
  </si>
  <si>
    <t>harvest this years crop</t>
  </si>
  <si>
    <t>collect it</t>
  </si>
  <si>
    <t>consume it</t>
  </si>
  <si>
    <t>plant</t>
  </si>
  <si>
    <t>harvest.</t>
  </si>
  <si>
    <t>use it all</t>
  </si>
  <si>
    <t>smoke it</t>
  </si>
  <si>
    <t>grow the tobacco</t>
  </si>
  <si>
    <t>harvest it</t>
  </si>
  <si>
    <t>bring in the crop</t>
  </si>
  <si>
    <t>all of it. </t>
  </si>
  <si>
    <t>My uncle finished the tobacco.</t>
  </si>
  <si>
    <t>It had taken a week to smoke all of it.</t>
  </si>
  <si>
    <t>work through it</t>
  </si>
  <si>
    <t>smoke all of it</t>
  </si>
  <si>
    <t>finish smoking all of it</t>
  </si>
  <si>
    <t>stencil</t>
  </si>
  <si>
    <t>cut down the stalks.</t>
  </si>
  <si>
    <t>consume</t>
  </si>
  <si>
    <t>chew it all</t>
  </si>
  <si>
    <t>smoke it.</t>
  </si>
  <si>
    <t>smoke the whole pack</t>
  </si>
  <si>
    <t>chew all of it</t>
  </si>
  <si>
    <t>try</t>
  </si>
  <si>
    <t>finish the tobacco</t>
  </si>
  <si>
    <t>started</t>
  </si>
  <si>
    <t>smoke it all</t>
  </si>
  <si>
    <t>quit.</t>
  </si>
  <si>
    <t>go through the pack</t>
  </si>
  <si>
    <t>get through it.</t>
  </si>
  <si>
    <t>quite</t>
  </si>
  <si>
    <t>realize</t>
  </si>
  <si>
    <t>*smoke*</t>
  </si>
  <si>
    <t>smoke*</t>
  </si>
  <si>
    <t>Did it take more than a month to grow?</t>
  </si>
  <si>
    <t>Did it take more than a month to smoke?</t>
  </si>
  <si>
    <t>The drywaller finished the hole.</t>
  </si>
  <si>
    <t>It hadn't taken long to patch since he had help.</t>
  </si>
  <si>
    <t>patch it up</t>
  </si>
  <si>
    <t>patch up</t>
  </si>
  <si>
    <t>patch the wall</t>
  </si>
  <si>
    <t>fill it up</t>
  </si>
  <si>
    <t>cover</t>
  </si>
  <si>
    <t>cover it</t>
  </si>
  <si>
    <t>finish the hole</t>
  </si>
  <si>
    <t>cover it up</t>
  </si>
  <si>
    <t>fix the wall</t>
  </si>
  <si>
    <t>complete the job</t>
  </si>
  <si>
    <t>repair it</t>
  </si>
  <si>
    <t>cover up</t>
  </si>
  <si>
    <t>patch</t>
  </si>
  <si>
    <t>fill the hole</t>
  </si>
  <si>
    <t>repatch</t>
  </si>
  <si>
    <t>patch it</t>
  </si>
  <si>
    <t>dig</t>
  </si>
  <si>
    <t>patch up.</t>
  </si>
  <si>
    <t>seal</t>
  </si>
  <si>
    <t>fill</t>
  </si>
  <si>
    <t>fill it</t>
  </si>
  <si>
    <t>*patch*</t>
  </si>
  <si>
    <t>patch*</t>
  </si>
  <si>
    <t>since he had help.  </t>
  </si>
  <si>
    <t>The boy at the beach finished the hole.</t>
  </si>
  <si>
    <t>It hadn't taken long to dig since he had help.</t>
  </si>
  <si>
    <t>golf</t>
  </si>
  <si>
    <t>fill with water</t>
  </si>
  <si>
    <t>dig.</t>
  </si>
  <si>
    <t>dig down to water level</t>
  </si>
  <si>
    <t>dig to China</t>
  </si>
  <si>
    <t>dig it</t>
  </si>
  <si>
    <t>dig it.</t>
  </si>
  <si>
    <t>hit water</t>
  </si>
  <si>
    <t>dig the sand</t>
  </si>
  <si>
    <t>*dig*</t>
  </si>
  <si>
    <t>dig*</t>
  </si>
  <si>
    <t>Was he working alone?</t>
  </si>
  <si>
    <t>Was he playing in his yard?</t>
  </si>
  <si>
    <t>The still life artist preferred bowls of fruit.</t>
  </si>
  <si>
    <t>Each morning she sat down to</t>
  </si>
  <si>
    <t>Each morning she sat down to paint before getting dressed.</t>
  </si>
  <si>
    <t>preferred</t>
  </si>
  <si>
    <t>eat fruit</t>
  </si>
  <si>
    <t>eat a banana</t>
  </si>
  <si>
    <t>paint a new canvas of them</t>
  </si>
  <si>
    <t>sketch</t>
  </si>
  <si>
    <t>her easel and painted</t>
  </si>
  <si>
    <t>eat breakfast</t>
  </si>
  <si>
    <t>draw and then eat</t>
  </si>
  <si>
    <t>start her work</t>
  </si>
  <si>
    <t>paint a bowl</t>
  </si>
  <si>
    <t>enjoy it</t>
  </si>
  <si>
    <t>apples</t>
  </si>
  <si>
    <t>fruits</t>
  </si>
  <si>
    <t>eat fruits</t>
  </si>
  <si>
    <t>study them</t>
  </si>
  <si>
    <t>paint bowls of fruit</t>
  </si>
  <si>
    <t>draw them</t>
  </si>
  <si>
    <t>contemplate and paint</t>
  </si>
  <si>
    <t>*paint*</t>
  </si>
  <si>
    <t>paint*</t>
  </si>
  <si>
    <t>before getting dressed. </t>
  </si>
  <si>
    <t>The dieter preferred bowls of fruit.</t>
  </si>
  <si>
    <t>Each morning she sat down to eat before getting dressed.</t>
  </si>
  <si>
    <t>grapefruit</t>
  </si>
  <si>
    <t>eat one</t>
  </si>
  <si>
    <t>fruit</t>
  </si>
  <si>
    <t>eat bananas</t>
  </si>
  <si>
    <t>pineapple and grapefruit</t>
  </si>
  <si>
    <t>strawberries</t>
  </si>
  <si>
    <t>strawberries and bananas</t>
  </si>
  <si>
    <t>slowly consume her fruits</t>
  </si>
  <si>
    <t>nom</t>
  </si>
  <si>
    <t>bananas and cereal.</t>
  </si>
  <si>
    <t>berries</t>
  </si>
  <si>
    <t>fruit salad</t>
  </si>
  <si>
    <t>poop.</t>
  </si>
  <si>
    <t>a fruit salad</t>
  </si>
  <si>
    <t>grapes</t>
  </si>
  <si>
    <t>breakfast</t>
  </si>
  <si>
    <t>have breakfast</t>
  </si>
  <si>
    <t>cut fruit</t>
  </si>
  <si>
    <t>cut herself a slice</t>
  </si>
  <si>
    <t>eat tasteless veggies and fruit</t>
  </si>
  <si>
    <t>one</t>
  </si>
  <si>
    <t>eat an apple.</t>
  </si>
  <si>
    <t>eat one.</t>
  </si>
  <si>
    <t>a grapefruit</t>
  </si>
  <si>
    <t>prep them</t>
  </si>
  <si>
    <t>an apple and melon</t>
  </si>
  <si>
    <t>a cup of coffee and the bowl</t>
  </si>
  <si>
    <t>Did she likely paint in her pajamas?</t>
  </si>
  <si>
    <t>Did she enjoy a vegetarian breakfast?</t>
  </si>
  <si>
    <t>Did she like a vegetarian breakfast?</t>
  </si>
  <si>
    <t>Was she an artist?</t>
  </si>
  <si>
    <t>The perfumer preferred citrus over berry.</t>
  </si>
  <si>
    <t>She thought it would</t>
  </si>
  <si>
    <t>She thought it would smell a little better.</t>
  </si>
  <si>
    <t>smell nicer</t>
  </si>
  <si>
    <t>awaken the nose</t>
  </si>
  <si>
    <t>taste better</t>
  </si>
  <si>
    <t>be the other way around</t>
  </si>
  <si>
    <t>smell nice</t>
  </si>
  <si>
    <t>smell better</t>
  </si>
  <si>
    <t>sell more product</t>
  </si>
  <si>
    <t>cure scurvy</t>
  </si>
  <si>
    <t>spice</t>
  </si>
  <si>
    <t>be sour</t>
  </si>
  <si>
    <t>have a better scent</t>
  </si>
  <si>
    <t>give her more energy</t>
  </si>
  <si>
    <t>be more acidic</t>
  </si>
  <si>
    <t>attract the wrong people</t>
  </si>
  <si>
    <t>wake her up</t>
  </si>
  <si>
    <t>pervade throughout the room</t>
  </si>
  <si>
    <t>lighten the mood</t>
  </si>
  <si>
    <t>better</t>
  </si>
  <si>
    <t>smell nicer.</t>
  </si>
  <si>
    <t>attract men</t>
  </si>
  <si>
    <t>nice</t>
  </si>
  <si>
    <t>attract the men</t>
  </si>
  <si>
    <t>attract</t>
  </si>
  <si>
    <t>be more appealing</t>
  </si>
  <si>
    <t>be fresher</t>
  </si>
  <si>
    <t>smell better with citrus</t>
  </si>
  <si>
    <t>smell</t>
  </si>
  <si>
    <t>brighten the product</t>
  </si>
  <si>
    <t>help her skin</t>
  </si>
  <si>
    <t>have a richer sent</t>
  </si>
  <si>
    <t>sting</t>
  </si>
  <si>
    <t>make the scent more exotic</t>
  </si>
  <si>
    <t>*smell*</t>
  </si>
  <si>
    <t>smell*</t>
  </si>
  <si>
    <t>a little better.</t>
  </si>
  <si>
    <t>The baker preferred citrus over berry.</t>
  </si>
  <si>
    <t>She thought it would taste a little better.</t>
  </si>
  <si>
    <t>be tart</t>
  </si>
  <si>
    <t>spice things up</t>
  </si>
  <si>
    <t>be better</t>
  </si>
  <si>
    <t>accent the dish</t>
  </si>
  <si>
    <t>make her lose weight</t>
  </si>
  <si>
    <t>make things more tart</t>
  </si>
  <si>
    <t>taste fruitier.</t>
  </si>
  <si>
    <t>compliment the pie</t>
  </si>
  <si>
    <t>taste better.</t>
  </si>
  <si>
    <t>liven up her cakes</t>
  </si>
  <si>
    <t>be delicious</t>
  </si>
  <si>
    <t>highlight the food better</t>
  </si>
  <si>
    <t>be tasty</t>
  </si>
  <si>
    <t>complement</t>
  </si>
  <si>
    <t>taste much better</t>
  </si>
  <si>
    <t>give a nice tang</t>
  </si>
  <si>
    <t>be more interesting</t>
  </si>
  <si>
    <t>taste sweet</t>
  </si>
  <si>
    <t>have more zing.</t>
  </si>
  <si>
    <t>look nicer too</t>
  </si>
  <si>
    <t>make it taste fresher</t>
  </si>
  <si>
    <t>benefit her</t>
  </si>
  <si>
    <t>*taste*</t>
  </si>
  <si>
    <t>taste*</t>
  </si>
  <si>
    <t>Did she like to use fruit?</t>
  </si>
  <si>
    <t>The bilingual woman preferred Japanese to Korean.</t>
  </si>
  <si>
    <t>She really liked to speak it when she could.</t>
  </si>
  <si>
    <t>eat ethnic foods</t>
  </si>
  <si>
    <t>listen to its cadence</t>
  </si>
  <si>
    <t>speak her native language</t>
  </si>
  <si>
    <t>eat sushi</t>
  </si>
  <si>
    <t>speak it</t>
  </si>
  <si>
    <t>speak Japanese</t>
  </si>
  <si>
    <t>read manga</t>
  </si>
  <si>
    <t>switch it up</t>
  </si>
  <si>
    <t>learn languages</t>
  </si>
  <si>
    <t>speak many languages</t>
  </si>
  <si>
    <t>speak Japanese.</t>
  </si>
  <si>
    <t>speak Japanese more</t>
  </si>
  <si>
    <t>speak the language</t>
  </si>
  <si>
    <t>travel to Tokyo</t>
  </si>
  <si>
    <t>watch anime</t>
  </si>
  <si>
    <t>*speak*</t>
  </si>
  <si>
    <t>it when she could.</t>
  </si>
  <si>
    <t>The restaurant-goer preferred Japanese to Korean.</t>
  </si>
  <si>
    <t>She really liked to eat it when she could.</t>
  </si>
  <si>
    <t>eat Asian food</t>
  </si>
  <si>
    <t>eat Asian cuisine</t>
  </si>
  <si>
    <t>try new sushi</t>
  </si>
  <si>
    <t>eat Japanese food</t>
  </si>
  <si>
    <t>eat nigiri</t>
  </si>
  <si>
    <t>experience new things.</t>
  </si>
  <si>
    <t>eat cats.</t>
  </si>
  <si>
    <t>sing karaoke</t>
  </si>
  <si>
    <t>eat the Japanese food</t>
  </si>
  <si>
    <t>cook</t>
  </si>
  <si>
    <t>familiarize herself with it</t>
  </si>
  <si>
    <t>eat sushi.</t>
  </si>
  <si>
    <t>eat nori</t>
  </si>
  <si>
    <t>go out</t>
  </si>
  <si>
    <t>explore though</t>
  </si>
  <si>
    <t>try exotic food</t>
  </si>
  <si>
    <t>try new food</t>
  </si>
  <si>
    <t>Was Korean her favorite language?</t>
  </si>
  <si>
    <t>Was Korean food her favorite?</t>
  </si>
  <si>
    <t>Did she dread using a foreign language?</t>
  </si>
  <si>
    <t>The couch potatoes preferred the basement.</t>
  </si>
  <si>
    <t>They liked to</t>
  </si>
  <si>
    <t>They liked to sit downstairs in the den.</t>
  </si>
  <si>
    <t>watch TV and get high</t>
  </si>
  <si>
    <t>watch TV in the dark</t>
  </si>
  <si>
    <t>mess around without their pare</t>
  </si>
  <si>
    <t>hide</t>
  </si>
  <si>
    <t>be indolent in peace</t>
  </si>
  <si>
    <t>play video games</t>
  </si>
  <si>
    <t>hide down there</t>
  </si>
  <si>
    <t>lay down</t>
  </si>
  <si>
    <t>hide in the dark</t>
  </si>
  <si>
    <t>relax and get high</t>
  </si>
  <si>
    <t>snuggle</t>
  </si>
  <si>
    <t>do nothing</t>
  </si>
  <si>
    <t>watch TV.</t>
  </si>
  <si>
    <t>sit in the dark</t>
  </si>
  <si>
    <t>sit and watch TV</t>
  </si>
  <si>
    <t>watch in privacy</t>
  </si>
  <si>
    <t>sit in the basement</t>
  </si>
  <si>
    <t>watch TV in the darkness</t>
  </si>
  <si>
    <t>sway</t>
  </si>
  <si>
    <t>downstairs in the den.</t>
  </si>
  <si>
    <t>My brother's band preferred the basement.</t>
  </si>
  <si>
    <t>They liked to play downstairs in the den.</t>
  </si>
  <si>
    <t>jam</t>
  </si>
  <si>
    <t>play music loudly</t>
  </si>
  <si>
    <t>practice their music.</t>
  </si>
  <si>
    <t>play music</t>
  </si>
  <si>
    <t>play loudly</t>
  </si>
  <si>
    <t>enjoy the acoustics</t>
  </si>
  <si>
    <t>play loud</t>
  </si>
  <si>
    <t>be as loud as possible</t>
  </si>
  <si>
    <t>pretend they were famous</t>
  </si>
  <si>
    <t>be loud.</t>
  </si>
  <si>
    <t>practice ther</t>
  </si>
  <si>
    <t>jam out loud</t>
  </si>
  <si>
    <t>sing loudly.</t>
  </si>
  <si>
    <t>crank the volume</t>
  </si>
  <si>
    <t>practice alone</t>
  </si>
  <si>
    <t>rock out</t>
  </si>
  <si>
    <t>get loud</t>
  </si>
  <si>
    <t>play loud music</t>
  </si>
  <si>
    <t>play there</t>
  </si>
  <si>
    <t>practice there</t>
  </si>
  <si>
    <t>jam where no one would critize</t>
  </si>
  <si>
    <t>rick out</t>
  </si>
  <si>
    <t>be loud</t>
  </si>
  <si>
    <t>have a dark setting</t>
  </si>
  <si>
    <t>perform alone.</t>
  </si>
  <si>
    <t>jam.</t>
  </si>
  <si>
    <t>rock out loud</t>
  </si>
  <si>
    <t>The artist preferred charcoal.</t>
  </si>
  <si>
    <t>It worked best for</t>
  </si>
  <si>
    <t>It worked best for drawing in his opinion.</t>
  </si>
  <si>
    <t>drawing</t>
  </si>
  <si>
    <t>capturing the lighting effects</t>
  </si>
  <si>
    <t>drawing portraits</t>
  </si>
  <si>
    <t>his hands</t>
  </si>
  <si>
    <t>sketching</t>
  </si>
  <si>
    <t>her art</t>
  </si>
  <si>
    <t>gradation</t>
  </si>
  <si>
    <t>paintings</t>
  </si>
  <si>
    <t>painting dark scenes</t>
  </si>
  <si>
    <t>lines</t>
  </si>
  <si>
    <t>stage acting</t>
  </si>
  <si>
    <t>shadow portraits</t>
  </si>
  <si>
    <t>his style</t>
  </si>
  <si>
    <t>his technique</t>
  </si>
  <si>
    <t>painting</t>
  </si>
  <si>
    <t>dark pieces</t>
  </si>
  <si>
    <t>him</t>
  </si>
  <si>
    <t>shading</t>
  </si>
  <si>
    <t>her work</t>
  </si>
  <si>
    <t>his work</t>
  </si>
  <si>
    <t>portraits</t>
  </si>
  <si>
    <t>sketches</t>
  </si>
  <si>
    <t>fires</t>
  </si>
  <si>
    <t>sketches.</t>
  </si>
  <si>
    <t>mountains</t>
  </si>
  <si>
    <t>smudging</t>
  </si>
  <si>
    <t>drawings</t>
  </si>
  <si>
    <t>his sketches</t>
  </si>
  <si>
    <t>depth</t>
  </si>
  <si>
    <t>linear perspective</t>
  </si>
  <si>
    <t>hi-contrast images</t>
  </si>
  <si>
    <t>*drawing*</t>
  </si>
  <si>
    <t>30 drawing/sketching/painting/shading-related</t>
  </si>
  <si>
    <t>drawing*</t>
  </si>
  <si>
    <t>in his opinion.</t>
  </si>
  <si>
    <t>The backyard barbecuer preferred charcoal.</t>
  </si>
  <si>
    <t>It worked best for grilling in his opinion.</t>
  </si>
  <si>
    <t>hamburger</t>
  </si>
  <si>
    <t>a smoky texture</t>
  </si>
  <si>
    <t>grilling</t>
  </si>
  <si>
    <t>barbequing</t>
  </si>
  <si>
    <t>meat flavoring</t>
  </si>
  <si>
    <t>hamburgers</t>
  </si>
  <si>
    <t>steaks</t>
  </si>
  <si>
    <t>flavoring meat.</t>
  </si>
  <si>
    <t>cooking</t>
  </si>
  <si>
    <t>the burgers</t>
  </si>
  <si>
    <t>cooking.</t>
  </si>
  <si>
    <t>smoking the meat</t>
  </si>
  <si>
    <t>steak</t>
  </si>
  <si>
    <t>bbqing</t>
  </si>
  <si>
    <t>red meats</t>
  </si>
  <si>
    <t>grilling steaks</t>
  </si>
  <si>
    <t>veggies</t>
  </si>
  <si>
    <t>BBQ</t>
  </si>
  <si>
    <t>food</t>
  </si>
  <si>
    <t>barbecue</t>
  </si>
  <si>
    <t>grilling.</t>
  </si>
  <si>
    <t>flavor</t>
  </si>
  <si>
    <t>the steaks</t>
  </si>
  <si>
    <t>making a fire.</t>
  </si>
  <si>
    <t>smoky flavor.</t>
  </si>
  <si>
    <t>summer</t>
  </si>
  <si>
    <t>all</t>
  </si>
  <si>
    <t>BBQs</t>
  </si>
  <si>
    <t>BBQing</t>
  </si>
  <si>
    <t>*grilling*</t>
  </si>
  <si>
    <t>47 grilling/bbqing/meat/cooking-related</t>
  </si>
  <si>
    <t>grilling*</t>
  </si>
  <si>
    <t>The tablecloths resisted the wine.</t>
  </si>
  <si>
    <t>We had expected them to</t>
  </si>
  <si>
    <t>We had expected them to stain but they didn't.</t>
  </si>
  <si>
    <t>resisted</t>
  </si>
  <si>
    <t>get stained</t>
  </si>
  <si>
    <t>absorb it</t>
  </si>
  <si>
    <t>stain easily</t>
  </si>
  <si>
    <t>dry up</t>
  </si>
  <si>
    <t>stain</t>
  </si>
  <si>
    <t>be ruined</t>
  </si>
  <si>
    <t>soak it in</t>
  </si>
  <si>
    <t>be stained</t>
  </si>
  <si>
    <t>topple over</t>
  </si>
  <si>
    <t>become stained</t>
  </si>
  <si>
    <t>work better than they did</t>
  </si>
  <si>
    <t>soak it up</t>
  </si>
  <si>
    <t>get wine stains</t>
  </si>
  <si>
    <t>drown</t>
  </si>
  <si>
    <t>stain.</t>
  </si>
  <si>
    <t>be trashed</t>
  </si>
  <si>
    <t>become stained and ruined</t>
  </si>
  <si>
    <t>absorb</t>
  </si>
  <si>
    <t>*stain*</t>
  </si>
  <si>
    <t>stain*</t>
  </si>
  <si>
    <t>but they didn't.</t>
  </si>
  <si>
    <t>The alcoholics resisted the wine.</t>
  </si>
  <si>
    <t>We had expected them to drink but they didn't.</t>
  </si>
  <si>
    <t>dink it</t>
  </si>
  <si>
    <t>jump at the free drinks</t>
  </si>
  <si>
    <t>gulp it down</t>
  </si>
  <si>
    <t>drink it</t>
  </si>
  <si>
    <t>succumb to the temptation</t>
  </si>
  <si>
    <t>go crazy</t>
  </si>
  <si>
    <t>chug several glasses.</t>
  </si>
  <si>
    <t>get drunk</t>
  </si>
  <si>
    <t>drink it.</t>
  </si>
  <si>
    <t>succumb to their addiction</t>
  </si>
  <si>
    <t>drink the whole bottle</t>
  </si>
  <si>
    <t>drink the wine</t>
  </si>
  <si>
    <t>relapse</t>
  </si>
  <si>
    <t>take it eagerly</t>
  </si>
  <si>
    <t>succumb to temptation</t>
  </si>
  <si>
    <t>drink it all</t>
  </si>
  <si>
    <t>get drunk.</t>
  </si>
  <si>
    <t>have a hard time</t>
  </si>
  <si>
    <t>continue</t>
  </si>
  <si>
    <t>*drink*</t>
  </si>
  <si>
    <t>drink*</t>
  </si>
  <si>
    <t>The dieter resisted the temptation.</t>
  </si>
  <si>
    <t>She really wanted to</t>
  </si>
  <si>
    <t>She really wanted to eat everything in sight.</t>
  </si>
  <si>
    <t>lose weight</t>
  </si>
  <si>
    <t>eat that chocolate cake!</t>
  </si>
  <si>
    <t>eat the entire box of chocolat</t>
  </si>
  <si>
    <t>eat and eat and eat</t>
  </si>
  <si>
    <t>eat cake</t>
  </si>
  <si>
    <t>splurge</t>
  </si>
  <si>
    <t>eat the ice cream and cake</t>
  </si>
  <si>
    <t>eat chocolate</t>
  </si>
  <si>
    <t>eat junk food</t>
  </si>
  <si>
    <t>eat that chocolate.</t>
  </si>
  <si>
    <t>eat the cake</t>
  </si>
  <si>
    <t>cheat</t>
  </si>
  <si>
    <t>eat the pie</t>
  </si>
  <si>
    <t>reach her goals</t>
  </si>
  <si>
    <t>pig out</t>
  </si>
  <si>
    <t>eat that bacon</t>
  </si>
  <si>
    <t>everything in sight.</t>
  </si>
  <si>
    <t>The shoplifter resisted the temptation.</t>
  </si>
  <si>
    <t>She really wanted to steal everything in sight.</t>
  </si>
  <si>
    <t>steal that bag</t>
  </si>
  <si>
    <t>steal the item</t>
  </si>
  <si>
    <t>abscond with unpurchased items</t>
  </si>
  <si>
    <t>steal</t>
  </si>
  <si>
    <t>pilfer</t>
  </si>
  <si>
    <t>grab the purse</t>
  </si>
  <si>
    <t>take the item</t>
  </si>
  <si>
    <t>steal from the store</t>
  </si>
  <si>
    <t>shop</t>
  </si>
  <si>
    <t>take that necklace</t>
  </si>
  <si>
    <t>steal a shirt.</t>
  </si>
  <si>
    <t>steal the diamond</t>
  </si>
  <si>
    <t>steal it.</t>
  </si>
  <si>
    <t>have it</t>
  </si>
  <si>
    <t>be good</t>
  </si>
  <si>
    <t>steal the stereo</t>
  </si>
  <si>
    <t>take something</t>
  </si>
  <si>
    <t>turn over a new leaf</t>
  </si>
  <si>
    <t>clean up her act</t>
  </si>
  <si>
    <t>steal something</t>
  </si>
  <si>
    <t>steal.</t>
  </si>
  <si>
    <t>steal the shoes</t>
  </si>
  <si>
    <t>do right</t>
  </si>
  <si>
    <t>steal the dress.</t>
  </si>
  <si>
    <t>steal it</t>
  </si>
  <si>
    <t>make it work</t>
  </si>
  <si>
    <t>snatch that purse</t>
  </si>
  <si>
    <t>*steal*</t>
  </si>
  <si>
    <t>steal*</t>
  </si>
  <si>
    <t>The compulsive shopper resisted the impulse.</t>
  </si>
  <si>
    <t>She fought hard not to</t>
  </si>
  <si>
    <t>She fought hard not to buy even though she wanted to.</t>
  </si>
  <si>
    <t>buy anything</t>
  </si>
  <si>
    <t>buy everything in sight</t>
  </si>
  <si>
    <t>buy the expensive new shirt</t>
  </si>
  <si>
    <t>buy things</t>
  </si>
  <si>
    <t>dive</t>
  </si>
  <si>
    <t>waste her money</t>
  </si>
  <si>
    <t>make a purchase</t>
  </si>
  <si>
    <t>spend money</t>
  </si>
  <si>
    <t>make purchases</t>
  </si>
  <si>
    <t>buy it</t>
  </si>
  <si>
    <t>purchase clothing</t>
  </si>
  <si>
    <t>buy the dress</t>
  </si>
  <si>
    <t>shoplift</t>
  </si>
  <si>
    <t>buy clothes</t>
  </si>
  <si>
    <t>purchase it.</t>
  </si>
  <si>
    <t>go to the sale</t>
  </si>
  <si>
    <t>buy things she couldn't afford</t>
  </si>
  <si>
    <t>spend her money</t>
  </si>
  <si>
    <t>purchase the items</t>
  </si>
  <si>
    <t>purchase</t>
  </si>
  <si>
    <t>make any purchases</t>
  </si>
  <si>
    <t>buy the shoes</t>
  </si>
  <si>
    <t>buy that handbag</t>
  </si>
  <si>
    <t>*buy*</t>
  </si>
  <si>
    <t>buy*</t>
  </si>
  <si>
    <t>even though she wanted to.</t>
  </si>
  <si>
    <t>The exhausted trucker resisted the impulse.</t>
  </si>
  <si>
    <t>She fought hard not to sleep even though she wanted to.</t>
  </si>
  <si>
    <t>fall asleep behind the wheel</t>
  </si>
  <si>
    <t>hit on the young gas pumper</t>
  </si>
  <si>
    <t>fall asleep.</t>
  </si>
  <si>
    <t>pop another adderall</t>
  </si>
  <si>
    <t>hit the car</t>
  </si>
  <si>
    <t>fall asleep at the wheel</t>
  </si>
  <si>
    <t>do cocaine</t>
  </si>
  <si>
    <t>submit</t>
  </si>
  <si>
    <t>give in to temptation</t>
  </si>
  <si>
    <t>drive on</t>
  </si>
  <si>
    <t>*sleep*</t>
  </si>
  <si>
    <t>sleep*</t>
  </si>
  <si>
    <t>The questioning but polite girl resisted her urge.</t>
  </si>
  <si>
    <t>She was dying to</t>
  </si>
  <si>
    <t>She was dying to ask but managed to hold back.</t>
  </si>
  <si>
    <t>ask</t>
  </si>
  <si>
    <t>know if the boobs were fake</t>
  </si>
  <si>
    <t>ask how old the man was</t>
  </si>
  <si>
    <t>eat something</t>
  </si>
  <si>
    <t>scream</t>
  </si>
  <si>
    <t>ask a question</t>
  </si>
  <si>
    <t>kiss him</t>
  </si>
  <si>
    <t>go swimming</t>
  </si>
  <si>
    <t>find out more</t>
  </si>
  <si>
    <t>yell at her mother</t>
  </si>
  <si>
    <t>be inquisitive</t>
  </si>
  <si>
    <t>yell</t>
  </si>
  <si>
    <t>know</t>
  </si>
  <si>
    <t>interrupt</t>
  </si>
  <si>
    <t>fuck him</t>
  </si>
  <si>
    <t>ask everything</t>
  </si>
  <si>
    <t>yell.</t>
  </si>
  <si>
    <t>ask her question</t>
  </si>
  <si>
    <t>have sex</t>
  </si>
  <si>
    <t>say something</t>
  </si>
  <si>
    <t>ask questions</t>
  </si>
  <si>
    <t>speak up</t>
  </si>
  <si>
    <t>ask more</t>
  </si>
  <si>
    <t>inquire</t>
  </si>
  <si>
    <t>know what was inside</t>
  </si>
  <si>
    <t>have people like her</t>
  </si>
  <si>
    <t>interject</t>
  </si>
  <si>
    <t>*ask*</t>
  </si>
  <si>
    <t>ask*</t>
  </si>
  <si>
    <t>but managed to hold back.</t>
  </si>
  <si>
    <t>The girl with the mosquito bites resisted her urge.</t>
  </si>
  <si>
    <t>She was dying to scratch but managed to hold back.</t>
  </si>
  <si>
    <t>scratch</t>
  </si>
  <si>
    <t>scratch her skin</t>
  </si>
  <si>
    <t>itch it</t>
  </si>
  <si>
    <t>scratch them</t>
  </si>
  <si>
    <t>scratch the itch</t>
  </si>
  <si>
    <t>scratch them.</t>
  </si>
  <si>
    <t>scratch.</t>
  </si>
  <si>
    <t>scratch the bites</t>
  </si>
  <si>
    <t>scratch!</t>
  </si>
  <si>
    <t>bite</t>
  </si>
  <si>
    <t>scratch her arm</t>
  </si>
  <si>
    <t>*scratch*</t>
  </si>
  <si>
    <t>scratch*</t>
  </si>
  <si>
    <t>The guest started the second course of the meal.</t>
  </si>
  <si>
    <t>He didn't have much time to</t>
  </si>
  <si>
    <t>He didn't have much time to eat the meat before dessert.</t>
  </si>
  <si>
    <t>make conversation</t>
  </si>
  <si>
    <t>finish his meal</t>
  </si>
  <si>
    <t>digest the first</t>
  </si>
  <si>
    <t>enjoy the entrees</t>
  </si>
  <si>
    <t>eat his appetizer</t>
  </si>
  <si>
    <t>stuff himself</t>
  </si>
  <si>
    <t>eat dessert</t>
  </si>
  <si>
    <t>finish the meal</t>
  </si>
  <si>
    <t>eat everything</t>
  </si>
  <si>
    <t>enjoy the meal</t>
  </si>
  <si>
    <t>finish the first course</t>
  </si>
  <si>
    <t>finish the first</t>
  </si>
  <si>
    <t>complete the first</t>
  </si>
  <si>
    <t>eat the second part of the mea</t>
  </si>
  <si>
    <t>the meat before dessert.</t>
  </si>
  <si>
    <t>The chef started the second course of the meal.</t>
  </si>
  <si>
    <t>He didn't have much time to prepare the meat before dessert.</t>
  </si>
  <si>
    <t>prepare it</t>
  </si>
  <si>
    <t>work with</t>
  </si>
  <si>
    <t>prepare dessert</t>
  </si>
  <si>
    <t>prepare</t>
  </si>
  <si>
    <t>prepare for dessert</t>
  </si>
  <si>
    <t>clean up.</t>
  </si>
  <si>
    <t>prepare the meal</t>
  </si>
  <si>
    <t>cook though.</t>
  </si>
  <si>
    <t>think about desert</t>
  </si>
  <si>
    <t>serve the third</t>
  </si>
  <si>
    <t>finish eating</t>
  </si>
  <si>
    <t>make it.</t>
  </si>
  <si>
    <t>cook it</t>
  </si>
  <si>
    <t>prepare it though</t>
  </si>
  <si>
    <t>*prepare*</t>
  </si>
  <si>
    <t>prepare*</t>
  </si>
  <si>
    <t>The pharmacist started the prescription.</t>
  </si>
  <si>
    <t>There were several others she had to</t>
  </si>
  <si>
    <t>There were several others she had to fill at the same time.</t>
  </si>
  <si>
    <t>*accidentally skipped sentence</t>
  </si>
  <si>
    <t>fill before the day was over</t>
  </si>
  <si>
    <t>wait on</t>
  </si>
  <si>
    <t>attend to</t>
  </si>
  <si>
    <t>fill out</t>
  </si>
  <si>
    <t>prescribe for</t>
  </si>
  <si>
    <t>get to</t>
  </si>
  <si>
    <t>write out</t>
  </si>
  <si>
    <t>deal with</t>
  </si>
  <si>
    <t>write too</t>
  </si>
  <si>
    <t>fetch</t>
  </si>
  <si>
    <t>test</t>
  </si>
  <si>
    <t>fill.</t>
  </si>
  <si>
    <t>fill first</t>
  </si>
  <si>
    <t>*fill*</t>
  </si>
  <si>
    <t>fill*</t>
  </si>
  <si>
    <t>at the same time.</t>
  </si>
  <si>
    <t>The patient started the prescription.</t>
  </si>
  <si>
    <t>There were several others she had to take at the same time.</t>
  </si>
  <si>
    <t>take</t>
  </si>
  <si>
    <t>take as well</t>
  </si>
  <si>
    <t>pop as well</t>
  </si>
  <si>
    <t>get</t>
  </si>
  <si>
    <t>take in addition</t>
  </si>
  <si>
    <t>take before</t>
  </si>
  <si>
    <t>take as well.</t>
  </si>
  <si>
    <t>take.</t>
  </si>
  <si>
    <t>commence</t>
  </si>
  <si>
    <t>begin today as well</t>
  </si>
  <si>
    <t>start as well</t>
  </si>
  <si>
    <t>discard</t>
  </si>
  <si>
    <t>diagnose</t>
  </si>
  <si>
    <t>try.</t>
  </si>
  <si>
    <t>try first.</t>
  </si>
  <si>
    <t>take with it</t>
  </si>
  <si>
    <t>take also</t>
  </si>
  <si>
    <t>*take*</t>
  </si>
  <si>
    <t>take*</t>
  </si>
  <si>
    <t>Benjamin Franklin started the University of Pennsylvania.</t>
  </si>
  <si>
    <t>He had plans to</t>
  </si>
  <si>
    <t>He had plans to educate the school from a young age.</t>
  </si>
  <si>
    <t>innovate methods of education</t>
  </si>
  <si>
    <t>further higher education</t>
  </si>
  <si>
    <t>create a institution of geniou</t>
  </si>
  <si>
    <t>go to college</t>
  </si>
  <si>
    <t>teach there</t>
  </si>
  <si>
    <t>create a prestigious school</t>
  </si>
  <si>
    <t>design the first college</t>
  </si>
  <si>
    <t>educate</t>
  </si>
  <si>
    <t>educate the masses</t>
  </si>
  <si>
    <t>expand</t>
  </si>
  <si>
    <t>educate others</t>
  </si>
  <si>
    <t>educate the world</t>
  </si>
  <si>
    <t>enlarge</t>
  </si>
  <si>
    <t>educate students</t>
  </si>
  <si>
    <t>go to it</t>
  </si>
  <si>
    <t>conquer and excel</t>
  </si>
  <si>
    <t>start other universities</t>
  </si>
  <si>
    <t>develop scholars</t>
  </si>
  <si>
    <t>start a school</t>
  </si>
  <si>
    <t>make a prestigious university</t>
  </si>
  <si>
    <t>renovate education</t>
  </si>
  <si>
    <t>attend there</t>
  </si>
  <si>
    <t>build education</t>
  </si>
  <si>
    <t>start a university</t>
  </si>
  <si>
    <t>create a large institution</t>
  </si>
  <si>
    <t>visit there</t>
  </si>
  <si>
    <t>make learning accessible</t>
  </si>
  <si>
    <t>enlighten the next generation</t>
  </si>
  <si>
    <t>found</t>
  </si>
  <si>
    <t>*educate*</t>
  </si>
  <si>
    <t>educate*</t>
  </si>
  <si>
    <t>the school from a young age.</t>
  </si>
  <si>
    <t>The freshman started the University of Pennsylvania.</t>
  </si>
  <si>
    <t>He had plans to graduate the school from a young age.</t>
  </si>
  <si>
    <t>do well his first year</t>
  </si>
  <si>
    <t>have plans</t>
  </si>
  <si>
    <t>become someone in life</t>
  </si>
  <si>
    <t>become a lawyer</t>
  </si>
  <si>
    <t>graduate early</t>
  </si>
  <si>
    <t>become a doctor</t>
  </si>
  <si>
    <t>be a fashion designer</t>
  </si>
  <si>
    <t>become an engineer.</t>
  </si>
  <si>
    <t>expand the college</t>
  </si>
  <si>
    <t>study biology.</t>
  </si>
  <si>
    <t>go to grad school someday</t>
  </si>
  <si>
    <t>matriculate</t>
  </si>
  <si>
    <t>graduate soon</t>
  </si>
  <si>
    <t>major in biology</t>
  </si>
  <si>
    <t>graduate in four years</t>
  </si>
  <si>
    <t>graduate on time</t>
  </si>
  <si>
    <t>play football</t>
  </si>
  <si>
    <t>start the University of Penn</t>
  </si>
  <si>
    <t>move to a better college</t>
  </si>
  <si>
    <t>go there for 4 years</t>
  </si>
  <si>
    <t>graduate in 4 years</t>
  </si>
  <si>
    <t>study medicine.</t>
  </si>
  <si>
    <t>be a psychologist</t>
  </si>
  <si>
    <t>do great things</t>
  </si>
  <si>
    <t>move to Pennsylvania</t>
  </si>
  <si>
    <t>graduate with a BS</t>
  </si>
  <si>
    <t>The tennis player started the match.</t>
  </si>
  <si>
    <t>He got ready to</t>
  </si>
  <si>
    <t>He got ready to serve the ball hard.</t>
  </si>
  <si>
    <t>swing at the ball</t>
  </si>
  <si>
    <t>swing for the fences</t>
  </si>
  <si>
    <t>play his opponent</t>
  </si>
  <si>
    <t>beat his opponent</t>
  </si>
  <si>
    <t>set</t>
  </si>
  <si>
    <t>defend</t>
  </si>
  <si>
    <t>begin the game</t>
  </si>
  <si>
    <t>serve the ball</t>
  </si>
  <si>
    <t>play tennis</t>
  </si>
  <si>
    <t>win this round</t>
  </si>
  <si>
    <t>the ball hard.</t>
  </si>
  <si>
    <t>The soccer player started the match.</t>
  </si>
  <si>
    <t>He got ready to kick the ball hard.</t>
  </si>
  <si>
    <t>score</t>
  </si>
  <si>
    <t>chase the ball</t>
  </si>
  <si>
    <t>kick</t>
  </si>
  <si>
    <t>run the play</t>
  </si>
  <si>
    <t>rumble</t>
  </si>
  <si>
    <t>kick off</t>
  </si>
  <si>
    <t>win the game.</t>
  </si>
  <si>
    <t>get into position</t>
  </si>
  <si>
    <t>score.</t>
  </si>
  <si>
    <t>kick-off</t>
  </si>
  <si>
    <t>pass the ball</t>
  </si>
  <si>
    <t>kick the ball</t>
  </si>
  <si>
    <t>kick the ball.</t>
  </si>
  <si>
    <t>commit</t>
  </si>
  <si>
    <t>*kick*</t>
  </si>
  <si>
    <t>kick*</t>
  </si>
  <si>
    <t>The nanny started her new job.</t>
  </si>
  <si>
    <t>Her main responsibility was to</t>
  </si>
  <si>
    <t>Her main responsibility was to watch children on weekdays.</t>
  </si>
  <si>
    <t>watch over children</t>
  </si>
  <si>
    <t>watch the children</t>
  </si>
  <si>
    <t>keep the children safe</t>
  </si>
  <si>
    <t>care for the kids</t>
  </si>
  <si>
    <t>care for a child</t>
  </si>
  <si>
    <t>take care of the kids</t>
  </si>
  <si>
    <t>feed the children</t>
  </si>
  <si>
    <t>watch the kids</t>
  </si>
  <si>
    <t>babysit</t>
  </si>
  <si>
    <t>care</t>
  </si>
  <si>
    <t>watch the kids and clean</t>
  </si>
  <si>
    <t>put the baby to bed</t>
  </si>
  <si>
    <t>tend to children</t>
  </si>
  <si>
    <t>clean the house</t>
  </si>
  <si>
    <t>take care of a kid</t>
  </si>
  <si>
    <t>look after the kids</t>
  </si>
  <si>
    <t>tend the kids</t>
  </si>
  <si>
    <t>take care of the child</t>
  </si>
  <si>
    <t>watch the children.</t>
  </si>
  <si>
    <t>take care of the children</t>
  </si>
  <si>
    <t>watch kids</t>
  </si>
  <si>
    <t>watching over the kids</t>
  </si>
  <si>
    <t>care for children</t>
  </si>
  <si>
    <t>watch over the children</t>
  </si>
  <si>
    <t>38 watch/babysit/care</t>
  </si>
  <si>
    <t>children on weekdays.</t>
  </si>
  <si>
    <t>The school psychologist started her new job.</t>
  </si>
  <si>
    <t>Her main responsibility was to help children on weekdays.</t>
  </si>
  <si>
    <t>help students</t>
  </si>
  <si>
    <t>see hurt children</t>
  </si>
  <si>
    <t>listen to crazy students</t>
  </si>
  <si>
    <t>counsel</t>
  </si>
  <si>
    <t>help children</t>
  </si>
  <si>
    <t>get paid</t>
  </si>
  <si>
    <t>counsel stressed students</t>
  </si>
  <si>
    <t>counsel her students</t>
  </si>
  <si>
    <t>counsel students with disorder</t>
  </si>
  <si>
    <t>help bipolar students</t>
  </si>
  <si>
    <t>help students.</t>
  </si>
  <si>
    <t>schedule experiments</t>
  </si>
  <si>
    <t>counsel students</t>
  </si>
  <si>
    <t>counsel children</t>
  </si>
  <si>
    <t>teach children.</t>
  </si>
  <si>
    <t>keep their grades in order</t>
  </si>
  <si>
    <t>psychoanalyze</t>
  </si>
  <si>
    <t>talk to students</t>
  </si>
  <si>
    <t>talk to kids</t>
  </si>
  <si>
    <t>aid students</t>
  </si>
  <si>
    <t>talk with children</t>
  </si>
  <si>
    <t>perform studies</t>
  </si>
  <si>
    <t>interview troubled youth</t>
  </si>
  <si>
    <t>help the students</t>
  </si>
  <si>
    <t>research students</t>
  </si>
  <si>
    <t>counsel students.</t>
  </si>
  <si>
    <t>advise the children</t>
  </si>
  <si>
    <t>make sure everyone was safe.</t>
  </si>
  <si>
    <t>help others</t>
  </si>
  <si>
    <t>talk with the students</t>
  </si>
  <si>
    <t>oversee students</t>
  </si>
  <si>
    <t>communicate</t>
  </si>
  <si>
    <t>be of assistance to the kids</t>
  </si>
  <si>
    <t>*help*</t>
  </si>
  <si>
    <t>27 counsel/help/assist</t>
  </si>
  <si>
    <t>help*</t>
  </si>
  <si>
    <t>The quarterback tried his signature move.</t>
  </si>
  <si>
    <t>What he usually did was to</t>
  </si>
  <si>
    <t>What he usually did was to throw the ball under pressure.</t>
  </si>
  <si>
    <t>tried</t>
  </si>
  <si>
    <t>throw the ball w o looking</t>
  </si>
  <si>
    <t>fake then throw the ball</t>
  </si>
  <si>
    <t>fake and then throw under the</t>
  </si>
  <si>
    <t>jump up</t>
  </si>
  <si>
    <t>tebow</t>
  </si>
  <si>
    <t>tackle</t>
  </si>
  <si>
    <t>run the ball</t>
  </si>
  <si>
    <t>juke</t>
  </si>
  <si>
    <t>Tebow</t>
  </si>
  <si>
    <t>move with the flow</t>
  </si>
  <si>
    <t>run a trick play</t>
  </si>
  <si>
    <t>fake a left</t>
  </si>
  <si>
    <t>punt</t>
  </si>
  <si>
    <t>throw a hail Mary</t>
  </si>
  <si>
    <t>speed through</t>
  </si>
  <si>
    <t>fake left throw right</t>
  </si>
  <si>
    <t>pass to his wide receiver</t>
  </si>
  <si>
    <t>jolt</t>
  </si>
  <si>
    <t>fake left and pass right</t>
  </si>
  <si>
    <t>throw the ball</t>
  </si>
  <si>
    <t>run fast.</t>
  </si>
  <si>
    <t>signal to his team</t>
  </si>
  <si>
    <t>make the run</t>
  </si>
  <si>
    <t>throw the ball to the receiver</t>
  </si>
  <si>
    <t>dodge and weave</t>
  </si>
  <si>
    <t>show off his signature move</t>
  </si>
  <si>
    <t>shift</t>
  </si>
  <si>
    <t>fake left</t>
  </si>
  <si>
    <t>use play action</t>
  </si>
  <si>
    <t>angle the ball</t>
  </si>
  <si>
    <t>amateur</t>
  </si>
  <si>
    <t>*throw*</t>
  </si>
  <si>
    <t>throw*</t>
  </si>
  <si>
    <t>the ball under pressure.</t>
  </si>
  <si>
    <t>The basketball player tried his signature move.</t>
  </si>
  <si>
    <t>What he usually did was to dunk the ball under pressure.</t>
  </si>
  <si>
    <t>confuse the opposition</t>
  </si>
  <si>
    <t>jump around all sweaty</t>
  </si>
  <si>
    <t>dunk</t>
  </si>
  <si>
    <t>jump really high and shoot</t>
  </si>
  <si>
    <t>hang</t>
  </si>
  <si>
    <t>dunk from the three point line</t>
  </si>
  <si>
    <t>slam dunk the ball.</t>
  </si>
  <si>
    <t>shoot a 3 pointer</t>
  </si>
  <si>
    <t>fake out his opponent</t>
  </si>
  <si>
    <t>shoot.</t>
  </si>
  <si>
    <t>throw a drop ball</t>
  </si>
  <si>
    <t>dunk the ball</t>
  </si>
  <si>
    <t>shoot the ball</t>
  </si>
  <si>
    <t>curve the pitch</t>
  </si>
  <si>
    <t>spin</t>
  </si>
  <si>
    <t>stand in place and swing</t>
  </si>
  <si>
    <t>dunk it</t>
  </si>
  <si>
    <t>windmill dunk</t>
  </si>
  <si>
    <t>dunk the ball.</t>
  </si>
  <si>
    <t>jump and shoot</t>
  </si>
  <si>
    <t>jump to the hoop</t>
  </si>
  <si>
    <t>twist and jump.</t>
  </si>
  <si>
    <t>play fake</t>
  </si>
  <si>
    <t>dribble around the other playe</t>
  </si>
  <si>
    <t>*dunk*</t>
  </si>
  <si>
    <t>dunk*</t>
  </si>
  <si>
    <t>The door-to-door salesman tried an apartment.</t>
  </si>
  <si>
    <t>He was a little scared to</t>
  </si>
  <si>
    <t>He was a little scared to knock but he finally did.</t>
  </si>
  <si>
    <t>be rejected</t>
  </si>
  <si>
    <t>ring the buzzer</t>
  </si>
  <si>
    <t>sell to such a large community</t>
  </si>
  <si>
    <t>go in</t>
  </si>
  <si>
    <t>stay there alone</t>
  </si>
  <si>
    <t>knock on the door</t>
  </si>
  <si>
    <t>climb the flights of stairs</t>
  </si>
  <si>
    <t>get killed</t>
  </si>
  <si>
    <t>knock</t>
  </si>
  <si>
    <t>try new things</t>
  </si>
  <si>
    <t>ask anyone</t>
  </si>
  <si>
    <t>knock on the creepy door</t>
  </si>
  <si>
    <t>approach</t>
  </si>
  <si>
    <t>enter</t>
  </si>
  <si>
    <t>ring the door bell</t>
  </si>
  <si>
    <t>ring the bell</t>
  </si>
  <si>
    <t>knock.</t>
  </si>
  <si>
    <t>meet strangers</t>
  </si>
  <si>
    <t>meet</t>
  </si>
  <si>
    <t>rent an apartment</t>
  </si>
  <si>
    <t>ring the doorbell</t>
  </si>
  <si>
    <t>look</t>
  </si>
  <si>
    <t>*knock*</t>
  </si>
  <si>
    <t>knock*</t>
  </si>
  <si>
    <t>but he finally did.</t>
  </si>
  <si>
    <t>The former homeowner tried an apartment.</t>
  </si>
  <si>
    <t>He was a little scared to move but he finally did.</t>
  </si>
  <si>
    <t>move on</t>
  </si>
  <si>
    <t>change location</t>
  </si>
  <si>
    <t>change lifestyles</t>
  </si>
  <si>
    <t>live in a smaller place</t>
  </si>
  <si>
    <t>live in a complex</t>
  </si>
  <si>
    <t>move in</t>
  </si>
  <si>
    <t>live in such a small place</t>
  </si>
  <si>
    <t>live in a different place</t>
  </si>
  <si>
    <t>rent</t>
  </si>
  <si>
    <t>change anything</t>
  </si>
  <si>
    <t>live there.</t>
  </si>
  <si>
    <t>live there</t>
  </si>
  <si>
    <t>downsize</t>
  </si>
  <si>
    <t>move in.</t>
  </si>
  <si>
    <t>sleep at night</t>
  </si>
  <si>
    <t>live so close to people</t>
  </si>
  <si>
    <t>live in a small space</t>
  </si>
  <si>
    <t>talk to the owner</t>
  </si>
  <si>
    <t>go inside</t>
  </si>
  <si>
    <t>rent.</t>
  </si>
  <si>
    <t>live somewhere smaller</t>
  </si>
  <si>
    <t>live on his own</t>
  </si>
  <si>
    <t>downgrade</t>
  </si>
  <si>
    <t>Our dog trainer tried a tennis ball one afternoon in the park.</t>
  </si>
  <si>
    <t>Over and over he would</t>
  </si>
  <si>
    <t>Over and over he would throw the ball in the air.</t>
  </si>
  <si>
    <t>throw it</t>
  </si>
  <si>
    <t>play fetch with the dog</t>
  </si>
  <si>
    <t>get Charlie to fetch</t>
  </si>
  <si>
    <t>throw and fetch</t>
  </si>
  <si>
    <t>bounce</t>
  </si>
  <si>
    <t>toss it while the dog fetched</t>
  </si>
  <si>
    <t>play catch</t>
  </si>
  <si>
    <t>catch run</t>
  </si>
  <si>
    <t>throw it.</t>
  </si>
  <si>
    <t>throw it to fluffy</t>
  </si>
  <si>
    <t>throw it to our puppy</t>
  </si>
  <si>
    <t>the ball in the air.</t>
  </si>
  <si>
    <t>Our dog tried a tennis ball one afternoon in the park.</t>
  </si>
  <si>
    <t>Over and over he would fetch the ball in the air.</t>
  </si>
  <si>
    <t>bring it back</t>
  </si>
  <si>
    <t>chase it</t>
  </si>
  <si>
    <t>fetch it</t>
  </si>
  <si>
    <t>run after it</t>
  </si>
  <si>
    <t>chase after the ball</t>
  </si>
  <si>
    <t>beg us to throw it</t>
  </si>
  <si>
    <t>fetch the ball.</t>
  </si>
  <si>
    <t>chase it.</t>
  </si>
  <si>
    <t>miss</t>
  </si>
  <si>
    <t>retrieve it</t>
  </si>
  <si>
    <t>catch the ball</t>
  </si>
  <si>
    <t>chew on it</t>
  </si>
  <si>
    <t>chase</t>
  </si>
  <si>
    <t>chase it down the hill</t>
  </si>
  <si>
    <t>bite it.</t>
  </si>
  <si>
    <t>roll it</t>
  </si>
  <si>
    <t>run after it.</t>
  </si>
  <si>
    <t>bite it</t>
  </si>
  <si>
    <t>pretend</t>
  </si>
  <si>
    <t>fetch the ball</t>
  </si>
  <si>
    <t>chase after it</t>
  </si>
  <si>
    <t>*chase*</t>
  </si>
  <si>
    <t>*fetch*</t>
  </si>
  <si>
    <t>fetch*</t>
  </si>
  <si>
    <t>The lifeguard tried a rope.</t>
  </si>
  <si>
    <t>He did his best to</t>
  </si>
  <si>
    <t>He did his best to save the few that were left.</t>
  </si>
  <si>
    <t>tie it</t>
  </si>
  <si>
    <t>assist the drowning victim</t>
  </si>
  <si>
    <t>get the drowning girl out of t</t>
  </si>
  <si>
    <t>tie a know</t>
  </si>
  <si>
    <t>save the child</t>
  </si>
  <si>
    <t>not drown</t>
  </si>
  <si>
    <t>hold on</t>
  </si>
  <si>
    <t>save the swimmer</t>
  </si>
  <si>
    <t>loop</t>
  </si>
  <si>
    <t>make good knots</t>
  </si>
  <si>
    <t>make it fast and strong</t>
  </si>
  <si>
    <t>do his job</t>
  </si>
  <si>
    <t>reel in a drowning person</t>
  </si>
  <si>
    <t>make a knot</t>
  </si>
  <si>
    <t>save the person</t>
  </si>
  <si>
    <t>save her</t>
  </si>
  <si>
    <t>aim it</t>
  </si>
  <si>
    <t>lasso</t>
  </si>
  <si>
    <t>save the victim</t>
  </si>
  <si>
    <t>make it perfect</t>
  </si>
  <si>
    <t>save him.</t>
  </si>
  <si>
    <t>save the man</t>
  </si>
  <si>
    <t>tie</t>
  </si>
  <si>
    <t>retrieve the person</t>
  </si>
  <si>
    <t>throw the buoy</t>
  </si>
  <si>
    <t>secure</t>
  </si>
  <si>
    <t>secure it</t>
  </si>
  <si>
    <t>lasso the swimmer</t>
  </si>
  <si>
    <t>ensure it would be secure</t>
  </si>
  <si>
    <t>rescue</t>
  </si>
  <si>
    <t>the few that were left.</t>
  </si>
  <si>
    <t>The cowboy tried a rope.</t>
  </si>
  <si>
    <t>He did his best to lasso the few that were left.</t>
  </si>
  <si>
    <t>lasso the bull</t>
  </si>
  <si>
    <t>hang on</t>
  </si>
  <si>
    <t>catch the cow</t>
  </si>
  <si>
    <t>lasso the cattle</t>
  </si>
  <si>
    <t>lasso the young stallion</t>
  </si>
  <si>
    <t>rope a cow</t>
  </si>
  <si>
    <t>make a perfect lasso</t>
  </si>
  <si>
    <t>lasso the horse</t>
  </si>
  <si>
    <t>catch the cow.</t>
  </si>
  <si>
    <t>do it right</t>
  </si>
  <si>
    <t>wrangle the calf</t>
  </si>
  <si>
    <t>tie it.</t>
  </si>
  <si>
    <t>loop it around the horns</t>
  </si>
  <si>
    <t>lasso the calf</t>
  </si>
  <si>
    <t>lasso the animal</t>
  </si>
  <si>
    <t>tie a lasso</t>
  </si>
  <si>
    <t>lasso a horse</t>
  </si>
  <si>
    <t>catch a horse</t>
  </si>
  <si>
    <t>knot</t>
  </si>
  <si>
    <t>struggle</t>
  </si>
  <si>
    <t>get the cow</t>
  </si>
  <si>
    <t>rope</t>
  </si>
  <si>
    <t>rope the bull</t>
  </si>
  <si>
    <t>lasso it</t>
  </si>
  <si>
    <t>use it.</t>
  </si>
  <si>
    <t>tie the rope</t>
  </si>
  <si>
    <t>swing it</t>
  </si>
  <si>
    <t>tie a knot</t>
  </si>
  <si>
    <t>make a lasso.</t>
  </si>
  <si>
    <t>make it tight</t>
  </si>
  <si>
    <t>tie up his horse</t>
  </si>
  <si>
    <t>make it secure</t>
  </si>
  <si>
    <t>use the correct know</t>
  </si>
  <si>
    <t>*lasso*</t>
  </si>
  <si>
    <t>lasso*</t>
  </si>
  <si>
    <t>It's a good idea to get some reading material before going on a long trip.</t>
  </si>
  <si>
    <t>I always go to the library beforehand.</t>
  </si>
  <si>
    <t>Do I usually take library books?</t>
  </si>
  <si>
    <t>My friend Julie spends all her time exercising.</t>
  </si>
  <si>
    <t>The machine she likes the most is the treadmill.</t>
  </si>
  <si>
    <t>Is Julie a couch potato?</t>
  </si>
  <si>
    <t>I usually fall asleep pretty quickly.</t>
  </si>
  <si>
    <t>Sometimes, though, I find it hard to wind down.</t>
  </si>
  <si>
    <t>Does it usually take hours to fall asleep?</t>
  </si>
  <si>
    <t>Marathons take a lot out of you, and it's important not to get dehydrated.</t>
  </si>
  <si>
    <t>Ralph had been doing OK up until mile twenty-six.</t>
  </si>
  <si>
    <t>Did Ralph stay hydrated for most of the race?</t>
  </si>
  <si>
    <t>It can be difficult to find a decent parking spot downtown.</t>
  </si>
  <si>
    <t>You often have to park on the street.</t>
  </si>
  <si>
    <t>Are spots hard to come by?</t>
  </si>
  <si>
    <t>The airlines are getting so stingy that they don't even provide free food anymore.</t>
  </si>
  <si>
    <t>People complain that they no longer get a complimentary meal.</t>
  </si>
  <si>
    <t>Do passengers care about the change to the meals?</t>
  </si>
  <si>
    <t>For several months, there had been burglaries in the neighborhood.</t>
  </si>
  <si>
    <t>Many people thought they knew who the crook was.</t>
  </si>
  <si>
    <t>Was there a prime suspect?</t>
  </si>
  <si>
    <t>I took my friends to the desert for a few days of camping.</t>
  </si>
  <si>
    <t>We hiked to find a spot to spend the night.</t>
  </si>
  <si>
    <t>Did we camp in a forest?</t>
  </si>
  <si>
    <t>The summer is a great time to go to the beach.</t>
  </si>
  <si>
    <t>You have to bring a lot of things with you.</t>
  </si>
  <si>
    <t>Do you need a lot of gear?</t>
  </si>
  <si>
    <t>Michelle had a toothache for several months.</t>
  </si>
  <si>
    <t>She knew she should do something about it.</t>
  </si>
  <si>
    <t>Had she had pain for more than a week?</t>
  </si>
  <si>
    <t>I used to spend a lot of Saturday mornings fishing with my dad.</t>
  </si>
  <si>
    <t>We would always wake up early.</t>
  </si>
  <si>
    <t>Did we fish on Sundays?</t>
  </si>
  <si>
    <t>My Aunt Bettie was very popular in our family.</t>
  </si>
  <si>
    <t>When she died, lots of people paid their respects.</t>
  </si>
  <si>
    <t>Was Bettie well regarded?</t>
  </si>
  <si>
    <t>Traveling these days is much less fun than it used to be.</t>
  </si>
  <si>
    <t>Now you have to deal with worries about terrorism.</t>
  </si>
  <si>
    <t>Are there fewer concerns nowadays?</t>
  </si>
  <si>
    <t>Living in San Diego is great if you love to surf.</t>
  </si>
  <si>
    <t>The downside is that the water can be freezing.</t>
  </si>
  <si>
    <t>Is San Diego good for fair-weather surfers?</t>
  </si>
  <si>
    <t>My sister was only twenty when she won a Grammy for her first album.</t>
  </si>
  <si>
    <t>She seemed so nervous as she gave her acceptance speech.</t>
  </si>
  <si>
    <t>Did she win a music award?</t>
  </si>
  <si>
    <t>We had our entire family over to our house for Thanksgiving this year.</t>
  </si>
  <si>
    <t>My mother set the a very fine table.</t>
  </si>
  <si>
    <t>Was it a small gathering?</t>
  </si>
  <si>
    <t>Even the laziest people clean up around the house every once in a while.</t>
  </si>
  <si>
    <t>The worst part is always the bathroom.</t>
  </si>
  <si>
    <t>I used to love taking field trips with my elementary school.</t>
  </si>
  <si>
    <t>We usually went someplace fun.</t>
  </si>
  <si>
    <t>Jenny had a really difficult math exam earlier this week.</t>
  </si>
  <si>
    <t>She arrived twenty minutes early.</t>
  </si>
  <si>
    <t>Filming for the new movie was getting underway, and the crew was ready to shoot the first scene.</t>
  </si>
  <si>
    <t>The cameraman was getting some really bad glare though.</t>
  </si>
  <si>
    <t>The Olympic ice skating competition is always well attended.</t>
  </si>
  <si>
    <t>Last year, the winner was the favorite.</t>
  </si>
  <si>
    <t>After a day of off-roading, my truck was covered in mud.</t>
  </si>
  <si>
    <t>I parked on the driveway to give it a wash.</t>
  </si>
  <si>
    <t>The case of Bill the Butcher was the largest that this court had ever tried.</t>
  </si>
  <si>
    <t>The entire town came out to hear the opening statements.</t>
  </si>
  <si>
    <t>Jeremy is a great athlete despite being prone to injury.</t>
  </si>
  <si>
    <t>He has been knocked unconscious twice.</t>
  </si>
  <si>
    <t>The doctor was running very late, which was not uncommon.</t>
  </si>
  <si>
    <t>Mary couldn't wait and decided to reschedule her check-up.</t>
  </si>
  <si>
    <t>During the summer, many people like to cook outdoors.</t>
  </si>
  <si>
    <t>Everybody has different preferences for what to make.</t>
  </si>
  <si>
    <t>A favorite American pastime during the summer is going to a ballgame.</t>
  </si>
  <si>
    <t>Of course, people occasionally get rowdy.</t>
  </si>
  <si>
    <t>A huge blizzard swept through town last night.</t>
  </si>
  <si>
    <t>My kids ended up getting the day off from school.</t>
  </si>
  <si>
    <t>I think it's important to start the day right.</t>
  </si>
  <si>
    <t>Every morning, I make sure to eat a hearty breakfast.</t>
  </si>
  <si>
    <t>Last Saturday I laid around watching television into the middle of the night.</t>
  </si>
  <si>
    <t>I found myself watching infomercials for cleaning products.</t>
  </si>
  <si>
    <t>If you live in a city, the best way to see unusual animals is to go to the zoo.</t>
  </si>
  <si>
    <t>There are all kinds of exotic animals.</t>
  </si>
  <si>
    <t>The last presidential election drew an incredible number of voters.</t>
  </si>
  <si>
    <t>My polling place had a line out the door.</t>
  </si>
  <si>
    <t>We're lucky to live in a town with such a great art museum.</t>
  </si>
  <si>
    <t>Last week I went to see a special exhibit.</t>
  </si>
  <si>
    <t>I started taking an introductory painting course a few weeks ago.</t>
  </si>
  <si>
    <t>During the first class, the instructor gave a simple demonstration.</t>
  </si>
  <si>
    <t>My husband and I had some nice red wine with dinner last night.</t>
  </si>
  <si>
    <t>He's so clumsy that he ended up spilling some.</t>
  </si>
  <si>
    <t>I helped my neighbor build a shed recently, and we managed to run into a few problems.</t>
  </si>
  <si>
    <t>We didn't make the doorway the right size.</t>
  </si>
  <si>
    <t>Having serious car trouble is the worst.</t>
  </si>
  <si>
    <t>It's hard to find a mechanic you can trust.</t>
  </si>
  <si>
    <t>My friends and I took a cross-country road trip after graduating from college.</t>
  </si>
  <si>
    <t>We got lost in the middle of Nevada.</t>
  </si>
  <si>
    <t>My friends and I played a game of pond hockey over the weekend.</t>
  </si>
  <si>
    <t>One of my friends had never played before.</t>
  </si>
  <si>
    <t>Debbie is more of a risk taker than she should be.</t>
  </si>
  <si>
    <t>She loves to gamble but isn't good at card games.</t>
  </si>
  <si>
    <t>The boxing match had gone on for seven rounds, and both contestants were exhausted.</t>
  </si>
  <si>
    <t>One of them had sustained serious injuries.</t>
  </si>
  <si>
    <t>Jackie is a very methodical poker player.</t>
  </si>
  <si>
    <t>During the high-stakes tournament, she was extremely careful.</t>
  </si>
  <si>
    <t>Having major surgery is never a pleasant experience.</t>
  </si>
  <si>
    <t>The operating table is full of scary tools and devices.</t>
  </si>
  <si>
    <t>My friend Mike went mountain biking recently.</t>
  </si>
  <si>
    <t>He lost control and ran into a tree.</t>
  </si>
  <si>
    <t>Raja likes to go to the supermarket early in the morning to avoid the crowds.</t>
  </si>
  <si>
    <t>He usually brings his daughter along.</t>
  </si>
  <si>
    <t>Elizabeth was standing at the intersection waiting for the light to change.</t>
  </si>
  <si>
    <t>Suddenly a car barreled through the red light.</t>
  </si>
  <si>
    <t>I'm very sluggish when I wake up.</t>
  </si>
  <si>
    <t>Sometimes it takes me an hour to get ready.</t>
  </si>
  <si>
    <t>Shopping at the used car lot can be a stressful ordeal.</t>
  </si>
  <si>
    <t>You never know if a car has had problems.</t>
  </si>
  <si>
    <t>It's generally a good idea to drive slowly and obey traffic laws.</t>
  </si>
  <si>
    <t>If you don't, you're likely to get pulled over.</t>
  </si>
  <si>
    <t>My little brother doesn't know how to swim, but we still bring him along when we go to the pool.</t>
  </si>
  <si>
    <t>One time, he fell into the deep end.</t>
  </si>
  <si>
    <t>This spring, I decided to start growing my own vegetables.</t>
  </si>
  <si>
    <t>I bought a variety of seeds and planted them.</t>
  </si>
  <si>
    <t>The parents were very excited about their new baby girl.</t>
  </si>
  <si>
    <t>They soon baptized her in their church.</t>
  </si>
  <si>
    <t>The last time Tommy went hunting, he was nearly shot by another hunter.</t>
  </si>
  <si>
    <t>Another hunter almost mistook him for a deer.</t>
  </si>
  <si>
    <t>Music fans have a lot of different tastes when it comes to live performances.</t>
  </si>
  <si>
    <t>Many people like rock concerts, but I prefer the symphony.</t>
  </si>
  <si>
    <t>A high profile bank was robbed yesterday afternoon.</t>
  </si>
  <si>
    <t>The robbers entered through the back.</t>
  </si>
  <si>
    <t>My parents were very happy when my sister finally got married.</t>
  </si>
  <si>
    <t>At the ceremony, my father looked so proud.</t>
  </si>
  <si>
    <t>I usually take the bus to work in the morning.</t>
  </si>
  <si>
    <t>It was over twenty minutes late on Friday.</t>
  </si>
  <si>
    <t>The climb up Mount Whitney is beautiful but very challenging.</t>
  </si>
  <si>
    <t>Julia was tired but looking forward to the summit.</t>
  </si>
  <si>
    <t>When Maya's laptop was stolen, she went to the Apple store to buy a replacement.</t>
  </si>
  <si>
    <t>She wanted to get one with a fast processor.</t>
  </si>
  <si>
    <t>Little kids love to go to the circus.</t>
  </si>
  <si>
    <t>Children find the acts and exotic animals very exciting.</t>
  </si>
  <si>
    <t>I</t>
  </si>
  <si>
    <t>EVENT CODE SCHEME:</t>
  </si>
  <si>
    <t>Digit Slot 1</t>
  </si>
  <si>
    <t>Digit Slot 2</t>
  </si>
  <si>
    <t>Digit Slots 3-5</t>
  </si>
  <si>
    <t>[1-3]</t>
  </si>
  <si>
    <t>[0-9]</t>
  </si>
  <si>
    <t>[1-60 Exp],[*61-90 Filler]</t>
  </si>
  <si>
    <t>Sentence</t>
  </si>
  <si>
    <t>Half, Cond Code</t>
  </si>
  <si>
    <t>Item Number</t>
  </si>
  <si>
    <t>Condition Labels:</t>
  </si>
  <si>
    <t>0=Context</t>
  </si>
  <si>
    <t>Half 1, Agent 1,Verb 1(consistent)</t>
  </si>
  <si>
    <t>01-60=Experimental</t>
  </si>
  <si>
    <t>Cond 1 = Agent 1, Verb 1 (Consistent)…Codes 0 &amp; 5</t>
  </si>
  <si>
    <t>1=Target</t>
  </si>
  <si>
    <t>Half 1, Agent 2,Verb 2(consistent)</t>
  </si>
  <si>
    <t>*61-90=Filler</t>
  </si>
  <si>
    <t>Cond 2 = Agent 2, Verb 2 (Consistent)…Codes 1 &amp; 6</t>
  </si>
  <si>
    <t>2=Question</t>
  </si>
  <si>
    <t>Half 1, Agent 1,Verb 2(inconsistent)</t>
  </si>
  <si>
    <t>Cond 3 = Agent 1, Verb 2 (Inconsistent)…Codes 2 &amp; 7</t>
  </si>
  <si>
    <t>Half 1, Agent 2,Verb 1(inconsistent)</t>
  </si>
  <si>
    <t>Cond 4 = Agent 2, Verb 1 (Inconsistent)…Codes 3 &amp; 8</t>
  </si>
  <si>
    <t>Half 1, Filler</t>
  </si>
  <si>
    <t>Half 2, Agent 1,Verb 1(consistent)</t>
  </si>
  <si>
    <t>Half 2, Agent 2,Verb 2(consistent)</t>
  </si>
  <si>
    <t>Half 2, Agent 1,Verb 2(inconsistent)</t>
  </si>
  <si>
    <t>Half 2, Agent 2,Verb 1(inconsistent)</t>
  </si>
  <si>
    <t>*Filler Items 61-90 are different items depending on first or second half. The items c/b differentiated by Base Event Code.</t>
  </si>
  <si>
    <t>Half 2, Filler</t>
  </si>
  <si>
    <t>Questions:</t>
  </si>
  <si>
    <t>BDF set-up:</t>
  </si>
  <si>
    <t>Items for Half 1</t>
  </si>
  <si>
    <t>Half 1, Consistent:</t>
  </si>
  <si>
    <t>10001-11060</t>
  </si>
  <si>
    <t>Items 1-8</t>
  </si>
  <si>
    <t>Half 1, Inconsistent:</t>
  </si>
  <si>
    <t>12001-13060</t>
  </si>
  <si>
    <t>Items 31-37</t>
  </si>
  <si>
    <t>Half 2, Consistent: </t>
  </si>
  <si>
    <t>15001-16060</t>
  </si>
  <si>
    <t>Items for Half 2</t>
  </si>
  <si>
    <t>Half 2, Inconsistent: </t>
  </si>
  <si>
    <t>17001-18060</t>
  </si>
  <si>
    <t>Items 9-15</t>
  </si>
  <si>
    <t>Half 1, Filler:</t>
  </si>
  <si>
    <t>14061-14090</t>
  </si>
  <si>
    <t>Items 38-45</t>
  </si>
  <si>
    <t>Half 2, Filler:</t>
  </si>
  <si>
    <t>19061-19090</t>
  </si>
  <si>
    <t>Filler Items to balance Half 1 and Half 2</t>
  </si>
  <si>
    <t>Items 61-68</t>
  </si>
  <si>
    <t>Items 91-98</t>
  </si>
  <si>
    <t>Total</t>
  </si>
  <si>
    <t>Index</t>
  </si>
  <si>
    <t>pattern</t>
  </si>
  <si>
    <t>item_id</t>
  </si>
  <si>
    <t>Item</t>
  </si>
  <si>
    <t>list_id/half_id/agent_id/metverb_id/target_id/avt_con_id</t>
  </si>
  <si>
    <t>list/half/agent/metverb/target/agvb_con</t>
  </si>
  <si>
    <t>list_id</t>
  </si>
  <si>
    <t>agvb_con_id</t>
  </si>
  <si>
    <t>agvb_con</t>
  </si>
  <si>
    <t>agent</t>
  </si>
  <si>
    <t>metverb_id</t>
  </si>
  <si>
    <t>metverb</t>
  </si>
  <si>
    <t>critverb_id</t>
  </si>
  <si>
    <t>target</t>
  </si>
  <si>
    <t>critverb_cloze</t>
  </si>
  <si>
    <t>target_pos</t>
  </si>
  <si>
    <t>context_len</t>
  </si>
  <si>
    <t>context_1</t>
  </si>
  <si>
    <t>rsvp_1</t>
  </si>
  <si>
    <t>con</t>
  </si>
  <si>
    <t>first</t>
  </si>
  <si>
    <t>incon</t>
  </si>
  <si>
    <t>second</t>
  </si>
  <si>
    <t>Items</t>
  </si>
  <si>
    <t>List A Sent</t>
  </si>
  <si>
    <t>List A Ques</t>
  </si>
  <si>
    <t>List B Sent</t>
  </si>
  <si>
    <t>List B Ques</t>
  </si>
  <si>
    <t>List C Sent</t>
  </si>
  <si>
    <t>List C Ques</t>
  </si>
  <si>
    <t>List D Sent</t>
  </si>
  <si>
    <t>List D Ques</t>
  </si>
  <si>
    <t>Half 1</t>
  </si>
  <si>
    <t>Exp 1-15</t>
  </si>
  <si>
    <t>Cond 1</t>
  </si>
  <si>
    <t>Q1-8 (8)</t>
  </si>
  <si>
    <t>Cond 2</t>
  </si>
  <si>
    <t>Cond 3</t>
  </si>
  <si>
    <t>Cond 4</t>
  </si>
  <si>
    <t>Exp 16-30</t>
  </si>
  <si>
    <t>Exp 31-45</t>
  </si>
  <si>
    <t>Q31-37 (7)</t>
  </si>
  <si>
    <t>Exp 46-60</t>
  </si>
  <si>
    <t>Filler 61-90</t>
  </si>
  <si>
    <t>FQ61-68 (8)</t>
  </si>
  <si>
    <t>Half 2</t>
  </si>
  <si>
    <t>Q9-15 (7)</t>
  </si>
  <si>
    <t>Q38-45 (8)</t>
  </si>
  <si>
    <t>Half 1 &amp; Half 2 of each list have Experimental items randomized in the same order. Filler items are different in the two halves.</t>
  </si>
  <si>
    <t>List A1, B1, C1 &amp; D1 have same random ordering. List A2, B2, C2 &amp; D2 have a different random order, etc.</t>
  </si>
  <si>
    <t>Each Subject sees: </t>
  </si>
  <si>
    <t>the 60 contexts in the first half with 30 of the items being  Agent/coerced Verb consistent, and 30 inconsistent.</t>
  </si>
  <si>
    <t>the same 60 contexts in the first half with 30 of the items being  Agent/coerced Verb consistent, and 30 inconsistent (inverted from 1st half).</t>
  </si>
  <si>
    <t>30 Filler Items in first half</t>
  </si>
  <si>
    <t>30 different Filler items in second half</t>
  </si>
  <si>
    <t>180 items total</t>
  </si>
  <si>
    <t>*Approximately a quarter (46) of all items are followed by comprehension questions</t>
  </si>
  <si>
    <t>*So each Subject see each Context twice, but each Agent only once and </t>
  </si>
  <si>
    <t>  each Coerced Verb only once (disregarding the repetition from stimulus creation)</t>
  </si>
  <si>
    <t>  AgentXVerbCondDigit(0=Ag1/CV, 1=Ag2/CV, 2=Ag1/IV, 3=Ag2/IV)</t>
  </si>
  <si>
    <t>Skim scribble related word</t>
  </si>
  <si>
    <t>Skim scribble related word cloze</t>
  </si>
  <si>
    <t>Skim scribble incongruent word</t>
  </si>
  <si>
    <t>Skim scribble incongruent word cloze</t>
  </si>
  <si>
    <t>DO Complement</t>
  </si>
  <si>
    <t>DO Complement e=entity, v=event</t>
  </si>
  <si>
    <t>*</t>
  </si>
  <si>
    <t>other</t>
  </si>
  <si>
    <t>beets</t>
  </si>
  <si>
    <t>e</t>
  </si>
  <si>
    <t>nibble</t>
  </si>
  <si>
    <t>hurdle</t>
  </si>
  <si>
    <t>nudge</t>
  </si>
  <si>
    <t>preserve</t>
  </si>
  <si>
    <t>rabbit</t>
  </si>
  <si>
    <t>exterminate</t>
  </si>
  <si>
    <t>sacrifice</t>
  </si>
  <si>
    <t>psych</t>
  </si>
  <si>
    <t>leather</t>
  </si>
  <si>
    <t>don</t>
  </si>
  <si>
    <t>grass</t>
  </si>
  <si>
    <t>drop</t>
  </si>
  <si>
    <t>order</t>
  </si>
  <si>
    <t>drugs</t>
  </si>
  <si>
    <t>peddle</t>
  </si>
  <si>
    <t>shark</t>
  </si>
  <si>
    <t>dine</t>
  </si>
  <si>
    <t>puddle</t>
  </si>
  <si>
    <t>steer</t>
  </si>
  <si>
    <t>handle</t>
  </si>
  <si>
    <t>scribble</t>
  </si>
  <si>
    <t>aspectual</t>
  </si>
  <si>
    <t>article</t>
  </si>
  <si>
    <t>skim</t>
  </si>
  <si>
    <t>lollipops</t>
  </si>
  <si>
    <t>mold</t>
  </si>
  <si>
    <t>lawn</t>
  </si>
  <si>
    <t>mist</t>
  </si>
  <si>
    <t>rug</t>
  </si>
  <si>
    <t>wipe</t>
  </si>
  <si>
    <t>windows</t>
  </si>
  <si>
    <t>luggage</t>
  </si>
  <si>
    <t>load</t>
  </si>
  <si>
    <t>pond</t>
  </si>
  <si>
    <t>paddle</t>
  </si>
  <si>
    <t>tree</t>
  </si>
  <si>
    <t>hillside</t>
  </si>
  <si>
    <t>berry patch</t>
  </si>
  <si>
    <t>bathroom</t>
  </si>
  <si>
    <t>tobacco</t>
  </si>
  <si>
    <t>hole</t>
  </si>
  <si>
    <t>bowl of fruit</t>
  </si>
  <si>
    <t>citrus</t>
  </si>
  <si>
    <t>Japanese</t>
  </si>
  <si>
    <t>basement</t>
  </si>
  <si>
    <t>tracing</t>
  </si>
  <si>
    <t>charcoal</t>
  </si>
  <si>
    <t>wine</t>
  </si>
  <si>
    <t>dispense</t>
  </si>
  <si>
    <t>prescription</t>
  </si>
  <si>
    <t>instruct</t>
  </si>
  <si>
    <t>University</t>
  </si>
  <si>
    <t>buzz</t>
  </si>
  <si>
    <t>apartment</t>
  </si>
  <si>
    <t>pitch</t>
  </si>
  <si>
    <t>tennis ball</t>
  </si>
  <si>
    <t>accompany</t>
  </si>
  <si>
    <t>song</t>
  </si>
  <si>
    <t>v</t>
  </si>
  <si>
    <t>serenade</t>
  </si>
  <si>
    <t>officiate</t>
  </si>
  <si>
    <t>church service</t>
  </si>
  <si>
    <t>chant</t>
  </si>
  <si>
    <t>drift</t>
  </si>
  <si>
    <t>batter</t>
  </si>
  <si>
    <t>ceremony</t>
  </si>
  <si>
    <t>advance</t>
  </si>
  <si>
    <t>story</t>
  </si>
  <si>
    <t>mislead</t>
  </si>
  <si>
    <t>sentence</t>
  </si>
  <si>
    <t>loss</t>
  </si>
  <si>
    <t>triumph</t>
  </si>
  <si>
    <t>conditions</t>
  </si>
  <si>
    <t>obtain</t>
  </si>
  <si>
    <t>tour of duty</t>
  </si>
  <si>
    <t>remain</t>
  </si>
  <si>
    <t>rains</t>
  </si>
  <si>
    <t>classes</t>
  </si>
  <si>
    <t>comedy show</t>
  </si>
  <si>
    <t>interview</t>
  </si>
  <si>
    <t>musical passage</t>
  </si>
  <si>
    <t>Broadway play</t>
  </si>
  <si>
    <t>devour</t>
  </si>
  <si>
    <t>temptation</t>
  </si>
  <si>
    <t>charge</t>
  </si>
  <si>
    <t>impulse</t>
  </si>
  <si>
    <t>urge</t>
  </si>
  <si>
    <t>digest</t>
  </si>
  <si>
    <t>second course</t>
  </si>
  <si>
    <t>lob</t>
  </si>
  <si>
    <t>match</t>
  </si>
  <si>
    <t>oversee</t>
  </si>
  <si>
    <t>job</t>
  </si>
  <si>
    <t>hurl</t>
  </si>
  <si>
    <t>signature move</t>
  </si>
  <si>
    <t>cast</t>
  </si>
  <si>
    <t>recline</t>
  </si>
  <si>
    <t>shred</t>
  </si>
  <si>
    <t>savor</t>
  </si>
  <si>
    <t>plaster</t>
  </si>
  <si>
    <t>scrub</t>
  </si>
  <si>
    <t>illuminate</t>
  </si>
  <si>
    <t>puff</t>
  </si>
  <si>
    <t>excavate</t>
  </si>
  <si>
    <t>doodle</t>
  </si>
  <si>
    <t>graze</t>
  </si>
  <si>
    <t>exude</t>
  </si>
  <si>
    <t>utter</t>
  </si>
  <si>
    <t>searing</t>
  </si>
  <si>
    <t>imbibe</t>
  </si>
  <si>
    <t>wiine</t>
  </si>
  <si>
    <t>inject</t>
  </si>
  <si>
    <t>relocate</t>
  </si>
  <si>
    <t>retrieve</t>
  </si>
  <si>
    <t>corral</t>
  </si>
  <si>
    <t>blast</t>
  </si>
  <si>
    <t>service</t>
  </si>
  <si>
    <t>elope</t>
  </si>
  <si>
    <t>pounding</t>
  </si>
  <si>
    <t>revive</t>
  </si>
  <si>
    <t>ingest</t>
  </si>
  <si>
    <t>battle</t>
  </si>
  <si>
    <t>lecture</t>
  </si>
  <si>
    <t>gaze</t>
  </si>
  <si>
    <t>eavesdrop</t>
  </si>
  <si>
    <t>chatting</t>
  </si>
  <si>
    <t>transcribe</t>
  </si>
  <si>
    <t>harmonize</t>
  </si>
  <si>
    <t>script</t>
  </si>
  <si>
    <t>snatch</t>
  </si>
  <si>
    <t>nap</t>
  </si>
  <si>
    <t>rub</t>
  </si>
  <si>
    <t>heat</t>
  </si>
  <si>
    <t>hook</t>
  </si>
  <si>
    <t>advise</t>
  </si>
  <si>
    <t>swish</t>
  </si>
  <si>
    <t>Cloze of EXP target</t>
  </si>
  <si>
    <t>Cloze of UNEXP target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</si>
</sst>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&quot;TRUE&quot;;&quot;TRUE&quot;;&quot;FALSE&quot;"/>
    <numFmt numFmtId="167" formatCode="0%"/>
    <numFmt numFmtId="168" formatCode="0.0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B7DEE8"/>
        <bgColor rgb="FF99CC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81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40" zoomScaleNormal="140" zoomScalePageLayoutView="100" workbookViewId="0">
      <selection pane="topLeft" activeCell="I1" activeCellId="0" sqref="I1"/>
    </sheetView>
  </sheetViews>
  <sheetFormatPr defaultRowHeight="13.8"/>
  <cols>
    <col collapsed="false" hidden="false" max="1" min="1" style="0" width="9.58673469387755"/>
    <col collapsed="false" hidden="false" max="2" min="2" style="0" width="9.44897959183673"/>
    <col collapsed="false" hidden="false" max="3" min="3" style="0" width="10.530612244898"/>
    <col collapsed="false" hidden="false" max="4" min="4" style="0" width="7.56122448979592"/>
    <col collapsed="false" hidden="false" max="7" min="6" style="0" width="46.3010204081633"/>
    <col collapsed="false" hidden="false" max="8" min="8" style="0" width="8.36734693877551"/>
    <col collapsed="false" hidden="false" max="9" min="9" style="0" width="11.3418367346939"/>
    <col collapsed="false" hidden="false" max="10" min="10" style="0" width="12.6887755102041"/>
    <col collapsed="false" hidden="false" max="11" min="11" style="0" width="9.98979591836735"/>
    <col collapsed="false" hidden="false" max="12" min="12" style="0" width="10.8010204081633"/>
    <col collapsed="false" hidden="false" max="13" min="13" style="0" width="12.6887755102041"/>
    <col collapsed="false" hidden="false" max="14" min="14" style="0" width="4.72448979591837"/>
    <col collapsed="false" hidden="false" max="15" min="15" style="0" width="6.61224489795918"/>
    <col collapsed="false" hidden="false" max="16" min="16" style="0" width="61.1530612244898"/>
    <col collapsed="false" hidden="false" max="17" min="17" style="0" width="8.36734693877551"/>
    <col collapsed="false" hidden="false" max="1025" min="18" style="0" width="11.3418367346939"/>
  </cols>
  <sheetData>
    <row r="1" customFormat="false" ht="13.8" hidden="false" customHeight="false" outlineLevel="0" collapsed="false">
      <c r="A1" s="0" t="str">
        <f aca="false">lm1_code_map_scratch!A1</f>
        <v>Index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1" t="str">
        <f aca="false">lm1_code_map_scratch!U1</f>
        <v>critverb_cloze</v>
      </c>
      <c r="K1" s="0" t="str">
        <f aca="false">lm1_code_map_scratch!V1</f>
        <v>target_pos</v>
      </c>
      <c r="L1" s="0" t="str">
        <f aca="false">lm1_code_map_scratch!W1</f>
        <v>context_len</v>
      </c>
      <c r="M1" s="0" t="s">
        <v>8</v>
      </c>
      <c r="N1" s="0" t="s">
        <v>9</v>
      </c>
      <c r="O1" s="0" t="s">
        <v>10</v>
      </c>
    </row>
    <row r="2" customFormat="false" ht="13.8" hidden="false" customHeight="false" outlineLevel="0" collapsed="false">
      <c r="A2" s="0" t="str">
        <f aca="false">CONCATENATE(C2,"_id")</f>
        <v>10001_id</v>
      </c>
      <c r="B2" s="0" t="str">
        <f aca="false">CONCATENATE("(#",C2, ")")</f>
        <v>(#10001)</v>
      </c>
      <c r="C2" s="0" t="n">
        <f aca="false">LMPreScn!I4</f>
        <v>10001</v>
      </c>
      <c r="D2" s="0" t="n">
        <f aca="false">LMPreScn!F4</f>
        <v>1</v>
      </c>
      <c r="E2" s="0" t="n">
        <f aca="false">LMPreScn!D4</f>
        <v>1</v>
      </c>
      <c r="F2" s="0" t="n">
        <f aca="false">(D2-1)*2+E2</f>
        <v>1</v>
      </c>
      <c r="G2" s="0" t="str">
        <f aca="false">LMPreScn!M4</f>
        <v>The gardener attempted some beets.</v>
      </c>
      <c r="H2" s="0" t="str">
        <f aca="false">LMPreScn!CK4</f>
        <v>grow</v>
      </c>
      <c r="I2" s="2" t="str">
        <f aca="false">IF(LMPreScn!C4=1,"con", IF(LMPreScn!C4=2,"incon",na))</f>
        <v>con</v>
      </c>
      <c r="J2" s="1" t="n">
        <f aca="false">LMPreScn!CI4</f>
        <v>0.5625</v>
      </c>
      <c r="K2" s="0" t="n">
        <f aca="false">lm1_code_map_scratch!V2</f>
        <v>6</v>
      </c>
      <c r="L2" s="0" t="n">
        <f aca="false">lm1_code_map_scratch!W2</f>
        <v>9</v>
      </c>
      <c r="M2" s="2" t="str">
        <f aca="false">LMPreScn!T4</f>
        <v>attempted</v>
      </c>
      <c r="N2" s="0" t="n">
        <f aca="false">LMPreScn!B4</f>
        <v>1</v>
      </c>
      <c r="O2" s="0" t="str">
        <f aca="false">LMPreScn!A4</f>
        <v>AH1N</v>
      </c>
    </row>
    <row r="3" customFormat="false" ht="13.8" hidden="false" customHeight="false" outlineLevel="0" collapsed="false">
      <c r="A3" s="0" t="str">
        <f aca="false">CONCATENATE(C3,"_id")</f>
        <v>11001_id</v>
      </c>
      <c r="B3" s="0" t="str">
        <f aca="false">CONCATENATE("(#",C3, ")")</f>
        <v>(#11001)</v>
      </c>
      <c r="C3" s="0" t="n">
        <f aca="false">LMPreScn!I5</f>
        <v>11001</v>
      </c>
      <c r="D3" s="0" t="n">
        <f aca="false">LMPreScn!F5</f>
        <v>1</v>
      </c>
      <c r="E3" s="0" t="n">
        <f aca="false">LMPreScn!D5</f>
        <v>2</v>
      </c>
      <c r="F3" s="0" t="n">
        <f aca="false">(D3-1)*2+E3</f>
        <v>2</v>
      </c>
      <c r="G3" s="0" t="str">
        <f aca="false">LMPreScn!M5</f>
        <v>The child attempted some beets.</v>
      </c>
      <c r="H3" s="0" t="str">
        <f aca="false">LMPreScn!CK5</f>
        <v>eat</v>
      </c>
      <c r="I3" s="2" t="str">
        <f aca="false">IF(LMPreScn!C5=1,"con", IF(LMPreScn!C5=2,"incon",na))</f>
        <v>con</v>
      </c>
      <c r="J3" s="1" t="n">
        <f aca="false">LMPreScn!CI5</f>
        <v>0.530612244897959</v>
      </c>
      <c r="K3" s="0" t="n">
        <f aca="false">lm1_code_map_scratch!V3</f>
        <v>6</v>
      </c>
      <c r="L3" s="0" t="n">
        <f aca="false">lm1_code_map_scratch!W3</f>
        <v>9</v>
      </c>
      <c r="M3" s="2" t="str">
        <f aca="false">LMPreScn!T5</f>
        <v>attempted</v>
      </c>
      <c r="N3" s="0" t="n">
        <f aca="false">LMPreScn!B5</f>
        <v>1</v>
      </c>
      <c r="O3" s="0" t="str">
        <f aca="false">LMPreScn!A5</f>
        <v>BH1N</v>
      </c>
    </row>
    <row r="4" customFormat="false" ht="13.8" hidden="false" customHeight="false" outlineLevel="0" collapsed="false">
      <c r="A4" s="0" t="str">
        <f aca="false">CONCATENATE(C4,"_id")</f>
        <v>12001_id</v>
      </c>
      <c r="B4" s="0" t="str">
        <f aca="false">CONCATENATE("(#",C4, ")")</f>
        <v>(#12001)</v>
      </c>
      <c r="C4" s="0" t="n">
        <f aca="false">LMPreScn!I6</f>
        <v>12001</v>
      </c>
      <c r="D4" s="0" t="n">
        <f aca="false">LMPreScn!F6</f>
        <v>1</v>
      </c>
      <c r="E4" s="0" t="n">
        <f aca="false">LMPreScn!D6</f>
        <v>1</v>
      </c>
      <c r="F4" s="0" t="n">
        <f aca="false">(D4-1)*2+E4</f>
        <v>1</v>
      </c>
      <c r="G4" s="0" t="str">
        <f aca="false">LMPreScn!M6</f>
        <v>The gardener attempted some beets.</v>
      </c>
      <c r="H4" s="0" t="str">
        <f aca="false">LMPreScn!CK6</f>
        <v>eat</v>
      </c>
      <c r="I4" s="2" t="str">
        <f aca="false">IF(LMPreScn!C6=1,"con", IF(LMPreScn!C6=2,"incon",na))</f>
        <v>incon</v>
      </c>
      <c r="J4" s="1" t="n">
        <f aca="false">LMPreScn!CI6</f>
        <v>0</v>
      </c>
      <c r="K4" s="0" t="n">
        <f aca="false">lm1_code_map_scratch!V4</f>
        <v>6</v>
      </c>
      <c r="L4" s="0" t="n">
        <f aca="false">lm1_code_map_scratch!W4</f>
        <v>9</v>
      </c>
      <c r="M4" s="2" t="str">
        <f aca="false">LMPreScn!T6</f>
        <v>attempted</v>
      </c>
      <c r="N4" s="0" t="n">
        <f aca="false">LMPreScn!B6</f>
        <v>1</v>
      </c>
      <c r="O4" s="0" t="str">
        <f aca="false">LMPreScn!A6</f>
        <v>CH1N</v>
      </c>
    </row>
    <row r="5" customFormat="false" ht="13.8" hidden="false" customHeight="false" outlineLevel="0" collapsed="false">
      <c r="A5" s="0" t="str">
        <f aca="false">CONCATENATE(C5,"_id")</f>
        <v>13001_id</v>
      </c>
      <c r="B5" s="0" t="str">
        <f aca="false">CONCATENATE("(#",C5, ")")</f>
        <v>(#13001)</v>
      </c>
      <c r="C5" s="0" t="n">
        <f aca="false">LMPreScn!I7</f>
        <v>13001</v>
      </c>
      <c r="D5" s="0" t="n">
        <f aca="false">LMPreScn!F7</f>
        <v>1</v>
      </c>
      <c r="E5" s="0" t="n">
        <f aca="false">LMPreScn!D7</f>
        <v>2</v>
      </c>
      <c r="F5" s="0" t="n">
        <f aca="false">(D5-1)*2+E5</f>
        <v>2</v>
      </c>
      <c r="G5" s="0" t="str">
        <f aca="false">LMPreScn!M7</f>
        <v>The child attempted some beets.</v>
      </c>
      <c r="H5" s="0" t="str">
        <f aca="false">LMPreScn!CK7</f>
        <v>grow</v>
      </c>
      <c r="I5" s="2" t="str">
        <f aca="false">IF(LMPreScn!C7=1,"con", IF(LMPreScn!C7=2,"incon",na))</f>
        <v>incon</v>
      </c>
      <c r="J5" s="1" t="n">
        <f aca="false">LMPreScn!CI7</f>
        <v>0</v>
      </c>
      <c r="K5" s="0" t="n">
        <f aca="false">lm1_code_map_scratch!V5</f>
        <v>6</v>
      </c>
      <c r="L5" s="0" t="n">
        <f aca="false">lm1_code_map_scratch!W5</f>
        <v>9</v>
      </c>
      <c r="M5" s="2" t="str">
        <f aca="false">LMPreScn!T7</f>
        <v>attempted</v>
      </c>
      <c r="N5" s="0" t="n">
        <f aca="false">LMPreScn!B7</f>
        <v>1</v>
      </c>
      <c r="O5" s="0" t="str">
        <f aca="false">LMPreScn!A7</f>
        <v>DH1N</v>
      </c>
    </row>
    <row r="6" customFormat="false" ht="13.8" hidden="false" customHeight="false" outlineLevel="0" collapsed="false">
      <c r="A6" s="0" t="str">
        <f aca="false">CONCATENATE(C6,"_id")</f>
        <v>15001_id</v>
      </c>
      <c r="B6" s="0" t="str">
        <f aca="false">CONCATENATE("(#",C6, ")")</f>
        <v>(#15001)</v>
      </c>
      <c r="C6" s="0" t="n">
        <f aca="false">LMPreScn!I8</f>
        <v>15001</v>
      </c>
      <c r="D6" s="0" t="n">
        <f aca="false">LMPreScn!F8</f>
        <v>1</v>
      </c>
      <c r="E6" s="0" t="n">
        <f aca="false">LMPreScn!D8</f>
        <v>1</v>
      </c>
      <c r="F6" s="0" t="n">
        <f aca="false">(D6-1)*2+E6</f>
        <v>1</v>
      </c>
      <c r="G6" s="0" t="str">
        <f aca="false">LMPreScn!M8</f>
        <v>The gardener attempted some beets.</v>
      </c>
      <c r="H6" s="0" t="str">
        <f aca="false">LMPreScn!CK8</f>
        <v>grow</v>
      </c>
      <c r="I6" s="2" t="str">
        <f aca="false">IF(LMPreScn!C8=1,"con", IF(LMPreScn!C8=2,"incon",na))</f>
        <v>con</v>
      </c>
      <c r="J6" s="1" t="n">
        <f aca="false">LMPreScn!CI8</f>
        <v>0.5625</v>
      </c>
      <c r="K6" s="0" t="n">
        <f aca="false">lm1_code_map_scratch!V6</f>
        <v>6</v>
      </c>
      <c r="L6" s="0" t="n">
        <f aca="false">lm1_code_map_scratch!W6</f>
        <v>9</v>
      </c>
      <c r="M6" s="2" t="str">
        <f aca="false">LMPreScn!T8</f>
        <v>attempted</v>
      </c>
      <c r="N6" s="0" t="n">
        <f aca="false">LMPreScn!B8</f>
        <v>2</v>
      </c>
      <c r="O6" s="0" t="str">
        <f aca="false">LMPreScn!A8</f>
        <v>BH2N</v>
      </c>
    </row>
    <row r="7" customFormat="false" ht="13.8" hidden="false" customHeight="false" outlineLevel="0" collapsed="false">
      <c r="A7" s="0" t="str">
        <f aca="false">CONCATENATE(C7,"_id")</f>
        <v>16001_id</v>
      </c>
      <c r="B7" s="0" t="str">
        <f aca="false">CONCATENATE("(#",C7, ")")</f>
        <v>(#16001)</v>
      </c>
      <c r="C7" s="0" t="n">
        <f aca="false">LMPreScn!I9</f>
        <v>16001</v>
      </c>
      <c r="D7" s="0" t="n">
        <f aca="false">LMPreScn!F9</f>
        <v>1</v>
      </c>
      <c r="E7" s="0" t="n">
        <f aca="false">LMPreScn!D9</f>
        <v>2</v>
      </c>
      <c r="F7" s="0" t="n">
        <f aca="false">(D7-1)*2+E7</f>
        <v>2</v>
      </c>
      <c r="G7" s="0" t="str">
        <f aca="false">LMPreScn!M9</f>
        <v>The child attempted some beets.</v>
      </c>
      <c r="H7" s="0" t="str">
        <f aca="false">LMPreScn!CK9</f>
        <v>eat</v>
      </c>
      <c r="I7" s="2" t="str">
        <f aca="false">IF(LMPreScn!C9=1,"con", IF(LMPreScn!C9=2,"incon",na))</f>
        <v>con</v>
      </c>
      <c r="J7" s="1" t="n">
        <f aca="false">LMPreScn!CI9</f>
        <v>0.530612244897959</v>
      </c>
      <c r="K7" s="0" t="n">
        <f aca="false">lm1_code_map_scratch!V7</f>
        <v>6</v>
      </c>
      <c r="L7" s="0" t="n">
        <f aca="false">lm1_code_map_scratch!W7</f>
        <v>9</v>
      </c>
      <c r="M7" s="2" t="str">
        <f aca="false">LMPreScn!T9</f>
        <v>attempted</v>
      </c>
      <c r="N7" s="0" t="n">
        <f aca="false">LMPreScn!B9</f>
        <v>2</v>
      </c>
      <c r="O7" s="0" t="str">
        <f aca="false">LMPreScn!A9</f>
        <v>AH2N</v>
      </c>
    </row>
    <row r="8" customFormat="false" ht="13.8" hidden="false" customHeight="false" outlineLevel="0" collapsed="false">
      <c r="A8" s="0" t="str">
        <f aca="false">CONCATENATE(C8,"_id")</f>
        <v>17001_id</v>
      </c>
      <c r="B8" s="0" t="str">
        <f aca="false">CONCATENATE("(#",C8, ")")</f>
        <v>(#17001)</v>
      </c>
      <c r="C8" s="0" t="n">
        <f aca="false">LMPreScn!I10</f>
        <v>17001</v>
      </c>
      <c r="D8" s="0" t="n">
        <f aca="false">LMPreScn!F10</f>
        <v>1</v>
      </c>
      <c r="E8" s="0" t="n">
        <f aca="false">LMPreScn!D10</f>
        <v>1</v>
      </c>
      <c r="F8" s="0" t="n">
        <f aca="false">(D8-1)*2+E8</f>
        <v>1</v>
      </c>
      <c r="G8" s="0" t="str">
        <f aca="false">LMPreScn!M10</f>
        <v>The gardener attempted some beets.</v>
      </c>
      <c r="H8" s="0" t="str">
        <f aca="false">LMPreScn!CK10</f>
        <v>eat</v>
      </c>
      <c r="I8" s="2" t="str">
        <f aca="false">IF(LMPreScn!C10=1,"con", IF(LMPreScn!C10=2,"incon",na))</f>
        <v>incon</v>
      </c>
      <c r="J8" s="1" t="n">
        <f aca="false">LMPreScn!CI10</f>
        <v>0</v>
      </c>
      <c r="K8" s="0" t="n">
        <f aca="false">lm1_code_map_scratch!V8</f>
        <v>6</v>
      </c>
      <c r="L8" s="0" t="n">
        <f aca="false">lm1_code_map_scratch!W8</f>
        <v>9</v>
      </c>
      <c r="M8" s="2" t="str">
        <f aca="false">LMPreScn!T10</f>
        <v>attempted</v>
      </c>
      <c r="N8" s="0" t="n">
        <f aca="false">LMPreScn!B10</f>
        <v>2</v>
      </c>
      <c r="O8" s="0" t="str">
        <f aca="false">LMPreScn!A10</f>
        <v>DH2N</v>
      </c>
    </row>
    <row r="9" customFormat="false" ht="13.8" hidden="false" customHeight="false" outlineLevel="0" collapsed="false">
      <c r="A9" s="0" t="str">
        <f aca="false">CONCATENATE(C9,"_id")</f>
        <v>18001_id</v>
      </c>
      <c r="B9" s="0" t="str">
        <f aca="false">CONCATENATE("(#",C9, ")")</f>
        <v>(#18001)</v>
      </c>
      <c r="C9" s="0" t="n">
        <f aca="false">LMPreScn!I11</f>
        <v>18001</v>
      </c>
      <c r="D9" s="0" t="n">
        <f aca="false">LMPreScn!F11</f>
        <v>1</v>
      </c>
      <c r="E9" s="0" t="n">
        <f aca="false">LMPreScn!D11</f>
        <v>2</v>
      </c>
      <c r="F9" s="0" t="n">
        <f aca="false">(D9-1)*2+E9</f>
        <v>2</v>
      </c>
      <c r="G9" s="0" t="str">
        <f aca="false">LMPreScn!M11</f>
        <v>The child attempted some beets.</v>
      </c>
      <c r="H9" s="0" t="str">
        <f aca="false">LMPreScn!CK11</f>
        <v>grow</v>
      </c>
      <c r="I9" s="2" t="str">
        <f aca="false">IF(LMPreScn!C11=1,"con", IF(LMPreScn!C11=2,"incon",na))</f>
        <v>incon</v>
      </c>
      <c r="J9" s="1" t="n">
        <f aca="false">LMPreScn!CI11</f>
        <v>0</v>
      </c>
      <c r="K9" s="0" t="n">
        <f aca="false">lm1_code_map_scratch!V9</f>
        <v>6</v>
      </c>
      <c r="L9" s="0" t="n">
        <f aca="false">lm1_code_map_scratch!W9</f>
        <v>9</v>
      </c>
      <c r="M9" s="2" t="str">
        <f aca="false">LMPreScn!T11</f>
        <v>attempted</v>
      </c>
      <c r="N9" s="0" t="n">
        <f aca="false">LMPreScn!B11</f>
        <v>2</v>
      </c>
      <c r="O9" s="0" t="str">
        <f aca="false">LMPreScn!A11</f>
        <v>CH2N</v>
      </c>
    </row>
    <row r="10" customFormat="false" ht="13.8" hidden="false" customHeight="false" outlineLevel="0" collapsed="false">
      <c r="A10" s="0" t="str">
        <f aca="false">CONCATENATE(C10,"_id")</f>
        <v>10002_id</v>
      </c>
      <c r="B10" s="0" t="str">
        <f aca="false">CONCATENATE("(#",C10, ")")</f>
        <v>(#10002)</v>
      </c>
      <c r="C10" s="0" t="n">
        <f aca="false">LMPreScn!I12</f>
        <v>10002</v>
      </c>
      <c r="D10" s="0" t="n">
        <f aca="false">LMPreScn!F12</f>
        <v>2</v>
      </c>
      <c r="E10" s="0" t="n">
        <f aca="false">LMPreScn!D12</f>
        <v>1</v>
      </c>
      <c r="F10" s="0" t="n">
        <f aca="false">(D10-1)*2+E10</f>
        <v>3</v>
      </c>
      <c r="G10" s="0" t="str">
        <f aca="false">LMPreScn!M12</f>
        <v>The skateboarder attempted the ramp.</v>
      </c>
      <c r="H10" s="0" t="str">
        <f aca="false">LMPreScn!CK12</f>
        <v>jump</v>
      </c>
      <c r="I10" s="2" t="str">
        <f aca="false">IF(LMPreScn!C12=1,"con", IF(LMPreScn!C12=2,"incon",na))</f>
        <v>con</v>
      </c>
      <c r="J10" s="1" t="n">
        <f aca="false">LMPreScn!CI12</f>
        <v>0.183673469387755</v>
      </c>
      <c r="K10" s="0" t="n">
        <f aca="false">lm1_code_map_scratch!V10</f>
        <v>6</v>
      </c>
      <c r="L10" s="0" t="n">
        <f aca="false">lm1_code_map_scratch!W10</f>
        <v>11</v>
      </c>
      <c r="M10" s="2" t="str">
        <f aca="false">LMPreScn!T12</f>
        <v>attempted</v>
      </c>
      <c r="N10" s="0" t="n">
        <f aca="false">LMPreScn!B12</f>
        <v>1</v>
      </c>
      <c r="O10" s="0" t="str">
        <f aca="false">LMPreScn!A12</f>
        <v>AH1N</v>
      </c>
    </row>
    <row r="11" customFormat="false" ht="13.8" hidden="false" customHeight="false" outlineLevel="0" collapsed="false">
      <c r="A11" s="0" t="str">
        <f aca="false">CONCATENATE(C11,"_id")</f>
        <v>11002_id</v>
      </c>
      <c r="B11" s="0" t="str">
        <f aca="false">CONCATENATE("(#",C11, ")")</f>
        <v>(#11002)</v>
      </c>
      <c r="C11" s="0" t="n">
        <f aca="false">LMPreScn!I13</f>
        <v>11002</v>
      </c>
      <c r="D11" s="0" t="n">
        <f aca="false">LMPreScn!F13</f>
        <v>2</v>
      </c>
      <c r="E11" s="0" t="n">
        <f aca="false">LMPreScn!D13</f>
        <v>2</v>
      </c>
      <c r="F11" s="0" t="n">
        <f aca="false">(D11-1)*2+E11</f>
        <v>4</v>
      </c>
      <c r="G11" s="0" t="str">
        <f aca="false">LMPreScn!M13</f>
        <v>The mother with the stroller attempted the ramp.</v>
      </c>
      <c r="H11" s="0" t="str">
        <f aca="false">LMPreScn!CK13</f>
        <v>push</v>
      </c>
      <c r="I11" s="2" t="str">
        <f aca="false">IF(LMPreScn!C13=1,"con", IF(LMPreScn!C13=2,"incon",na))</f>
        <v>con</v>
      </c>
      <c r="J11" s="1" t="n">
        <f aca="false">LMPreScn!CI13</f>
        <v>0.73469387755102</v>
      </c>
      <c r="K11" s="0" t="n">
        <f aca="false">lm1_code_map_scratch!V11</f>
        <v>6</v>
      </c>
      <c r="L11" s="0" t="n">
        <f aca="false">lm1_code_map_scratch!W11</f>
        <v>11</v>
      </c>
      <c r="M11" s="2" t="str">
        <f aca="false">LMPreScn!T13</f>
        <v>attempted</v>
      </c>
      <c r="N11" s="0" t="n">
        <f aca="false">LMPreScn!B13</f>
        <v>1</v>
      </c>
      <c r="O11" s="0" t="str">
        <f aca="false">LMPreScn!A13</f>
        <v>BH1N</v>
      </c>
    </row>
    <row r="12" customFormat="false" ht="13.8" hidden="false" customHeight="false" outlineLevel="0" collapsed="false">
      <c r="A12" s="0" t="str">
        <f aca="false">CONCATENATE(C12,"_id")</f>
        <v>12002_id</v>
      </c>
      <c r="B12" s="0" t="str">
        <f aca="false">CONCATENATE("(#",C12, ")")</f>
        <v>(#12002)</v>
      </c>
      <c r="C12" s="0" t="n">
        <f aca="false">LMPreScn!I14</f>
        <v>12002</v>
      </c>
      <c r="D12" s="0" t="n">
        <f aca="false">LMPreScn!F14</f>
        <v>2</v>
      </c>
      <c r="E12" s="0" t="n">
        <f aca="false">LMPreScn!D14</f>
        <v>1</v>
      </c>
      <c r="F12" s="0" t="n">
        <f aca="false">(D12-1)*2+E12</f>
        <v>3</v>
      </c>
      <c r="G12" s="0" t="str">
        <f aca="false">LMPreScn!M14</f>
        <v>The skateboarder attempted the ramp.</v>
      </c>
      <c r="H12" s="0" t="str">
        <f aca="false">LMPreScn!CK14</f>
        <v>push</v>
      </c>
      <c r="I12" s="2" t="str">
        <f aca="false">IF(LMPreScn!C14=1,"con", IF(LMPreScn!C14=2,"incon",na))</f>
        <v>incon</v>
      </c>
      <c r="J12" s="1" t="n">
        <f aca="false">LMPreScn!CI14</f>
        <v>0.0612244897959184</v>
      </c>
      <c r="K12" s="0" t="n">
        <f aca="false">lm1_code_map_scratch!V12</f>
        <v>6</v>
      </c>
      <c r="L12" s="0" t="n">
        <f aca="false">lm1_code_map_scratch!W12</f>
        <v>11</v>
      </c>
      <c r="M12" s="2" t="str">
        <f aca="false">LMPreScn!T14</f>
        <v>attempted</v>
      </c>
      <c r="N12" s="0" t="n">
        <f aca="false">LMPreScn!B14</f>
        <v>1</v>
      </c>
      <c r="O12" s="0" t="str">
        <f aca="false">LMPreScn!A14</f>
        <v>CH1N</v>
      </c>
    </row>
    <row r="13" customFormat="false" ht="13.8" hidden="false" customHeight="false" outlineLevel="0" collapsed="false">
      <c r="A13" s="0" t="str">
        <f aca="false">CONCATENATE(C13,"_id")</f>
        <v>13002_id</v>
      </c>
      <c r="B13" s="0" t="str">
        <f aca="false">CONCATENATE("(#",C13, ")")</f>
        <v>(#13002)</v>
      </c>
      <c r="C13" s="0" t="n">
        <f aca="false">LMPreScn!I15</f>
        <v>13002</v>
      </c>
      <c r="D13" s="0" t="n">
        <f aca="false">LMPreScn!F15</f>
        <v>2</v>
      </c>
      <c r="E13" s="0" t="n">
        <f aca="false">LMPreScn!D15</f>
        <v>2</v>
      </c>
      <c r="F13" s="0" t="n">
        <f aca="false">(D13-1)*2+E13</f>
        <v>4</v>
      </c>
      <c r="G13" s="0" t="str">
        <f aca="false">LMPreScn!M15</f>
        <v>The mother with the stroller attempted the ramp.</v>
      </c>
      <c r="H13" s="0" t="str">
        <f aca="false">LMPreScn!CK15</f>
        <v>jump</v>
      </c>
      <c r="I13" s="2" t="str">
        <f aca="false">IF(LMPreScn!C15=1,"con", IF(LMPreScn!C15=2,"incon",na))</f>
        <v>incon</v>
      </c>
      <c r="J13" s="1" t="n">
        <f aca="false">LMPreScn!CI15</f>
        <v>0</v>
      </c>
      <c r="K13" s="0" t="n">
        <f aca="false">lm1_code_map_scratch!V13</f>
        <v>6</v>
      </c>
      <c r="L13" s="0" t="n">
        <f aca="false">lm1_code_map_scratch!W13</f>
        <v>11</v>
      </c>
      <c r="M13" s="2" t="str">
        <f aca="false">LMPreScn!T15</f>
        <v>attempted</v>
      </c>
      <c r="N13" s="0" t="n">
        <f aca="false">LMPreScn!B15</f>
        <v>1</v>
      </c>
      <c r="O13" s="0" t="str">
        <f aca="false">LMPreScn!A15</f>
        <v>DH1N</v>
      </c>
    </row>
    <row r="14" customFormat="false" ht="13.8" hidden="false" customHeight="false" outlineLevel="0" collapsed="false">
      <c r="A14" s="0" t="str">
        <f aca="false">CONCATENATE(C14,"_id")</f>
        <v>15002_id</v>
      </c>
      <c r="B14" s="0" t="str">
        <f aca="false">CONCATENATE("(#",C14, ")")</f>
        <v>(#15002)</v>
      </c>
      <c r="C14" s="0" t="n">
        <f aca="false">LMPreScn!I16</f>
        <v>15002</v>
      </c>
      <c r="D14" s="0" t="n">
        <f aca="false">LMPreScn!F16</f>
        <v>2</v>
      </c>
      <c r="E14" s="0" t="n">
        <f aca="false">LMPreScn!D16</f>
        <v>1</v>
      </c>
      <c r="F14" s="0" t="n">
        <f aca="false">(D14-1)*2+E14</f>
        <v>3</v>
      </c>
      <c r="G14" s="0" t="str">
        <f aca="false">LMPreScn!M16</f>
        <v>The skateboarder attempted the ramp.</v>
      </c>
      <c r="H14" s="0" t="str">
        <f aca="false">LMPreScn!CK16</f>
        <v>jump</v>
      </c>
      <c r="I14" s="2" t="str">
        <f aca="false">IF(LMPreScn!C16=1,"con", IF(LMPreScn!C16=2,"incon",na))</f>
        <v>con</v>
      </c>
      <c r="J14" s="1" t="n">
        <f aca="false">LMPreScn!CI16</f>
        <v>0.183673469387755</v>
      </c>
      <c r="K14" s="0" t="n">
        <f aca="false">lm1_code_map_scratch!V14</f>
        <v>6</v>
      </c>
      <c r="L14" s="0" t="n">
        <f aca="false">lm1_code_map_scratch!W14</f>
        <v>11</v>
      </c>
      <c r="M14" s="2" t="str">
        <f aca="false">LMPreScn!T16</f>
        <v>attempted</v>
      </c>
      <c r="N14" s="0" t="n">
        <f aca="false">LMPreScn!B16</f>
        <v>2</v>
      </c>
      <c r="O14" s="0" t="str">
        <f aca="false">LMPreScn!A16</f>
        <v>BH2N</v>
      </c>
    </row>
    <row r="15" customFormat="false" ht="13.8" hidden="false" customHeight="false" outlineLevel="0" collapsed="false">
      <c r="A15" s="0" t="str">
        <f aca="false">CONCATENATE(C15,"_id")</f>
        <v>16002_id</v>
      </c>
      <c r="B15" s="0" t="str">
        <f aca="false">CONCATENATE("(#",C15, ")")</f>
        <v>(#16002)</v>
      </c>
      <c r="C15" s="0" t="n">
        <f aca="false">LMPreScn!I17</f>
        <v>16002</v>
      </c>
      <c r="D15" s="0" t="n">
        <f aca="false">LMPreScn!F17</f>
        <v>2</v>
      </c>
      <c r="E15" s="0" t="n">
        <f aca="false">LMPreScn!D17</f>
        <v>2</v>
      </c>
      <c r="F15" s="0" t="n">
        <f aca="false">(D15-1)*2+E15</f>
        <v>4</v>
      </c>
      <c r="G15" s="0" t="str">
        <f aca="false">LMPreScn!M17</f>
        <v>The mother with the stroller attempted the ramp.</v>
      </c>
      <c r="H15" s="0" t="str">
        <f aca="false">LMPreScn!CK17</f>
        <v>push</v>
      </c>
      <c r="I15" s="2" t="str">
        <f aca="false">IF(LMPreScn!C17=1,"con", IF(LMPreScn!C17=2,"incon",na))</f>
        <v>con</v>
      </c>
      <c r="J15" s="1" t="n">
        <f aca="false">LMPreScn!CI17</f>
        <v>0.73469387755102</v>
      </c>
      <c r="K15" s="0" t="n">
        <f aca="false">lm1_code_map_scratch!V15</f>
        <v>6</v>
      </c>
      <c r="L15" s="0" t="n">
        <f aca="false">lm1_code_map_scratch!W15</f>
        <v>11</v>
      </c>
      <c r="M15" s="2" t="str">
        <f aca="false">LMPreScn!T17</f>
        <v>attempted</v>
      </c>
      <c r="N15" s="0" t="n">
        <f aca="false">LMPreScn!B17</f>
        <v>2</v>
      </c>
      <c r="O15" s="0" t="str">
        <f aca="false">LMPreScn!A17</f>
        <v>AH2N</v>
      </c>
    </row>
    <row r="16" customFormat="false" ht="13.8" hidden="false" customHeight="false" outlineLevel="0" collapsed="false">
      <c r="A16" s="0" t="str">
        <f aca="false">CONCATENATE(C16,"_id")</f>
        <v>17002_id</v>
      </c>
      <c r="B16" s="0" t="str">
        <f aca="false">CONCATENATE("(#",C16, ")")</f>
        <v>(#17002)</v>
      </c>
      <c r="C16" s="0" t="n">
        <f aca="false">LMPreScn!I18</f>
        <v>17002</v>
      </c>
      <c r="D16" s="0" t="n">
        <f aca="false">LMPreScn!F18</f>
        <v>2</v>
      </c>
      <c r="E16" s="0" t="n">
        <f aca="false">LMPreScn!D18</f>
        <v>1</v>
      </c>
      <c r="F16" s="0" t="n">
        <f aca="false">(D16-1)*2+E16</f>
        <v>3</v>
      </c>
      <c r="G16" s="0" t="str">
        <f aca="false">LMPreScn!M18</f>
        <v>The skateboarder attempted the ramp.</v>
      </c>
      <c r="H16" s="0" t="str">
        <f aca="false">LMPreScn!CK18</f>
        <v>push</v>
      </c>
      <c r="I16" s="2" t="str">
        <f aca="false">IF(LMPreScn!C18=1,"con", IF(LMPreScn!C18=2,"incon",na))</f>
        <v>incon</v>
      </c>
      <c r="J16" s="1" t="n">
        <f aca="false">LMPreScn!CI18</f>
        <v>0.0612244897959184</v>
      </c>
      <c r="K16" s="0" t="n">
        <f aca="false">lm1_code_map_scratch!V16</f>
        <v>6</v>
      </c>
      <c r="L16" s="0" t="n">
        <f aca="false">lm1_code_map_scratch!W16</f>
        <v>11</v>
      </c>
      <c r="M16" s="2" t="str">
        <f aca="false">LMPreScn!T18</f>
        <v>attempted</v>
      </c>
      <c r="N16" s="0" t="n">
        <f aca="false">LMPreScn!B18</f>
        <v>2</v>
      </c>
      <c r="O16" s="0" t="str">
        <f aca="false">LMPreScn!A18</f>
        <v>DH2N</v>
      </c>
    </row>
    <row r="17" customFormat="false" ht="13.8" hidden="false" customHeight="false" outlineLevel="0" collapsed="false">
      <c r="A17" s="0" t="str">
        <f aca="false">CONCATENATE(C17,"_id")</f>
        <v>18002_id</v>
      </c>
      <c r="B17" s="0" t="str">
        <f aca="false">CONCATENATE("(#",C17, ")")</f>
        <v>(#18002)</v>
      </c>
      <c r="C17" s="0" t="n">
        <f aca="false">LMPreScn!I19</f>
        <v>18002</v>
      </c>
      <c r="D17" s="0" t="n">
        <f aca="false">LMPreScn!F19</f>
        <v>2</v>
      </c>
      <c r="E17" s="0" t="n">
        <f aca="false">LMPreScn!D19</f>
        <v>2</v>
      </c>
      <c r="F17" s="0" t="n">
        <f aca="false">(D17-1)*2+E17</f>
        <v>4</v>
      </c>
      <c r="G17" s="0" t="str">
        <f aca="false">LMPreScn!M19</f>
        <v>The mother with the stroller attempted the ramp.</v>
      </c>
      <c r="H17" s="0" t="str">
        <f aca="false">LMPreScn!CK19</f>
        <v>jump</v>
      </c>
      <c r="I17" s="2" t="str">
        <f aca="false">IF(LMPreScn!C19=1,"con", IF(LMPreScn!C19=2,"incon",na))</f>
        <v>incon</v>
      </c>
      <c r="J17" s="1" t="n">
        <f aca="false">LMPreScn!CI19</f>
        <v>0</v>
      </c>
      <c r="K17" s="0" t="n">
        <f aca="false">lm1_code_map_scratch!V17</f>
        <v>6</v>
      </c>
      <c r="L17" s="0" t="n">
        <f aca="false">lm1_code_map_scratch!W17</f>
        <v>11</v>
      </c>
      <c r="M17" s="2" t="str">
        <f aca="false">LMPreScn!T19</f>
        <v>attempted</v>
      </c>
      <c r="N17" s="0" t="n">
        <f aca="false">LMPreScn!B19</f>
        <v>2</v>
      </c>
      <c r="O17" s="0" t="str">
        <f aca="false">LMPreScn!A19</f>
        <v>CH2N</v>
      </c>
    </row>
    <row r="18" customFormat="false" ht="13.8" hidden="false" customHeight="false" outlineLevel="0" collapsed="false">
      <c r="A18" s="0" t="str">
        <f aca="false">CONCATENATE(C18,"_id")</f>
        <v>10003_id</v>
      </c>
      <c r="B18" s="0" t="str">
        <f aca="false">CONCATENATE("(#",C18, ")")</f>
        <v>(#10003)</v>
      </c>
      <c r="C18" s="0" t="n">
        <f aca="false">LMPreScn!I20</f>
        <v>10003</v>
      </c>
      <c r="D18" s="0" t="n">
        <f aca="false">LMPreScn!F20</f>
        <v>3</v>
      </c>
      <c r="E18" s="0" t="n">
        <f aca="false">LMPreScn!D20</f>
        <v>1</v>
      </c>
      <c r="F18" s="0" t="n">
        <f aca="false">(D18-1)*2+E18</f>
        <v>5</v>
      </c>
      <c r="G18" s="0" t="str">
        <f aca="false">LMPreScn!M20</f>
        <v>The taxidermist attempted the rabbit.</v>
      </c>
      <c r="H18" s="0" t="str">
        <f aca="false">LMPreScn!CK20</f>
        <v>stuff</v>
      </c>
      <c r="I18" s="2" t="str">
        <f aca="false">IF(LMPreScn!C20=1,"con", IF(LMPreScn!C20=2,"incon",na))</f>
        <v>con</v>
      </c>
      <c r="J18" s="1" t="n">
        <f aca="false">LMPreScn!CI20</f>
        <v>0.3125</v>
      </c>
      <c r="K18" s="0" t="n">
        <f aca="false">lm1_code_map_scratch!V18</f>
        <v>6</v>
      </c>
      <c r="L18" s="0" t="n">
        <f aca="false">lm1_code_map_scratch!W18</f>
        <v>10</v>
      </c>
      <c r="M18" s="2" t="str">
        <f aca="false">LMPreScn!T20</f>
        <v>attempted</v>
      </c>
      <c r="N18" s="0" t="n">
        <f aca="false">LMPreScn!B20</f>
        <v>1</v>
      </c>
      <c r="O18" s="0" t="str">
        <f aca="false">LMPreScn!A20</f>
        <v>AH1N</v>
      </c>
    </row>
    <row r="19" customFormat="false" ht="13.8" hidden="false" customHeight="false" outlineLevel="0" collapsed="false">
      <c r="A19" s="0" t="str">
        <f aca="false">CONCATENATE(C19,"_id")</f>
        <v>11003_id</v>
      </c>
      <c r="B19" s="0" t="str">
        <f aca="false">CONCATENATE("(#",C19, ")")</f>
        <v>(#11003)</v>
      </c>
      <c r="C19" s="0" t="n">
        <f aca="false">LMPreScn!I21</f>
        <v>11003</v>
      </c>
      <c r="D19" s="0" t="n">
        <f aca="false">LMPreScn!F21</f>
        <v>3</v>
      </c>
      <c r="E19" s="0" t="n">
        <f aca="false">LMPreScn!D21</f>
        <v>2</v>
      </c>
      <c r="F19" s="0" t="n">
        <f aca="false">(D19-1)*2+E19</f>
        <v>6</v>
      </c>
      <c r="G19" s="0" t="str">
        <f aca="false">LMPreScn!M21</f>
        <v>The poacher attempted the rabbit.</v>
      </c>
      <c r="H19" s="0" t="str">
        <f aca="false">LMPreScn!CK21</f>
        <v>kill</v>
      </c>
      <c r="I19" s="2" t="str">
        <f aca="false">IF(LMPreScn!C21=1,"con", IF(LMPreScn!C21=2,"incon",na))</f>
        <v>con</v>
      </c>
      <c r="J19" s="1" t="n">
        <f aca="false">LMPreScn!CI21</f>
        <v>0.520833333333333</v>
      </c>
      <c r="K19" s="0" t="n">
        <f aca="false">lm1_code_map_scratch!V19</f>
        <v>6</v>
      </c>
      <c r="L19" s="0" t="n">
        <f aca="false">lm1_code_map_scratch!W19</f>
        <v>10</v>
      </c>
      <c r="M19" s="2" t="str">
        <f aca="false">LMPreScn!T21</f>
        <v>attempted</v>
      </c>
      <c r="N19" s="0" t="n">
        <f aca="false">LMPreScn!B21</f>
        <v>1</v>
      </c>
      <c r="O19" s="0" t="str">
        <f aca="false">LMPreScn!A21</f>
        <v>BH1N</v>
      </c>
    </row>
    <row r="20" customFormat="false" ht="13.8" hidden="false" customHeight="false" outlineLevel="0" collapsed="false">
      <c r="A20" s="0" t="str">
        <f aca="false">CONCATENATE(C20,"_id")</f>
        <v>12003_id</v>
      </c>
      <c r="B20" s="0" t="str">
        <f aca="false">CONCATENATE("(#",C20, ")")</f>
        <v>(#12003)</v>
      </c>
      <c r="C20" s="0" t="n">
        <f aca="false">LMPreScn!I22</f>
        <v>12003</v>
      </c>
      <c r="D20" s="0" t="n">
        <f aca="false">LMPreScn!F22</f>
        <v>3</v>
      </c>
      <c r="E20" s="0" t="n">
        <f aca="false">LMPreScn!D22</f>
        <v>1</v>
      </c>
      <c r="F20" s="0" t="n">
        <f aca="false">(D20-1)*2+E20</f>
        <v>5</v>
      </c>
      <c r="G20" s="0" t="str">
        <f aca="false">LMPreScn!M22</f>
        <v>The taxidermist attempted the rabbit.</v>
      </c>
      <c r="H20" s="0" t="str">
        <f aca="false">LMPreScn!CK22</f>
        <v>kill</v>
      </c>
      <c r="I20" s="2" t="str">
        <f aca="false">IF(LMPreScn!C22=1,"con", IF(LMPreScn!C22=2,"incon",na))</f>
        <v>incon</v>
      </c>
      <c r="J20" s="1" t="n">
        <f aca="false">LMPreScn!CI22</f>
        <v>0.0625</v>
      </c>
      <c r="K20" s="0" t="n">
        <f aca="false">lm1_code_map_scratch!V20</f>
        <v>6</v>
      </c>
      <c r="L20" s="0" t="n">
        <f aca="false">lm1_code_map_scratch!W20</f>
        <v>10</v>
      </c>
      <c r="M20" s="2" t="str">
        <f aca="false">LMPreScn!T22</f>
        <v>attempted</v>
      </c>
      <c r="N20" s="0" t="n">
        <f aca="false">LMPreScn!B22</f>
        <v>1</v>
      </c>
      <c r="O20" s="0" t="str">
        <f aca="false">LMPreScn!A22</f>
        <v>CH1N</v>
      </c>
    </row>
    <row r="21" customFormat="false" ht="13.8" hidden="false" customHeight="false" outlineLevel="0" collapsed="false">
      <c r="A21" s="0" t="str">
        <f aca="false">CONCATENATE(C21,"_id")</f>
        <v>13003_id</v>
      </c>
      <c r="B21" s="0" t="str">
        <f aca="false">CONCATENATE("(#",C21, ")")</f>
        <v>(#13003)</v>
      </c>
      <c r="C21" s="0" t="n">
        <f aca="false">LMPreScn!I23</f>
        <v>13003</v>
      </c>
      <c r="D21" s="0" t="n">
        <f aca="false">LMPreScn!F23</f>
        <v>3</v>
      </c>
      <c r="E21" s="0" t="n">
        <f aca="false">LMPreScn!D23</f>
        <v>2</v>
      </c>
      <c r="F21" s="0" t="n">
        <f aca="false">(D21-1)*2+E21</f>
        <v>6</v>
      </c>
      <c r="G21" s="0" t="str">
        <f aca="false">LMPreScn!M23</f>
        <v>The poacher attempted the rabbit.</v>
      </c>
      <c r="H21" s="0" t="str">
        <f aca="false">LMPreScn!CK23</f>
        <v>stuff</v>
      </c>
      <c r="I21" s="2" t="str">
        <f aca="false">IF(LMPreScn!C23=1,"con", IF(LMPreScn!C23=2,"incon",na))</f>
        <v>incon</v>
      </c>
      <c r="J21" s="1" t="n">
        <f aca="false">LMPreScn!CI23</f>
        <v>0</v>
      </c>
      <c r="K21" s="0" t="n">
        <f aca="false">lm1_code_map_scratch!V21</f>
        <v>6</v>
      </c>
      <c r="L21" s="0" t="n">
        <f aca="false">lm1_code_map_scratch!W21</f>
        <v>10</v>
      </c>
      <c r="M21" s="2" t="str">
        <f aca="false">LMPreScn!T23</f>
        <v>attempted</v>
      </c>
      <c r="N21" s="0" t="n">
        <f aca="false">LMPreScn!B23</f>
        <v>1</v>
      </c>
      <c r="O21" s="0" t="str">
        <f aca="false">LMPreScn!A23</f>
        <v>DH1N</v>
      </c>
    </row>
    <row r="22" customFormat="false" ht="13.8" hidden="false" customHeight="false" outlineLevel="0" collapsed="false">
      <c r="A22" s="0" t="str">
        <f aca="false">CONCATENATE(C22,"_id")</f>
        <v>15003_id</v>
      </c>
      <c r="B22" s="0" t="str">
        <f aca="false">CONCATENATE("(#",C22, ")")</f>
        <v>(#15003)</v>
      </c>
      <c r="C22" s="0" t="n">
        <f aca="false">LMPreScn!I24</f>
        <v>15003</v>
      </c>
      <c r="D22" s="0" t="n">
        <f aca="false">LMPreScn!F24</f>
        <v>3</v>
      </c>
      <c r="E22" s="0" t="n">
        <f aca="false">LMPreScn!D24</f>
        <v>1</v>
      </c>
      <c r="F22" s="0" t="n">
        <f aca="false">(D22-1)*2+E22</f>
        <v>5</v>
      </c>
      <c r="G22" s="0" t="str">
        <f aca="false">LMPreScn!M24</f>
        <v>The taxidermist attempted the rabbit.</v>
      </c>
      <c r="H22" s="0" t="str">
        <f aca="false">LMPreScn!CK24</f>
        <v>stuff</v>
      </c>
      <c r="I22" s="2" t="str">
        <f aca="false">IF(LMPreScn!C24=1,"con", IF(LMPreScn!C24=2,"incon",na))</f>
        <v>con</v>
      </c>
      <c r="J22" s="1" t="n">
        <f aca="false">LMPreScn!CI24</f>
        <v>0.3125</v>
      </c>
      <c r="K22" s="0" t="n">
        <f aca="false">lm1_code_map_scratch!V22</f>
        <v>6</v>
      </c>
      <c r="L22" s="0" t="n">
        <f aca="false">lm1_code_map_scratch!W22</f>
        <v>10</v>
      </c>
      <c r="M22" s="2" t="str">
        <f aca="false">LMPreScn!T24</f>
        <v>attempted</v>
      </c>
      <c r="N22" s="0" t="n">
        <f aca="false">LMPreScn!B24</f>
        <v>2</v>
      </c>
      <c r="O22" s="0" t="str">
        <f aca="false">LMPreScn!A24</f>
        <v>BH2N</v>
      </c>
    </row>
    <row r="23" customFormat="false" ht="13.8" hidden="false" customHeight="false" outlineLevel="0" collapsed="false">
      <c r="A23" s="0" t="str">
        <f aca="false">CONCATENATE(C23,"_id")</f>
        <v>16003_id</v>
      </c>
      <c r="B23" s="0" t="str">
        <f aca="false">CONCATENATE("(#",C23, ")")</f>
        <v>(#16003)</v>
      </c>
      <c r="C23" s="0" t="n">
        <f aca="false">LMPreScn!I25</f>
        <v>16003</v>
      </c>
      <c r="D23" s="0" t="n">
        <f aca="false">LMPreScn!F25</f>
        <v>3</v>
      </c>
      <c r="E23" s="0" t="n">
        <f aca="false">LMPreScn!D25</f>
        <v>2</v>
      </c>
      <c r="F23" s="0" t="n">
        <f aca="false">(D23-1)*2+E23</f>
        <v>6</v>
      </c>
      <c r="G23" s="0" t="str">
        <f aca="false">LMPreScn!M25</f>
        <v>The poacher attempted the rabbit.</v>
      </c>
      <c r="H23" s="0" t="str">
        <f aca="false">LMPreScn!CK25</f>
        <v>kill</v>
      </c>
      <c r="I23" s="2" t="str">
        <f aca="false">IF(LMPreScn!C25=1,"con", IF(LMPreScn!C25=2,"incon",na))</f>
        <v>con</v>
      </c>
      <c r="J23" s="1" t="n">
        <f aca="false">LMPreScn!CI25</f>
        <v>0.520833333333333</v>
      </c>
      <c r="K23" s="0" t="n">
        <f aca="false">lm1_code_map_scratch!V23</f>
        <v>6</v>
      </c>
      <c r="L23" s="0" t="n">
        <f aca="false">lm1_code_map_scratch!W23</f>
        <v>10</v>
      </c>
      <c r="M23" s="2" t="str">
        <f aca="false">LMPreScn!T25</f>
        <v>attempted</v>
      </c>
      <c r="N23" s="0" t="n">
        <f aca="false">LMPreScn!B25</f>
        <v>2</v>
      </c>
      <c r="O23" s="0" t="str">
        <f aca="false">LMPreScn!A25</f>
        <v>AH2N</v>
      </c>
    </row>
    <row r="24" customFormat="false" ht="13.8" hidden="false" customHeight="false" outlineLevel="0" collapsed="false">
      <c r="A24" s="0" t="str">
        <f aca="false">CONCATENATE(C24,"_id")</f>
        <v>17003_id</v>
      </c>
      <c r="B24" s="0" t="str">
        <f aca="false">CONCATENATE("(#",C24, ")")</f>
        <v>(#17003)</v>
      </c>
      <c r="C24" s="0" t="n">
        <f aca="false">LMPreScn!I26</f>
        <v>17003</v>
      </c>
      <c r="D24" s="0" t="n">
        <f aca="false">LMPreScn!F26</f>
        <v>3</v>
      </c>
      <c r="E24" s="0" t="n">
        <f aca="false">LMPreScn!D26</f>
        <v>1</v>
      </c>
      <c r="F24" s="0" t="n">
        <f aca="false">(D24-1)*2+E24</f>
        <v>5</v>
      </c>
      <c r="G24" s="0" t="str">
        <f aca="false">LMPreScn!M26</f>
        <v>The taxidermist attempted the rabbit.</v>
      </c>
      <c r="H24" s="0" t="str">
        <f aca="false">LMPreScn!CK26</f>
        <v>kill</v>
      </c>
      <c r="I24" s="2" t="str">
        <f aca="false">IF(LMPreScn!C26=1,"con", IF(LMPreScn!C26=2,"incon",na))</f>
        <v>incon</v>
      </c>
      <c r="J24" s="1" t="n">
        <f aca="false">LMPreScn!CI26</f>
        <v>0.0625</v>
      </c>
      <c r="K24" s="0" t="n">
        <f aca="false">lm1_code_map_scratch!V24</f>
        <v>6</v>
      </c>
      <c r="L24" s="0" t="n">
        <f aca="false">lm1_code_map_scratch!W24</f>
        <v>10</v>
      </c>
      <c r="M24" s="2" t="str">
        <f aca="false">LMPreScn!T26</f>
        <v>attempted</v>
      </c>
      <c r="N24" s="0" t="n">
        <f aca="false">LMPreScn!B26</f>
        <v>2</v>
      </c>
      <c r="O24" s="0" t="str">
        <f aca="false">LMPreScn!A26</f>
        <v>DH2N</v>
      </c>
    </row>
    <row r="25" customFormat="false" ht="13.8" hidden="false" customHeight="false" outlineLevel="0" collapsed="false">
      <c r="A25" s="0" t="str">
        <f aca="false">CONCATENATE(C25,"_id")</f>
        <v>18003_id</v>
      </c>
      <c r="B25" s="0" t="str">
        <f aca="false">CONCATENATE("(#",C25, ")")</f>
        <v>(#18003)</v>
      </c>
      <c r="C25" s="0" t="n">
        <f aca="false">LMPreScn!I27</f>
        <v>18003</v>
      </c>
      <c r="D25" s="0" t="n">
        <f aca="false">LMPreScn!F27</f>
        <v>3</v>
      </c>
      <c r="E25" s="0" t="n">
        <f aca="false">LMPreScn!D27</f>
        <v>2</v>
      </c>
      <c r="F25" s="0" t="n">
        <f aca="false">(D25-1)*2+E25</f>
        <v>6</v>
      </c>
      <c r="G25" s="0" t="str">
        <f aca="false">LMPreScn!M27</f>
        <v>The poacher attempted the rabbit.</v>
      </c>
      <c r="H25" s="0" t="str">
        <f aca="false">LMPreScn!CK27</f>
        <v>stuff</v>
      </c>
      <c r="I25" s="2" t="str">
        <f aca="false">IF(LMPreScn!C27=1,"con", IF(LMPreScn!C27=2,"incon",na))</f>
        <v>incon</v>
      </c>
      <c r="J25" s="1" t="n">
        <f aca="false">LMPreScn!CI27</f>
        <v>0</v>
      </c>
      <c r="K25" s="0" t="n">
        <f aca="false">lm1_code_map_scratch!V25</f>
        <v>6</v>
      </c>
      <c r="L25" s="0" t="n">
        <f aca="false">lm1_code_map_scratch!W25</f>
        <v>10</v>
      </c>
      <c r="M25" s="2" t="str">
        <f aca="false">LMPreScn!T27</f>
        <v>attempted</v>
      </c>
      <c r="N25" s="0" t="n">
        <f aca="false">LMPreScn!B27</f>
        <v>2</v>
      </c>
      <c r="O25" s="0" t="str">
        <f aca="false">LMPreScn!A27</f>
        <v>CH2N</v>
      </c>
    </row>
    <row r="26" customFormat="false" ht="13.8" hidden="false" customHeight="false" outlineLevel="0" collapsed="false">
      <c r="A26" s="0" t="str">
        <f aca="false">CONCATENATE(C26,"_id")</f>
        <v>10004_id</v>
      </c>
      <c r="B26" s="0" t="str">
        <f aca="false">CONCATENATE("(#",C26, ")")</f>
        <v>(#10004)</v>
      </c>
      <c r="C26" s="0" t="n">
        <f aca="false">LMPreScn!I28</f>
        <v>10004</v>
      </c>
      <c r="D26" s="0" t="n">
        <f aca="false">LMPreScn!F28</f>
        <v>4</v>
      </c>
      <c r="E26" s="0" t="n">
        <f aca="false">LMPreScn!D28</f>
        <v>1</v>
      </c>
      <c r="F26" s="0" t="n">
        <f aca="false">(D26-1)*2+E26</f>
        <v>7</v>
      </c>
      <c r="G26" s="0" t="str">
        <f aca="false">LMPreScn!M28</f>
        <v>The dressmaker avoided leather and fur.</v>
      </c>
      <c r="H26" s="0" t="str">
        <f aca="false">LMPreScn!CK28</f>
        <v>kill</v>
      </c>
      <c r="I26" s="2" t="str">
        <f aca="false">IF(LMPreScn!C28=1,"con", IF(LMPreScn!C28=2,"incon",na))</f>
        <v>con</v>
      </c>
      <c r="J26" s="1" t="n">
        <f aca="false">LMPreScn!CI28</f>
        <v>0.416666666666667</v>
      </c>
      <c r="K26" s="0" t="n">
        <f aca="false">lm1_code_map_scratch!V26</f>
        <v>6</v>
      </c>
      <c r="L26" s="0" t="n">
        <f aca="false">lm1_code_map_scratch!W26</f>
        <v>10</v>
      </c>
      <c r="M26" s="2" t="str">
        <f aca="false">LMPreScn!T28</f>
        <v>avoided</v>
      </c>
      <c r="N26" s="0" t="n">
        <f aca="false">LMPreScn!B28</f>
        <v>1</v>
      </c>
      <c r="O26" s="0" t="str">
        <f aca="false">LMPreScn!A28</f>
        <v>AH1N</v>
      </c>
    </row>
    <row r="27" customFormat="false" ht="13.8" hidden="false" customHeight="false" outlineLevel="0" collapsed="false">
      <c r="A27" s="0" t="str">
        <f aca="false">CONCATENATE(C27,"_id")</f>
        <v>11004_id</v>
      </c>
      <c r="B27" s="0" t="str">
        <f aca="false">CONCATENATE("(#",C27, ")")</f>
        <v>(#11004)</v>
      </c>
      <c r="C27" s="0" t="n">
        <f aca="false">LMPreScn!I29</f>
        <v>11004</v>
      </c>
      <c r="D27" s="0" t="n">
        <f aca="false">LMPreScn!F29</f>
        <v>4</v>
      </c>
      <c r="E27" s="0" t="n">
        <f aca="false">LMPreScn!D29</f>
        <v>2</v>
      </c>
      <c r="F27" s="0" t="n">
        <f aca="false">(D27-1)*2+E27</f>
        <v>8</v>
      </c>
      <c r="G27" s="0" t="str">
        <f aca="false">LMPreScn!M29</f>
        <v>The supermodel avoided leather and fur.</v>
      </c>
      <c r="H27" s="0" t="str">
        <f aca="false">LMPreScn!CK29</f>
        <v>wear</v>
      </c>
      <c r="I27" s="2" t="str">
        <f aca="false">IF(LMPreScn!C29=1,"con", IF(LMPreScn!C29=2,"incon",na))</f>
        <v>con</v>
      </c>
      <c r="J27" s="1" t="n">
        <f aca="false">LMPreScn!CI29</f>
        <v>0.428571428571429</v>
      </c>
      <c r="K27" s="0" t="n">
        <f aca="false">lm1_code_map_scratch!V27</f>
        <v>6</v>
      </c>
      <c r="L27" s="0" t="n">
        <f aca="false">lm1_code_map_scratch!W27</f>
        <v>10</v>
      </c>
      <c r="M27" s="2" t="str">
        <f aca="false">LMPreScn!T29</f>
        <v>avoided</v>
      </c>
      <c r="N27" s="0" t="n">
        <f aca="false">LMPreScn!B29</f>
        <v>1</v>
      </c>
      <c r="O27" s="0" t="str">
        <f aca="false">LMPreScn!A29</f>
        <v>BH1N</v>
      </c>
    </row>
    <row r="28" customFormat="false" ht="13.8" hidden="false" customHeight="false" outlineLevel="0" collapsed="false">
      <c r="A28" s="0" t="str">
        <f aca="false">CONCATENATE(C28,"_id")</f>
        <v>12004_id</v>
      </c>
      <c r="B28" s="0" t="str">
        <f aca="false">CONCATENATE("(#",C28, ")")</f>
        <v>(#12004)</v>
      </c>
      <c r="C28" s="0" t="n">
        <f aca="false">LMPreScn!I30</f>
        <v>12004</v>
      </c>
      <c r="D28" s="0" t="n">
        <f aca="false">LMPreScn!F30</f>
        <v>4</v>
      </c>
      <c r="E28" s="0" t="n">
        <f aca="false">LMPreScn!D30</f>
        <v>1</v>
      </c>
      <c r="F28" s="0" t="n">
        <f aca="false">(D28-1)*2+E28</f>
        <v>7</v>
      </c>
      <c r="G28" s="0" t="str">
        <f aca="false">LMPreScn!M30</f>
        <v>The dressmaker avoided leather and fur.</v>
      </c>
      <c r="H28" s="0" t="str">
        <f aca="false">LMPreScn!CK30</f>
        <v>wear</v>
      </c>
      <c r="I28" s="2" t="str">
        <f aca="false">IF(LMPreScn!C30=1,"con", IF(LMPreScn!C30=2,"incon",na))</f>
        <v>incon</v>
      </c>
      <c r="J28" s="1" t="n">
        <f aca="false">LMPreScn!CI30</f>
        <v>0.0625</v>
      </c>
      <c r="K28" s="0" t="n">
        <f aca="false">lm1_code_map_scratch!V28</f>
        <v>6</v>
      </c>
      <c r="L28" s="0" t="n">
        <f aca="false">lm1_code_map_scratch!W28</f>
        <v>10</v>
      </c>
      <c r="M28" s="2" t="str">
        <f aca="false">LMPreScn!T30</f>
        <v>avoided</v>
      </c>
      <c r="N28" s="0" t="n">
        <f aca="false">LMPreScn!B30</f>
        <v>1</v>
      </c>
      <c r="O28" s="0" t="str">
        <f aca="false">LMPreScn!A30</f>
        <v>CH1N</v>
      </c>
    </row>
    <row r="29" customFormat="false" ht="13.8" hidden="false" customHeight="false" outlineLevel="0" collapsed="false">
      <c r="A29" s="0" t="str">
        <f aca="false">CONCATENATE(C29,"_id")</f>
        <v>13004_id</v>
      </c>
      <c r="B29" s="0" t="str">
        <f aca="false">CONCATENATE("(#",C29, ")")</f>
        <v>(#13004)</v>
      </c>
      <c r="C29" s="0" t="n">
        <f aca="false">LMPreScn!I31</f>
        <v>13004</v>
      </c>
      <c r="D29" s="0" t="n">
        <f aca="false">LMPreScn!F31</f>
        <v>4</v>
      </c>
      <c r="E29" s="0" t="n">
        <f aca="false">LMPreScn!D31</f>
        <v>2</v>
      </c>
      <c r="F29" s="0" t="n">
        <f aca="false">(D29-1)*2+E29</f>
        <v>8</v>
      </c>
      <c r="G29" s="0" t="str">
        <f aca="false">LMPreScn!M31</f>
        <v>The supermodel avoided leather and fur.</v>
      </c>
      <c r="H29" s="0" t="str">
        <f aca="false">LMPreScn!CK31</f>
        <v>kill</v>
      </c>
      <c r="I29" s="2" t="str">
        <f aca="false">IF(LMPreScn!C31=1,"con", IF(LMPreScn!C31=2,"incon",na))</f>
        <v>incon</v>
      </c>
      <c r="J29" s="1" t="n">
        <f aca="false">LMPreScn!CI31</f>
        <v>0.0816326530612245</v>
      </c>
      <c r="K29" s="0" t="n">
        <f aca="false">lm1_code_map_scratch!V29</f>
        <v>6</v>
      </c>
      <c r="L29" s="0" t="n">
        <f aca="false">lm1_code_map_scratch!W29</f>
        <v>10</v>
      </c>
      <c r="M29" s="2" t="str">
        <f aca="false">LMPreScn!T31</f>
        <v>avoided</v>
      </c>
      <c r="N29" s="0" t="n">
        <f aca="false">LMPreScn!B31</f>
        <v>1</v>
      </c>
      <c r="O29" s="0" t="str">
        <f aca="false">LMPreScn!A31</f>
        <v>DH1N</v>
      </c>
    </row>
    <row r="30" customFormat="false" ht="13.8" hidden="false" customHeight="false" outlineLevel="0" collapsed="false">
      <c r="A30" s="0" t="str">
        <f aca="false">CONCATENATE(C30,"_id")</f>
        <v>15004_id</v>
      </c>
      <c r="B30" s="0" t="str">
        <f aca="false">CONCATENATE("(#",C30, ")")</f>
        <v>(#15004)</v>
      </c>
      <c r="C30" s="0" t="n">
        <f aca="false">LMPreScn!I32</f>
        <v>15004</v>
      </c>
      <c r="D30" s="0" t="n">
        <f aca="false">LMPreScn!F32</f>
        <v>4</v>
      </c>
      <c r="E30" s="0" t="n">
        <f aca="false">LMPreScn!D32</f>
        <v>1</v>
      </c>
      <c r="F30" s="0" t="n">
        <f aca="false">(D30-1)*2+E30</f>
        <v>7</v>
      </c>
      <c r="G30" s="0" t="str">
        <f aca="false">LMPreScn!M32</f>
        <v>The dressmaker avoided leather and fur.</v>
      </c>
      <c r="H30" s="0" t="str">
        <f aca="false">LMPreScn!CK32</f>
        <v>kill</v>
      </c>
      <c r="I30" s="2" t="str">
        <f aca="false">IF(LMPreScn!C32=1,"con", IF(LMPreScn!C32=2,"incon",na))</f>
        <v>con</v>
      </c>
      <c r="J30" s="1" t="n">
        <f aca="false">LMPreScn!CI32</f>
        <v>0.416666666666667</v>
      </c>
      <c r="K30" s="0" t="n">
        <f aca="false">lm1_code_map_scratch!V30</f>
        <v>6</v>
      </c>
      <c r="L30" s="0" t="n">
        <f aca="false">lm1_code_map_scratch!W30</f>
        <v>10</v>
      </c>
      <c r="M30" s="2" t="str">
        <f aca="false">LMPreScn!T32</f>
        <v>avoided</v>
      </c>
      <c r="N30" s="0" t="n">
        <f aca="false">LMPreScn!B32</f>
        <v>2</v>
      </c>
      <c r="O30" s="0" t="str">
        <f aca="false">LMPreScn!A32</f>
        <v>BH2N</v>
      </c>
    </row>
    <row r="31" customFormat="false" ht="13.8" hidden="false" customHeight="false" outlineLevel="0" collapsed="false">
      <c r="A31" s="0" t="str">
        <f aca="false">CONCATENATE(C31,"_id")</f>
        <v>16004_id</v>
      </c>
      <c r="B31" s="0" t="str">
        <f aca="false">CONCATENATE("(#",C31, ")")</f>
        <v>(#16004)</v>
      </c>
      <c r="C31" s="0" t="n">
        <f aca="false">LMPreScn!I33</f>
        <v>16004</v>
      </c>
      <c r="D31" s="0" t="n">
        <f aca="false">LMPreScn!F33</f>
        <v>4</v>
      </c>
      <c r="E31" s="0" t="n">
        <f aca="false">LMPreScn!D33</f>
        <v>2</v>
      </c>
      <c r="F31" s="0" t="n">
        <f aca="false">(D31-1)*2+E31</f>
        <v>8</v>
      </c>
      <c r="G31" s="0" t="str">
        <f aca="false">LMPreScn!M33</f>
        <v>The supermodel avoided leather and fur.</v>
      </c>
      <c r="H31" s="0" t="str">
        <f aca="false">LMPreScn!CK33</f>
        <v>wear</v>
      </c>
      <c r="I31" s="2" t="str">
        <f aca="false">IF(LMPreScn!C33=1,"con", IF(LMPreScn!C33=2,"incon",na))</f>
        <v>con</v>
      </c>
      <c r="J31" s="1" t="n">
        <f aca="false">LMPreScn!CI33</f>
        <v>0.428571428571429</v>
      </c>
      <c r="K31" s="0" t="n">
        <f aca="false">lm1_code_map_scratch!V31</f>
        <v>6</v>
      </c>
      <c r="L31" s="0" t="n">
        <f aca="false">lm1_code_map_scratch!W31</f>
        <v>10</v>
      </c>
      <c r="M31" s="2" t="str">
        <f aca="false">LMPreScn!T33</f>
        <v>avoided</v>
      </c>
      <c r="N31" s="0" t="n">
        <f aca="false">LMPreScn!B33</f>
        <v>2</v>
      </c>
      <c r="O31" s="0" t="str">
        <f aca="false">LMPreScn!A33</f>
        <v>AH2N</v>
      </c>
    </row>
    <row r="32" customFormat="false" ht="13.8" hidden="false" customHeight="false" outlineLevel="0" collapsed="false">
      <c r="A32" s="0" t="str">
        <f aca="false">CONCATENATE(C32,"_id")</f>
        <v>17004_id</v>
      </c>
      <c r="B32" s="0" t="str">
        <f aca="false">CONCATENATE("(#",C32, ")")</f>
        <v>(#17004)</v>
      </c>
      <c r="C32" s="0" t="n">
        <f aca="false">LMPreScn!I34</f>
        <v>17004</v>
      </c>
      <c r="D32" s="0" t="n">
        <f aca="false">LMPreScn!F34</f>
        <v>4</v>
      </c>
      <c r="E32" s="0" t="n">
        <f aca="false">LMPreScn!D34</f>
        <v>1</v>
      </c>
      <c r="F32" s="0" t="n">
        <f aca="false">(D32-1)*2+E32</f>
        <v>7</v>
      </c>
      <c r="G32" s="0" t="str">
        <f aca="false">LMPreScn!M34</f>
        <v>The dressmaker avoided leather and fur.</v>
      </c>
      <c r="H32" s="0" t="str">
        <f aca="false">LMPreScn!CK34</f>
        <v>wear</v>
      </c>
      <c r="I32" s="2" t="str">
        <f aca="false">IF(LMPreScn!C34=1,"con", IF(LMPreScn!C34=2,"incon",na))</f>
        <v>incon</v>
      </c>
      <c r="J32" s="1" t="n">
        <f aca="false">LMPreScn!CI34</f>
        <v>0.0625</v>
      </c>
      <c r="K32" s="0" t="n">
        <f aca="false">lm1_code_map_scratch!V32</f>
        <v>6</v>
      </c>
      <c r="L32" s="0" t="n">
        <f aca="false">lm1_code_map_scratch!W32</f>
        <v>10</v>
      </c>
      <c r="M32" s="2" t="str">
        <f aca="false">LMPreScn!T34</f>
        <v>avoided</v>
      </c>
      <c r="N32" s="0" t="n">
        <f aca="false">LMPreScn!B34</f>
        <v>2</v>
      </c>
      <c r="O32" s="0" t="str">
        <f aca="false">LMPreScn!A34</f>
        <v>DH2N</v>
      </c>
    </row>
    <row r="33" customFormat="false" ht="13.8" hidden="false" customHeight="false" outlineLevel="0" collapsed="false">
      <c r="A33" s="0" t="str">
        <f aca="false">CONCATENATE(C33,"_id")</f>
        <v>18004_id</v>
      </c>
      <c r="B33" s="0" t="str">
        <f aca="false">CONCATENATE("(#",C33, ")")</f>
        <v>(#18004)</v>
      </c>
      <c r="C33" s="0" t="n">
        <f aca="false">LMPreScn!I35</f>
        <v>18004</v>
      </c>
      <c r="D33" s="0" t="n">
        <f aca="false">LMPreScn!F35</f>
        <v>4</v>
      </c>
      <c r="E33" s="0" t="n">
        <f aca="false">LMPreScn!D35</f>
        <v>2</v>
      </c>
      <c r="F33" s="0" t="n">
        <f aca="false">(D33-1)*2+E33</f>
        <v>8</v>
      </c>
      <c r="G33" s="0" t="str">
        <f aca="false">LMPreScn!M35</f>
        <v>The supermodel avoided leather and fur.</v>
      </c>
      <c r="H33" s="0" t="str">
        <f aca="false">LMPreScn!CK35</f>
        <v>kill</v>
      </c>
      <c r="I33" s="2" t="str">
        <f aca="false">IF(LMPreScn!C35=1,"con", IF(LMPreScn!C35=2,"incon",na))</f>
        <v>incon</v>
      </c>
      <c r="J33" s="1" t="n">
        <f aca="false">LMPreScn!CI35</f>
        <v>0.0816326530612245</v>
      </c>
      <c r="K33" s="0" t="n">
        <f aca="false">lm1_code_map_scratch!V33</f>
        <v>6</v>
      </c>
      <c r="L33" s="0" t="n">
        <f aca="false">lm1_code_map_scratch!W33</f>
        <v>10</v>
      </c>
      <c r="M33" s="2" t="str">
        <f aca="false">LMPreScn!T35</f>
        <v>avoided</v>
      </c>
      <c r="N33" s="0" t="n">
        <f aca="false">LMPreScn!B35</f>
        <v>2</v>
      </c>
      <c r="O33" s="0" t="str">
        <f aca="false">LMPreScn!A35</f>
        <v>CH2N</v>
      </c>
    </row>
    <row r="34" customFormat="false" ht="13.8" hidden="false" customHeight="false" outlineLevel="0" collapsed="false">
      <c r="A34" s="0" t="str">
        <f aca="false">CONCATENATE(C34,"_id")</f>
        <v>10005_id</v>
      </c>
      <c r="B34" s="0" t="str">
        <f aca="false">CONCATENATE("(#",C34, ")")</f>
        <v>(#10005)</v>
      </c>
      <c r="C34" s="0" t="n">
        <f aca="false">LMPreScn!I36</f>
        <v>10005</v>
      </c>
      <c r="D34" s="0" t="n">
        <f aca="false">LMPreScn!F36</f>
        <v>5</v>
      </c>
      <c r="E34" s="0" t="n">
        <f aca="false">LMPreScn!D36</f>
        <v>1</v>
      </c>
      <c r="F34" s="0" t="n">
        <f aca="false">(D34-1)*2+E34</f>
        <v>9</v>
      </c>
      <c r="G34" s="0" t="str">
        <f aca="false">LMPreScn!M36</f>
        <v>The woman in high heels avoided the grass.</v>
      </c>
      <c r="H34" s="0" t="str">
        <f aca="false">LMPreScn!CK36</f>
        <v>sink</v>
      </c>
      <c r="I34" s="2" t="str">
        <f aca="false">IF(LMPreScn!C36=1,"con", IF(LMPreScn!C36=2,"incon",na))</f>
        <v>con</v>
      </c>
      <c r="J34" s="1" t="n">
        <f aca="false">LMPreScn!CI36</f>
        <v>0.224489795918367</v>
      </c>
      <c r="K34" s="0" t="n">
        <f aca="false">lm1_code_map_scratch!V34</f>
        <v>5</v>
      </c>
      <c r="L34" s="0" t="n">
        <f aca="false">lm1_code_map_scratch!W34</f>
        <v>9</v>
      </c>
      <c r="M34" s="2" t="str">
        <f aca="false">LMPreScn!T36</f>
        <v>avoided</v>
      </c>
      <c r="N34" s="0" t="n">
        <f aca="false">LMPreScn!B36</f>
        <v>1</v>
      </c>
      <c r="O34" s="0" t="str">
        <f aca="false">LMPreScn!A36</f>
        <v>AH1N</v>
      </c>
    </row>
    <row r="35" customFormat="false" ht="13.8" hidden="false" customHeight="false" outlineLevel="0" collapsed="false">
      <c r="A35" s="0" t="str">
        <f aca="false">CONCATENATE(C35,"_id")</f>
        <v>11005_id</v>
      </c>
      <c r="B35" s="0" t="str">
        <f aca="false">CONCATENATE("(#",C35, ")")</f>
        <v>(#11005)</v>
      </c>
      <c r="C35" s="0" t="n">
        <f aca="false">LMPreScn!I37</f>
        <v>11005</v>
      </c>
      <c r="D35" s="0" t="n">
        <f aca="false">LMPreScn!F37</f>
        <v>5</v>
      </c>
      <c r="E35" s="0" t="n">
        <f aca="false">LMPreScn!D37</f>
        <v>2</v>
      </c>
      <c r="F35" s="0" t="n">
        <f aca="false">(D35-1)*2+E35</f>
        <v>10</v>
      </c>
      <c r="G35" s="0" t="str">
        <f aca="false">LMPreScn!M37</f>
        <v>The lazy homeowner avoided the grass.</v>
      </c>
      <c r="H35" s="0" t="str">
        <f aca="false">LMPreScn!CK37</f>
        <v>mow</v>
      </c>
      <c r="I35" s="2" t="str">
        <f aca="false">IF(LMPreScn!C37=1,"con", IF(LMPreScn!C37=2,"incon",na))</f>
        <v>con</v>
      </c>
      <c r="J35" s="1" t="n">
        <f aca="false">LMPreScn!CI37</f>
        <v>0.395833333333333</v>
      </c>
      <c r="K35" s="0" t="n">
        <f aca="false">lm1_code_map_scratch!V35</f>
        <v>5</v>
      </c>
      <c r="L35" s="0" t="n">
        <f aca="false">lm1_code_map_scratch!W35</f>
        <v>9</v>
      </c>
      <c r="M35" s="2" t="str">
        <f aca="false">LMPreScn!T37</f>
        <v>avoided</v>
      </c>
      <c r="N35" s="0" t="n">
        <f aca="false">LMPreScn!B37</f>
        <v>1</v>
      </c>
      <c r="O35" s="0" t="str">
        <f aca="false">LMPreScn!A37</f>
        <v>BH1N</v>
      </c>
    </row>
    <row r="36" customFormat="false" ht="13.8" hidden="false" customHeight="false" outlineLevel="0" collapsed="false">
      <c r="A36" s="0" t="str">
        <f aca="false">CONCATENATE(C36,"_id")</f>
        <v>12005_id</v>
      </c>
      <c r="B36" s="0" t="str">
        <f aca="false">CONCATENATE("(#",C36, ")")</f>
        <v>(#12005)</v>
      </c>
      <c r="C36" s="0" t="n">
        <f aca="false">LMPreScn!I38</f>
        <v>12005</v>
      </c>
      <c r="D36" s="0" t="n">
        <f aca="false">LMPreScn!F38</f>
        <v>5</v>
      </c>
      <c r="E36" s="0" t="n">
        <f aca="false">LMPreScn!D38</f>
        <v>1</v>
      </c>
      <c r="F36" s="0" t="n">
        <f aca="false">(D36-1)*2+E36</f>
        <v>9</v>
      </c>
      <c r="G36" s="0" t="str">
        <f aca="false">LMPreScn!M38</f>
        <v>The woman in high heels avoided the grass.</v>
      </c>
      <c r="H36" s="0" t="str">
        <f aca="false">LMPreScn!CK38</f>
        <v>mow</v>
      </c>
      <c r="I36" s="2" t="str">
        <f aca="false">IF(LMPreScn!C38=1,"con", IF(LMPreScn!C38=2,"incon",na))</f>
        <v>incon</v>
      </c>
      <c r="J36" s="1" t="n">
        <f aca="false">LMPreScn!CI38</f>
        <v>0</v>
      </c>
      <c r="K36" s="0" t="n">
        <f aca="false">lm1_code_map_scratch!V36</f>
        <v>5</v>
      </c>
      <c r="L36" s="0" t="n">
        <f aca="false">lm1_code_map_scratch!W36</f>
        <v>9</v>
      </c>
      <c r="M36" s="2" t="str">
        <f aca="false">LMPreScn!T38</f>
        <v>avoided</v>
      </c>
      <c r="N36" s="0" t="n">
        <f aca="false">LMPreScn!B38</f>
        <v>1</v>
      </c>
      <c r="O36" s="0" t="str">
        <f aca="false">LMPreScn!A38</f>
        <v>CH1N</v>
      </c>
    </row>
    <row r="37" customFormat="false" ht="13.8" hidden="false" customHeight="false" outlineLevel="0" collapsed="false">
      <c r="A37" s="0" t="str">
        <f aca="false">CONCATENATE(C37,"_id")</f>
        <v>13005_id</v>
      </c>
      <c r="B37" s="0" t="str">
        <f aca="false">CONCATENATE("(#",C37, ")")</f>
        <v>(#13005)</v>
      </c>
      <c r="C37" s="0" t="n">
        <f aca="false">LMPreScn!I39</f>
        <v>13005</v>
      </c>
      <c r="D37" s="0" t="n">
        <f aca="false">LMPreScn!F39</f>
        <v>5</v>
      </c>
      <c r="E37" s="0" t="n">
        <f aca="false">LMPreScn!D39</f>
        <v>2</v>
      </c>
      <c r="F37" s="0" t="n">
        <f aca="false">(D37-1)*2+E37</f>
        <v>10</v>
      </c>
      <c r="G37" s="0" t="str">
        <f aca="false">LMPreScn!M39</f>
        <v>The lazy homeowner avoided the grass.</v>
      </c>
      <c r="H37" s="0" t="str">
        <f aca="false">LMPreScn!CK39</f>
        <v>sink</v>
      </c>
      <c r="I37" s="2" t="str">
        <f aca="false">IF(LMPreScn!C39=1,"con", IF(LMPreScn!C39=2,"incon",na))</f>
        <v>incon</v>
      </c>
      <c r="J37" s="1" t="n">
        <f aca="false">LMPreScn!CI39</f>
        <v>0</v>
      </c>
      <c r="K37" s="0" t="n">
        <f aca="false">lm1_code_map_scratch!V37</f>
        <v>5</v>
      </c>
      <c r="L37" s="0" t="n">
        <f aca="false">lm1_code_map_scratch!W37</f>
        <v>9</v>
      </c>
      <c r="M37" s="2" t="str">
        <f aca="false">LMPreScn!T39</f>
        <v>avoided</v>
      </c>
      <c r="N37" s="0" t="n">
        <f aca="false">LMPreScn!B39</f>
        <v>1</v>
      </c>
      <c r="O37" s="0" t="str">
        <f aca="false">LMPreScn!A39</f>
        <v>DH1N</v>
      </c>
    </row>
    <row r="38" customFormat="false" ht="13.8" hidden="false" customHeight="false" outlineLevel="0" collapsed="false">
      <c r="A38" s="0" t="str">
        <f aca="false">CONCATENATE(C38,"_id")</f>
        <v>15005_id</v>
      </c>
      <c r="B38" s="0" t="str">
        <f aca="false">CONCATENATE("(#",C38, ")")</f>
        <v>(#15005)</v>
      </c>
      <c r="C38" s="0" t="n">
        <f aca="false">LMPreScn!I40</f>
        <v>15005</v>
      </c>
      <c r="D38" s="0" t="n">
        <f aca="false">LMPreScn!F40</f>
        <v>5</v>
      </c>
      <c r="E38" s="0" t="n">
        <f aca="false">LMPreScn!D40</f>
        <v>1</v>
      </c>
      <c r="F38" s="0" t="n">
        <f aca="false">(D38-1)*2+E38</f>
        <v>9</v>
      </c>
      <c r="G38" s="0" t="str">
        <f aca="false">LMPreScn!M40</f>
        <v>The woman in high heels avoided the grass.</v>
      </c>
      <c r="H38" s="0" t="str">
        <f aca="false">LMPreScn!CK40</f>
        <v>sink</v>
      </c>
      <c r="I38" s="2" t="str">
        <f aca="false">IF(LMPreScn!C40=1,"con", IF(LMPreScn!C40=2,"incon",na))</f>
        <v>con</v>
      </c>
      <c r="J38" s="1" t="n">
        <f aca="false">LMPreScn!CI40</f>
        <v>0.224489795918367</v>
      </c>
      <c r="K38" s="0" t="n">
        <f aca="false">lm1_code_map_scratch!V38</f>
        <v>5</v>
      </c>
      <c r="L38" s="0" t="n">
        <f aca="false">lm1_code_map_scratch!W38</f>
        <v>9</v>
      </c>
      <c r="M38" s="2" t="str">
        <f aca="false">LMPreScn!T40</f>
        <v>avoided</v>
      </c>
      <c r="N38" s="0" t="n">
        <f aca="false">LMPreScn!B40</f>
        <v>2</v>
      </c>
      <c r="O38" s="0" t="str">
        <f aca="false">LMPreScn!A40</f>
        <v>BH2N</v>
      </c>
    </row>
    <row r="39" customFormat="false" ht="13.8" hidden="false" customHeight="false" outlineLevel="0" collapsed="false">
      <c r="A39" s="0" t="str">
        <f aca="false">CONCATENATE(C39,"_id")</f>
        <v>16005_id</v>
      </c>
      <c r="B39" s="0" t="str">
        <f aca="false">CONCATENATE("(#",C39, ")")</f>
        <v>(#16005)</v>
      </c>
      <c r="C39" s="0" t="n">
        <f aca="false">LMPreScn!I41</f>
        <v>16005</v>
      </c>
      <c r="D39" s="0" t="n">
        <f aca="false">LMPreScn!F41</f>
        <v>5</v>
      </c>
      <c r="E39" s="0" t="n">
        <f aca="false">LMPreScn!D41</f>
        <v>2</v>
      </c>
      <c r="F39" s="0" t="n">
        <f aca="false">(D39-1)*2+E39</f>
        <v>10</v>
      </c>
      <c r="G39" s="0" t="str">
        <f aca="false">LMPreScn!M41</f>
        <v>The lazy homeowner avoided the grass.</v>
      </c>
      <c r="H39" s="0" t="str">
        <f aca="false">LMPreScn!CK41</f>
        <v>mow</v>
      </c>
      <c r="I39" s="2" t="str">
        <f aca="false">IF(LMPreScn!C41=1,"con", IF(LMPreScn!C41=2,"incon",na))</f>
        <v>con</v>
      </c>
      <c r="J39" s="1" t="n">
        <f aca="false">LMPreScn!CI41</f>
        <v>0.395833333333333</v>
      </c>
      <c r="K39" s="0" t="n">
        <f aca="false">lm1_code_map_scratch!V39</f>
        <v>5</v>
      </c>
      <c r="L39" s="0" t="n">
        <f aca="false">lm1_code_map_scratch!W39</f>
        <v>9</v>
      </c>
      <c r="M39" s="2" t="str">
        <f aca="false">LMPreScn!T41</f>
        <v>avoided</v>
      </c>
      <c r="N39" s="0" t="n">
        <f aca="false">LMPreScn!B41</f>
        <v>2</v>
      </c>
      <c r="O39" s="0" t="str">
        <f aca="false">LMPreScn!A41</f>
        <v>AH2N</v>
      </c>
    </row>
    <row r="40" customFormat="false" ht="13.8" hidden="false" customHeight="false" outlineLevel="0" collapsed="false">
      <c r="A40" s="0" t="str">
        <f aca="false">CONCATENATE(C40,"_id")</f>
        <v>17005_id</v>
      </c>
      <c r="B40" s="0" t="str">
        <f aca="false">CONCATENATE("(#",C40, ")")</f>
        <v>(#17005)</v>
      </c>
      <c r="C40" s="0" t="n">
        <f aca="false">LMPreScn!I42</f>
        <v>17005</v>
      </c>
      <c r="D40" s="0" t="n">
        <f aca="false">LMPreScn!F42</f>
        <v>5</v>
      </c>
      <c r="E40" s="0" t="n">
        <f aca="false">LMPreScn!D42</f>
        <v>1</v>
      </c>
      <c r="F40" s="0" t="n">
        <f aca="false">(D40-1)*2+E40</f>
        <v>9</v>
      </c>
      <c r="G40" s="0" t="str">
        <f aca="false">LMPreScn!M42</f>
        <v>The woman in high heels avoided the grass.</v>
      </c>
      <c r="H40" s="0" t="str">
        <f aca="false">LMPreScn!CK42</f>
        <v>mow</v>
      </c>
      <c r="I40" s="2" t="str">
        <f aca="false">IF(LMPreScn!C42=1,"con", IF(LMPreScn!C42=2,"incon",na))</f>
        <v>incon</v>
      </c>
      <c r="J40" s="1" t="n">
        <f aca="false">LMPreScn!CI42</f>
        <v>0</v>
      </c>
      <c r="K40" s="0" t="n">
        <f aca="false">lm1_code_map_scratch!V40</f>
        <v>5</v>
      </c>
      <c r="L40" s="0" t="n">
        <f aca="false">lm1_code_map_scratch!W40</f>
        <v>9</v>
      </c>
      <c r="M40" s="2" t="str">
        <f aca="false">LMPreScn!T42</f>
        <v>avoided</v>
      </c>
      <c r="N40" s="0" t="n">
        <f aca="false">LMPreScn!B42</f>
        <v>2</v>
      </c>
      <c r="O40" s="0" t="str">
        <f aca="false">LMPreScn!A42</f>
        <v>DH2N</v>
      </c>
    </row>
    <row r="41" customFormat="false" ht="13.8" hidden="false" customHeight="false" outlineLevel="0" collapsed="false">
      <c r="A41" s="0" t="str">
        <f aca="false">CONCATENATE(C41,"_id")</f>
        <v>18005_id</v>
      </c>
      <c r="B41" s="0" t="str">
        <f aca="false">CONCATENATE("(#",C41, ")")</f>
        <v>(#18005)</v>
      </c>
      <c r="C41" s="0" t="n">
        <f aca="false">LMPreScn!I43</f>
        <v>18005</v>
      </c>
      <c r="D41" s="0" t="n">
        <f aca="false">LMPreScn!F43</f>
        <v>5</v>
      </c>
      <c r="E41" s="0" t="n">
        <f aca="false">LMPreScn!D43</f>
        <v>2</v>
      </c>
      <c r="F41" s="0" t="n">
        <f aca="false">(D41-1)*2+E41</f>
        <v>10</v>
      </c>
      <c r="G41" s="0" t="str">
        <f aca="false">LMPreScn!M43</f>
        <v>The lazy homeowner avoided the grass.</v>
      </c>
      <c r="H41" s="0" t="str">
        <f aca="false">LMPreScn!CK43</f>
        <v>sink</v>
      </c>
      <c r="I41" s="2" t="str">
        <f aca="false">IF(LMPreScn!C43=1,"con", IF(LMPreScn!C43=2,"incon",na))</f>
        <v>incon</v>
      </c>
      <c r="J41" s="1" t="n">
        <f aca="false">LMPreScn!CI43</f>
        <v>0</v>
      </c>
      <c r="K41" s="0" t="n">
        <f aca="false">lm1_code_map_scratch!V41</f>
        <v>5</v>
      </c>
      <c r="L41" s="0" t="n">
        <f aca="false">lm1_code_map_scratch!W41</f>
        <v>9</v>
      </c>
      <c r="M41" s="2" t="str">
        <f aca="false">LMPreScn!T43</f>
        <v>avoided</v>
      </c>
      <c r="N41" s="0" t="n">
        <f aca="false">LMPreScn!B43</f>
        <v>2</v>
      </c>
      <c r="O41" s="0" t="str">
        <f aca="false">LMPreScn!A43</f>
        <v>CH2N</v>
      </c>
    </row>
    <row r="42" customFormat="false" ht="13.8" hidden="false" customHeight="false" outlineLevel="0" collapsed="false">
      <c r="A42" s="0" t="str">
        <f aca="false">CONCATENATE(C42,"_id")</f>
        <v>10006_id</v>
      </c>
      <c r="B42" s="0" t="str">
        <f aca="false">CONCATENATE("(#",C42, ")")</f>
        <v>(#10006)</v>
      </c>
      <c r="C42" s="0" t="n">
        <f aca="false">LMPreScn!I44</f>
        <v>10006</v>
      </c>
      <c r="D42" s="0" t="n">
        <f aca="false">LMPreScn!F44</f>
        <v>6</v>
      </c>
      <c r="E42" s="0" t="n">
        <f aca="false">LMPreScn!D44</f>
        <v>1</v>
      </c>
      <c r="F42" s="0" t="n">
        <f aca="false">(D42-1)*2+E42</f>
        <v>11</v>
      </c>
      <c r="G42" s="0" t="str">
        <f aca="false">LMPreScn!M44</f>
        <v>The attending physician generally avoided addictive drugs.</v>
      </c>
      <c r="H42" s="0" t="str">
        <f aca="false">LMPreScn!CK44</f>
        <v>prescribe</v>
      </c>
      <c r="I42" s="2" t="str">
        <f aca="false">IF(LMPreScn!C44=1,"con", IF(LMPreScn!C44=2,"incon",na))</f>
        <v>con</v>
      </c>
      <c r="J42" s="1" t="n">
        <f aca="false">LMPreScn!CI44</f>
        <v>0.583333333333333</v>
      </c>
      <c r="K42" s="0" t="n">
        <f aca="false">lm1_code_map_scratch!V42</f>
        <v>6</v>
      </c>
      <c r="L42" s="0" t="n">
        <f aca="false">lm1_code_map_scratch!W42</f>
        <v>9</v>
      </c>
      <c r="M42" s="2" t="str">
        <f aca="false">LMPreScn!T44</f>
        <v>avoided</v>
      </c>
      <c r="N42" s="0" t="n">
        <f aca="false">LMPreScn!B44</f>
        <v>1</v>
      </c>
      <c r="O42" s="0" t="str">
        <f aca="false">LMPreScn!A44</f>
        <v>AH1N</v>
      </c>
    </row>
    <row r="43" customFormat="false" ht="13.8" hidden="false" customHeight="false" outlineLevel="0" collapsed="false">
      <c r="A43" s="0" t="str">
        <f aca="false">CONCATENATE(C43,"_id")</f>
        <v>11006_id</v>
      </c>
      <c r="B43" s="0" t="str">
        <f aca="false">CONCATENATE("(#",C43, ")")</f>
        <v>(#11006)</v>
      </c>
      <c r="C43" s="0" t="n">
        <f aca="false">LMPreScn!I45</f>
        <v>11006</v>
      </c>
      <c r="D43" s="0" t="n">
        <f aca="false">LMPreScn!F45</f>
        <v>6</v>
      </c>
      <c r="E43" s="0" t="n">
        <f aca="false">LMPreScn!D45</f>
        <v>2</v>
      </c>
      <c r="F43" s="0" t="n">
        <f aca="false">(D43-1)*2+E43</f>
        <v>12</v>
      </c>
      <c r="G43" s="0" t="str">
        <f aca="false">LMPreScn!M45</f>
        <v>The petty drug pusher generally avoided addictive drugs.</v>
      </c>
      <c r="H43" s="0" t="str">
        <f aca="false">LMPreScn!CK45</f>
        <v>sell</v>
      </c>
      <c r="I43" s="2" t="str">
        <f aca="false">IF(LMPreScn!C45=1,"con", IF(LMPreScn!C45=2,"incon",na))</f>
        <v>con</v>
      </c>
      <c r="J43" s="1" t="n">
        <f aca="false">LMPreScn!CI45</f>
        <v>0.1875</v>
      </c>
      <c r="K43" s="0" t="n">
        <f aca="false">lm1_code_map_scratch!V43</f>
        <v>6</v>
      </c>
      <c r="L43" s="0" t="n">
        <f aca="false">lm1_code_map_scratch!W43</f>
        <v>9</v>
      </c>
      <c r="M43" s="2" t="str">
        <f aca="false">LMPreScn!T45</f>
        <v>avoided</v>
      </c>
      <c r="N43" s="0" t="n">
        <f aca="false">LMPreScn!B45</f>
        <v>1</v>
      </c>
      <c r="O43" s="0" t="str">
        <f aca="false">LMPreScn!A45</f>
        <v>BH1N</v>
      </c>
    </row>
    <row r="44" customFormat="false" ht="13.8" hidden="false" customHeight="false" outlineLevel="0" collapsed="false">
      <c r="A44" s="0" t="str">
        <f aca="false">CONCATENATE(C44,"_id")</f>
        <v>12006_id</v>
      </c>
      <c r="B44" s="0" t="str">
        <f aca="false">CONCATENATE("(#",C44, ")")</f>
        <v>(#12006)</v>
      </c>
      <c r="C44" s="0" t="n">
        <f aca="false">LMPreScn!I46</f>
        <v>12006</v>
      </c>
      <c r="D44" s="0" t="n">
        <f aca="false">LMPreScn!F46</f>
        <v>6</v>
      </c>
      <c r="E44" s="0" t="n">
        <f aca="false">LMPreScn!D46</f>
        <v>1</v>
      </c>
      <c r="F44" s="0" t="n">
        <f aca="false">(D44-1)*2+E44</f>
        <v>11</v>
      </c>
      <c r="G44" s="0" t="str">
        <f aca="false">LMPreScn!M46</f>
        <v>The attending physician generally avoided addictive drugs.</v>
      </c>
      <c r="H44" s="0" t="str">
        <f aca="false">LMPreScn!CK46</f>
        <v>sell</v>
      </c>
      <c r="I44" s="2" t="str">
        <f aca="false">IF(LMPreScn!C46=1,"con", IF(LMPreScn!C46=2,"incon",na))</f>
        <v>incon</v>
      </c>
      <c r="J44" s="1" t="n">
        <f aca="false">LMPreScn!CI46</f>
        <v>0</v>
      </c>
      <c r="K44" s="0" t="n">
        <f aca="false">lm1_code_map_scratch!V44</f>
        <v>6</v>
      </c>
      <c r="L44" s="0" t="n">
        <f aca="false">lm1_code_map_scratch!W44</f>
        <v>9</v>
      </c>
      <c r="M44" s="2" t="str">
        <f aca="false">LMPreScn!T46</f>
        <v>avoided</v>
      </c>
      <c r="N44" s="0" t="n">
        <f aca="false">LMPreScn!B46</f>
        <v>1</v>
      </c>
      <c r="O44" s="0" t="str">
        <f aca="false">LMPreScn!A46</f>
        <v>CH1N</v>
      </c>
    </row>
    <row r="45" customFormat="false" ht="13.8" hidden="false" customHeight="false" outlineLevel="0" collapsed="false">
      <c r="A45" s="0" t="str">
        <f aca="false">CONCATENATE(C45,"_id")</f>
        <v>13006_id</v>
      </c>
      <c r="B45" s="0" t="str">
        <f aca="false">CONCATENATE("(#",C45, ")")</f>
        <v>(#13006)</v>
      </c>
      <c r="C45" s="0" t="n">
        <f aca="false">LMPreScn!I47</f>
        <v>13006</v>
      </c>
      <c r="D45" s="0" t="n">
        <f aca="false">LMPreScn!F47</f>
        <v>6</v>
      </c>
      <c r="E45" s="0" t="n">
        <f aca="false">LMPreScn!D47</f>
        <v>2</v>
      </c>
      <c r="F45" s="0" t="n">
        <f aca="false">(D45-1)*2+E45</f>
        <v>12</v>
      </c>
      <c r="G45" s="0" t="str">
        <f aca="false">LMPreScn!M47</f>
        <v>The petty drug pusher generally avoided addictive drugs.</v>
      </c>
      <c r="H45" s="0" t="str">
        <f aca="false">LMPreScn!CK47</f>
        <v>prescribe</v>
      </c>
      <c r="I45" s="2" t="str">
        <f aca="false">IF(LMPreScn!C47=1,"con", IF(LMPreScn!C47=2,"incon",na))</f>
        <v>incon</v>
      </c>
      <c r="J45" s="1" t="n">
        <f aca="false">LMPreScn!CI47</f>
        <v>0</v>
      </c>
      <c r="K45" s="0" t="n">
        <f aca="false">lm1_code_map_scratch!V45</f>
        <v>6</v>
      </c>
      <c r="L45" s="0" t="n">
        <f aca="false">lm1_code_map_scratch!W45</f>
        <v>9</v>
      </c>
      <c r="M45" s="2" t="str">
        <f aca="false">LMPreScn!T47</f>
        <v>avoided</v>
      </c>
      <c r="N45" s="0" t="n">
        <f aca="false">LMPreScn!B47</f>
        <v>1</v>
      </c>
      <c r="O45" s="0" t="str">
        <f aca="false">LMPreScn!A47</f>
        <v>DH1N</v>
      </c>
    </row>
    <row r="46" customFormat="false" ht="13.8" hidden="false" customHeight="false" outlineLevel="0" collapsed="false">
      <c r="A46" s="0" t="str">
        <f aca="false">CONCATENATE(C46,"_id")</f>
        <v>15006_id</v>
      </c>
      <c r="B46" s="0" t="str">
        <f aca="false">CONCATENATE("(#",C46, ")")</f>
        <v>(#15006)</v>
      </c>
      <c r="C46" s="0" t="n">
        <f aca="false">LMPreScn!I48</f>
        <v>15006</v>
      </c>
      <c r="D46" s="0" t="n">
        <f aca="false">LMPreScn!F48</f>
        <v>6</v>
      </c>
      <c r="E46" s="0" t="n">
        <f aca="false">LMPreScn!D48</f>
        <v>1</v>
      </c>
      <c r="F46" s="0" t="n">
        <f aca="false">(D46-1)*2+E46</f>
        <v>11</v>
      </c>
      <c r="G46" s="0" t="str">
        <f aca="false">LMPreScn!M48</f>
        <v>The attending physician generally avoided addictive drugs.</v>
      </c>
      <c r="H46" s="0" t="str">
        <f aca="false">LMPreScn!CK48</f>
        <v>prescribe</v>
      </c>
      <c r="I46" s="2" t="str">
        <f aca="false">IF(LMPreScn!C48=1,"con", IF(LMPreScn!C48=2,"incon",na))</f>
        <v>con</v>
      </c>
      <c r="J46" s="1" t="n">
        <f aca="false">LMPreScn!CI48</f>
        <v>0.583333333333333</v>
      </c>
      <c r="K46" s="0" t="n">
        <f aca="false">lm1_code_map_scratch!V46</f>
        <v>6</v>
      </c>
      <c r="L46" s="0" t="n">
        <f aca="false">lm1_code_map_scratch!W46</f>
        <v>9</v>
      </c>
      <c r="M46" s="2" t="str">
        <f aca="false">LMPreScn!T48</f>
        <v>avoided</v>
      </c>
      <c r="N46" s="0" t="n">
        <f aca="false">LMPreScn!B48</f>
        <v>2</v>
      </c>
      <c r="O46" s="0" t="str">
        <f aca="false">LMPreScn!A48</f>
        <v>BH2N</v>
      </c>
    </row>
    <row r="47" customFormat="false" ht="13.8" hidden="false" customHeight="false" outlineLevel="0" collapsed="false">
      <c r="A47" s="0" t="str">
        <f aca="false">CONCATENATE(C47,"_id")</f>
        <v>16006_id</v>
      </c>
      <c r="B47" s="0" t="str">
        <f aca="false">CONCATENATE("(#",C47, ")")</f>
        <v>(#16006)</v>
      </c>
      <c r="C47" s="0" t="n">
        <f aca="false">LMPreScn!I49</f>
        <v>16006</v>
      </c>
      <c r="D47" s="0" t="n">
        <f aca="false">LMPreScn!F49</f>
        <v>6</v>
      </c>
      <c r="E47" s="0" t="n">
        <f aca="false">LMPreScn!D49</f>
        <v>2</v>
      </c>
      <c r="F47" s="0" t="n">
        <f aca="false">(D47-1)*2+E47</f>
        <v>12</v>
      </c>
      <c r="G47" s="0" t="str">
        <f aca="false">LMPreScn!M49</f>
        <v>The petty drug pusher generally avoided addictive drugs.</v>
      </c>
      <c r="H47" s="0" t="str">
        <f aca="false">LMPreScn!CK49</f>
        <v>sell</v>
      </c>
      <c r="I47" s="2" t="str">
        <f aca="false">IF(LMPreScn!C49=1,"con", IF(LMPreScn!C49=2,"incon",na))</f>
        <v>con</v>
      </c>
      <c r="J47" s="1" t="n">
        <f aca="false">LMPreScn!CI49</f>
        <v>0.1875</v>
      </c>
      <c r="K47" s="0" t="n">
        <f aca="false">lm1_code_map_scratch!V47</f>
        <v>6</v>
      </c>
      <c r="L47" s="0" t="n">
        <f aca="false">lm1_code_map_scratch!W47</f>
        <v>9</v>
      </c>
      <c r="M47" s="2" t="str">
        <f aca="false">LMPreScn!T49</f>
        <v>avoided</v>
      </c>
      <c r="N47" s="0" t="n">
        <f aca="false">LMPreScn!B49</f>
        <v>2</v>
      </c>
      <c r="O47" s="0" t="str">
        <f aca="false">LMPreScn!A49</f>
        <v>AH2N</v>
      </c>
    </row>
    <row r="48" customFormat="false" ht="13.8" hidden="false" customHeight="false" outlineLevel="0" collapsed="false">
      <c r="A48" s="0" t="str">
        <f aca="false">CONCATENATE(C48,"_id")</f>
        <v>17006_id</v>
      </c>
      <c r="B48" s="0" t="str">
        <f aca="false">CONCATENATE("(#",C48, ")")</f>
        <v>(#17006)</v>
      </c>
      <c r="C48" s="0" t="n">
        <f aca="false">LMPreScn!I50</f>
        <v>17006</v>
      </c>
      <c r="D48" s="0" t="n">
        <f aca="false">LMPreScn!F50</f>
        <v>6</v>
      </c>
      <c r="E48" s="0" t="n">
        <f aca="false">LMPreScn!D50</f>
        <v>1</v>
      </c>
      <c r="F48" s="0" t="n">
        <f aca="false">(D48-1)*2+E48</f>
        <v>11</v>
      </c>
      <c r="G48" s="0" t="str">
        <f aca="false">LMPreScn!M50</f>
        <v>The attending physician generally avoided addictive drugs.</v>
      </c>
      <c r="H48" s="0" t="str">
        <f aca="false">LMPreScn!CK50</f>
        <v>sell</v>
      </c>
      <c r="I48" s="2" t="str">
        <f aca="false">IF(LMPreScn!C50=1,"con", IF(LMPreScn!C50=2,"incon",na))</f>
        <v>incon</v>
      </c>
      <c r="J48" s="1" t="n">
        <f aca="false">LMPreScn!CI50</f>
        <v>0</v>
      </c>
      <c r="K48" s="0" t="n">
        <f aca="false">lm1_code_map_scratch!V48</f>
        <v>6</v>
      </c>
      <c r="L48" s="0" t="n">
        <f aca="false">lm1_code_map_scratch!W48</f>
        <v>9</v>
      </c>
      <c r="M48" s="2" t="str">
        <f aca="false">LMPreScn!T50</f>
        <v>avoided</v>
      </c>
      <c r="N48" s="0" t="n">
        <f aca="false">LMPreScn!B50</f>
        <v>2</v>
      </c>
      <c r="O48" s="0" t="str">
        <f aca="false">LMPreScn!A50</f>
        <v>DH2N</v>
      </c>
    </row>
    <row r="49" customFormat="false" ht="13.8" hidden="false" customHeight="false" outlineLevel="0" collapsed="false">
      <c r="A49" s="0" t="str">
        <f aca="false">CONCATENATE(C49,"_id")</f>
        <v>18006_id</v>
      </c>
      <c r="B49" s="0" t="str">
        <f aca="false">CONCATENATE("(#",C49, ")")</f>
        <v>(#18006)</v>
      </c>
      <c r="C49" s="0" t="n">
        <f aca="false">LMPreScn!I51</f>
        <v>18006</v>
      </c>
      <c r="D49" s="0" t="n">
        <f aca="false">LMPreScn!F51</f>
        <v>6</v>
      </c>
      <c r="E49" s="0" t="n">
        <f aca="false">LMPreScn!D51</f>
        <v>2</v>
      </c>
      <c r="F49" s="0" t="n">
        <f aca="false">(D49-1)*2+E49</f>
        <v>12</v>
      </c>
      <c r="G49" s="0" t="str">
        <f aca="false">LMPreScn!M51</f>
        <v>The petty drug pusher generally avoided addictive drugs.</v>
      </c>
      <c r="H49" s="0" t="str">
        <f aca="false">LMPreScn!CK51</f>
        <v>prescribe</v>
      </c>
      <c r="I49" s="2" t="str">
        <f aca="false">IF(LMPreScn!C51=1,"con", IF(LMPreScn!C51=2,"incon",na))</f>
        <v>incon</v>
      </c>
      <c r="J49" s="1" t="n">
        <f aca="false">LMPreScn!CI51</f>
        <v>0</v>
      </c>
      <c r="K49" s="0" t="n">
        <f aca="false">lm1_code_map_scratch!V49</f>
        <v>6</v>
      </c>
      <c r="L49" s="0" t="n">
        <f aca="false">lm1_code_map_scratch!W49</f>
        <v>9</v>
      </c>
      <c r="M49" s="2" t="str">
        <f aca="false">LMPreScn!T51</f>
        <v>avoided</v>
      </c>
      <c r="N49" s="0" t="n">
        <f aca="false">LMPreScn!B51</f>
        <v>2</v>
      </c>
      <c r="O49" s="0" t="str">
        <f aca="false">LMPreScn!A51</f>
        <v>CH2N</v>
      </c>
    </row>
    <row r="50" customFormat="false" ht="13.8" hidden="false" customHeight="false" outlineLevel="0" collapsed="false">
      <c r="A50" s="0" t="str">
        <f aca="false">CONCATENATE(C50,"_id")</f>
        <v>10007_id</v>
      </c>
      <c r="B50" s="0" t="str">
        <f aca="false">CONCATENATE("(#",C50, ")")</f>
        <v>(#10007)</v>
      </c>
      <c r="C50" s="0" t="n">
        <f aca="false">LMPreScn!I52</f>
        <v>10007</v>
      </c>
      <c r="D50" s="0" t="n">
        <f aca="false">LMPreScn!F52</f>
        <v>7</v>
      </c>
      <c r="E50" s="0" t="n">
        <f aca="false">LMPreScn!D52</f>
        <v>1</v>
      </c>
      <c r="F50" s="0" t="n">
        <f aca="false">(D50-1)*2+E50</f>
        <v>13</v>
      </c>
      <c r="G50" s="0" t="str">
        <f aca="false">LMPreScn!M52</f>
        <v>The snorkeler avoided the shark.</v>
      </c>
      <c r="H50" s="0" t="str">
        <f aca="false">LMPreScn!CK52</f>
        <v>die</v>
      </c>
      <c r="I50" s="2" t="str">
        <f aca="false">IF(LMPreScn!C52=1,"con", IF(LMPreScn!C52=2,"incon",na))</f>
        <v>con</v>
      </c>
      <c r="J50" s="1" t="n">
        <f aca="false">LMPreScn!CI52</f>
        <v>0.428571428571429</v>
      </c>
      <c r="K50" s="0" t="n">
        <f aca="false">lm1_code_map_scratch!V50</f>
        <v>6</v>
      </c>
      <c r="L50" s="0" t="n">
        <f aca="false">lm1_code_map_scratch!W50</f>
        <v>9</v>
      </c>
      <c r="M50" s="2" t="str">
        <f aca="false">LMPreScn!T52</f>
        <v>avoided</v>
      </c>
      <c r="N50" s="0" t="n">
        <f aca="false">LMPreScn!B52</f>
        <v>1</v>
      </c>
      <c r="O50" s="0" t="str">
        <f aca="false">LMPreScn!A52</f>
        <v>AH1N</v>
      </c>
    </row>
    <row r="51" customFormat="false" ht="13.8" hidden="false" customHeight="false" outlineLevel="0" collapsed="false">
      <c r="A51" s="0" t="str">
        <f aca="false">CONCATENATE(C51,"_id")</f>
        <v>11007_id</v>
      </c>
      <c r="B51" s="0" t="str">
        <f aca="false">CONCATENATE("(#",C51, ")")</f>
        <v>(#11007)</v>
      </c>
      <c r="C51" s="0" t="n">
        <f aca="false">LMPreScn!I53</f>
        <v>11007</v>
      </c>
      <c r="D51" s="0" t="n">
        <f aca="false">LMPreScn!F53</f>
        <v>7</v>
      </c>
      <c r="E51" s="0" t="n">
        <f aca="false">LMPreScn!D53</f>
        <v>2</v>
      </c>
      <c r="F51" s="0" t="n">
        <f aca="false">(D51-1)*2+E51</f>
        <v>14</v>
      </c>
      <c r="G51" s="0" t="str">
        <f aca="false">LMPreScn!M53</f>
        <v>The diner avoided the shark.</v>
      </c>
      <c r="H51" s="0" t="str">
        <f aca="false">LMPreScn!CK53</f>
        <v>eat</v>
      </c>
      <c r="I51" s="2" t="str">
        <f aca="false">IF(LMPreScn!C53=1,"con", IF(LMPreScn!C53=2,"incon",na))</f>
        <v>con</v>
      </c>
      <c r="J51" s="1" t="n">
        <f aca="false">LMPreScn!CI53</f>
        <v>0.51063829787234</v>
      </c>
      <c r="K51" s="0" t="n">
        <f aca="false">lm1_code_map_scratch!V51</f>
        <v>6</v>
      </c>
      <c r="L51" s="0" t="n">
        <f aca="false">lm1_code_map_scratch!W51</f>
        <v>9</v>
      </c>
      <c r="M51" s="2" t="str">
        <f aca="false">LMPreScn!T53</f>
        <v>avoided</v>
      </c>
      <c r="N51" s="0" t="n">
        <f aca="false">LMPreScn!B53</f>
        <v>1</v>
      </c>
      <c r="O51" s="0" t="str">
        <f aca="false">LMPreScn!A53</f>
        <v>BH1N</v>
      </c>
    </row>
    <row r="52" customFormat="false" ht="13.8" hidden="false" customHeight="false" outlineLevel="0" collapsed="false">
      <c r="A52" s="0" t="str">
        <f aca="false">CONCATENATE(C52,"_id")</f>
        <v>12007_id</v>
      </c>
      <c r="B52" s="0" t="str">
        <f aca="false">CONCATENATE("(#",C52, ")")</f>
        <v>(#12007)</v>
      </c>
      <c r="C52" s="0" t="n">
        <f aca="false">LMPreScn!I54</f>
        <v>12007</v>
      </c>
      <c r="D52" s="0" t="n">
        <f aca="false">LMPreScn!F54</f>
        <v>7</v>
      </c>
      <c r="E52" s="0" t="n">
        <f aca="false">LMPreScn!D54</f>
        <v>1</v>
      </c>
      <c r="F52" s="0" t="n">
        <f aca="false">(D52-1)*2+E52</f>
        <v>13</v>
      </c>
      <c r="G52" s="0" t="str">
        <f aca="false">LMPreScn!M54</f>
        <v>The snorkeler avoided the shark.</v>
      </c>
      <c r="H52" s="0" t="str">
        <f aca="false">LMPreScn!CK54</f>
        <v>eat</v>
      </c>
      <c r="I52" s="2" t="str">
        <f aca="false">IF(LMPreScn!C54=1,"con", IF(LMPreScn!C54=2,"incon",na))</f>
        <v>incon</v>
      </c>
      <c r="J52" s="1" t="n">
        <f aca="false">LMPreScn!CI54</f>
        <v>0.204081632653061</v>
      </c>
      <c r="K52" s="0" t="n">
        <f aca="false">lm1_code_map_scratch!V52</f>
        <v>6</v>
      </c>
      <c r="L52" s="0" t="n">
        <f aca="false">lm1_code_map_scratch!W52</f>
        <v>9</v>
      </c>
      <c r="M52" s="2" t="str">
        <f aca="false">LMPreScn!T54</f>
        <v>avoided</v>
      </c>
      <c r="N52" s="0" t="n">
        <f aca="false">LMPreScn!B54</f>
        <v>1</v>
      </c>
      <c r="O52" s="0" t="str">
        <f aca="false">LMPreScn!A54</f>
        <v>CH1N</v>
      </c>
    </row>
    <row r="53" customFormat="false" ht="13.8" hidden="false" customHeight="false" outlineLevel="0" collapsed="false">
      <c r="A53" s="0" t="str">
        <f aca="false">CONCATENATE(C53,"_id")</f>
        <v>13007_id</v>
      </c>
      <c r="B53" s="0" t="str">
        <f aca="false">CONCATENATE("(#",C53, ")")</f>
        <v>(#13007)</v>
      </c>
      <c r="C53" s="0" t="n">
        <f aca="false">LMPreScn!I55</f>
        <v>13007</v>
      </c>
      <c r="D53" s="0" t="n">
        <f aca="false">LMPreScn!F55</f>
        <v>7</v>
      </c>
      <c r="E53" s="0" t="n">
        <f aca="false">LMPreScn!D55</f>
        <v>2</v>
      </c>
      <c r="F53" s="0" t="n">
        <f aca="false">(D53-1)*2+E53</f>
        <v>14</v>
      </c>
      <c r="G53" s="0" t="str">
        <f aca="false">LMPreScn!M55</f>
        <v>The diner avoided the shark.</v>
      </c>
      <c r="H53" s="0" t="str">
        <f aca="false">LMPreScn!CK55</f>
        <v>die</v>
      </c>
      <c r="I53" s="2" t="str">
        <f aca="false">IF(LMPreScn!C55=1,"con", IF(LMPreScn!C55=2,"incon",na))</f>
        <v>incon</v>
      </c>
      <c r="J53" s="1" t="n">
        <f aca="false">LMPreScn!CI55</f>
        <v>0.127659574468085</v>
      </c>
      <c r="K53" s="0" t="n">
        <f aca="false">lm1_code_map_scratch!V53</f>
        <v>6</v>
      </c>
      <c r="L53" s="0" t="n">
        <f aca="false">lm1_code_map_scratch!W53</f>
        <v>9</v>
      </c>
      <c r="M53" s="2" t="str">
        <f aca="false">LMPreScn!T55</f>
        <v>avoided</v>
      </c>
      <c r="N53" s="0" t="n">
        <f aca="false">LMPreScn!B55</f>
        <v>1</v>
      </c>
      <c r="O53" s="0" t="str">
        <f aca="false">LMPreScn!A55</f>
        <v>DH1N</v>
      </c>
    </row>
    <row r="54" customFormat="false" ht="13.8" hidden="false" customHeight="false" outlineLevel="0" collapsed="false">
      <c r="A54" s="0" t="str">
        <f aca="false">CONCATENATE(C54,"_id")</f>
        <v>15007_id</v>
      </c>
      <c r="B54" s="0" t="str">
        <f aca="false">CONCATENATE("(#",C54, ")")</f>
        <v>(#15007)</v>
      </c>
      <c r="C54" s="0" t="n">
        <f aca="false">LMPreScn!I56</f>
        <v>15007</v>
      </c>
      <c r="D54" s="0" t="n">
        <f aca="false">LMPreScn!F56</f>
        <v>7</v>
      </c>
      <c r="E54" s="0" t="n">
        <f aca="false">LMPreScn!D56</f>
        <v>1</v>
      </c>
      <c r="F54" s="0" t="n">
        <f aca="false">(D54-1)*2+E54</f>
        <v>13</v>
      </c>
      <c r="G54" s="0" t="str">
        <f aca="false">LMPreScn!M56</f>
        <v>The snorkeler avoided the shark.</v>
      </c>
      <c r="H54" s="0" t="str">
        <f aca="false">LMPreScn!CK56</f>
        <v>die</v>
      </c>
      <c r="I54" s="2" t="str">
        <f aca="false">IF(LMPreScn!C56=1,"con", IF(LMPreScn!C56=2,"incon",na))</f>
        <v>con</v>
      </c>
      <c r="J54" s="1" t="n">
        <f aca="false">LMPreScn!CI56</f>
        <v>0.428571428571429</v>
      </c>
      <c r="K54" s="0" t="n">
        <f aca="false">lm1_code_map_scratch!V54</f>
        <v>6</v>
      </c>
      <c r="L54" s="0" t="n">
        <f aca="false">lm1_code_map_scratch!W54</f>
        <v>9</v>
      </c>
      <c r="M54" s="2" t="str">
        <f aca="false">LMPreScn!T56</f>
        <v>avoided</v>
      </c>
      <c r="N54" s="0" t="n">
        <f aca="false">LMPreScn!B56</f>
        <v>2</v>
      </c>
      <c r="O54" s="0" t="str">
        <f aca="false">LMPreScn!A56</f>
        <v>BH2N</v>
      </c>
    </row>
    <row r="55" customFormat="false" ht="13.8" hidden="false" customHeight="false" outlineLevel="0" collapsed="false">
      <c r="A55" s="0" t="str">
        <f aca="false">CONCATENATE(C55,"_id")</f>
        <v>16007_id</v>
      </c>
      <c r="B55" s="0" t="str">
        <f aca="false">CONCATENATE("(#",C55, ")")</f>
        <v>(#16007)</v>
      </c>
      <c r="C55" s="0" t="n">
        <f aca="false">LMPreScn!I57</f>
        <v>16007</v>
      </c>
      <c r="D55" s="0" t="n">
        <f aca="false">LMPreScn!F57</f>
        <v>7</v>
      </c>
      <c r="E55" s="0" t="n">
        <f aca="false">LMPreScn!D57</f>
        <v>2</v>
      </c>
      <c r="F55" s="0" t="n">
        <f aca="false">(D55-1)*2+E55</f>
        <v>14</v>
      </c>
      <c r="G55" s="0" t="str">
        <f aca="false">LMPreScn!M57</f>
        <v>The diner avoided the shark.</v>
      </c>
      <c r="H55" s="0" t="str">
        <f aca="false">LMPreScn!CK57</f>
        <v>eat</v>
      </c>
      <c r="I55" s="2" t="str">
        <f aca="false">IF(LMPreScn!C57=1,"con", IF(LMPreScn!C57=2,"incon",na))</f>
        <v>con</v>
      </c>
      <c r="J55" s="1" t="n">
        <f aca="false">LMPreScn!CI57</f>
        <v>0.51063829787234</v>
      </c>
      <c r="K55" s="0" t="n">
        <f aca="false">lm1_code_map_scratch!V55</f>
        <v>6</v>
      </c>
      <c r="L55" s="0" t="n">
        <f aca="false">lm1_code_map_scratch!W55</f>
        <v>9</v>
      </c>
      <c r="M55" s="2" t="str">
        <f aca="false">LMPreScn!T57</f>
        <v>avoided</v>
      </c>
      <c r="N55" s="0" t="n">
        <f aca="false">LMPreScn!B57</f>
        <v>2</v>
      </c>
      <c r="O55" s="0" t="str">
        <f aca="false">LMPreScn!A57</f>
        <v>AH2N</v>
      </c>
    </row>
    <row r="56" customFormat="false" ht="13.8" hidden="false" customHeight="false" outlineLevel="0" collapsed="false">
      <c r="A56" s="0" t="str">
        <f aca="false">CONCATENATE(C56,"_id")</f>
        <v>17007_id</v>
      </c>
      <c r="B56" s="0" t="str">
        <f aca="false">CONCATENATE("(#",C56, ")")</f>
        <v>(#17007)</v>
      </c>
      <c r="C56" s="0" t="n">
        <f aca="false">LMPreScn!I58</f>
        <v>17007</v>
      </c>
      <c r="D56" s="0" t="n">
        <f aca="false">LMPreScn!F58</f>
        <v>7</v>
      </c>
      <c r="E56" s="0" t="n">
        <f aca="false">LMPreScn!D58</f>
        <v>1</v>
      </c>
      <c r="F56" s="0" t="n">
        <f aca="false">(D56-1)*2+E56</f>
        <v>13</v>
      </c>
      <c r="G56" s="0" t="str">
        <f aca="false">LMPreScn!M58</f>
        <v>The snorkeler avoided the shark.</v>
      </c>
      <c r="H56" s="0" t="str">
        <f aca="false">LMPreScn!CK58</f>
        <v>eat</v>
      </c>
      <c r="I56" s="2" t="str">
        <f aca="false">IF(LMPreScn!C58=1,"con", IF(LMPreScn!C58=2,"incon",na))</f>
        <v>incon</v>
      </c>
      <c r="J56" s="1" t="n">
        <f aca="false">LMPreScn!CI58</f>
        <v>0.204081632653061</v>
      </c>
      <c r="K56" s="0" t="n">
        <f aca="false">lm1_code_map_scratch!V56</f>
        <v>6</v>
      </c>
      <c r="L56" s="0" t="n">
        <f aca="false">lm1_code_map_scratch!W56</f>
        <v>9</v>
      </c>
      <c r="M56" s="2" t="str">
        <f aca="false">LMPreScn!T58</f>
        <v>avoided</v>
      </c>
      <c r="N56" s="0" t="n">
        <f aca="false">LMPreScn!B58</f>
        <v>2</v>
      </c>
      <c r="O56" s="0" t="str">
        <f aca="false">LMPreScn!A58</f>
        <v>DH2N</v>
      </c>
    </row>
    <row r="57" customFormat="false" ht="13.8" hidden="false" customHeight="false" outlineLevel="0" collapsed="false">
      <c r="A57" s="0" t="str">
        <f aca="false">CONCATENATE(C57,"_id")</f>
        <v>18007_id</v>
      </c>
      <c r="B57" s="0" t="str">
        <f aca="false">CONCATENATE("(#",C57, ")")</f>
        <v>(#18007)</v>
      </c>
      <c r="C57" s="0" t="n">
        <f aca="false">LMPreScn!I59</f>
        <v>18007</v>
      </c>
      <c r="D57" s="0" t="n">
        <f aca="false">LMPreScn!F59</f>
        <v>7</v>
      </c>
      <c r="E57" s="0" t="n">
        <f aca="false">LMPreScn!D59</f>
        <v>2</v>
      </c>
      <c r="F57" s="0" t="n">
        <f aca="false">(D57-1)*2+E57</f>
        <v>14</v>
      </c>
      <c r="G57" s="0" t="str">
        <f aca="false">LMPreScn!M59</f>
        <v>The diner avoided the shark.</v>
      </c>
      <c r="H57" s="0" t="str">
        <f aca="false">LMPreScn!CK59</f>
        <v>die</v>
      </c>
      <c r="I57" s="2" t="str">
        <f aca="false">IF(LMPreScn!C59=1,"con", IF(LMPreScn!C59=2,"incon",na))</f>
        <v>incon</v>
      </c>
      <c r="J57" s="1" t="n">
        <f aca="false">LMPreScn!CI59</f>
        <v>0.127659574468085</v>
      </c>
      <c r="K57" s="0" t="n">
        <f aca="false">lm1_code_map_scratch!V57</f>
        <v>6</v>
      </c>
      <c r="L57" s="0" t="n">
        <f aca="false">lm1_code_map_scratch!W57</f>
        <v>9</v>
      </c>
      <c r="M57" s="2" t="str">
        <f aca="false">LMPreScn!T59</f>
        <v>avoided</v>
      </c>
      <c r="N57" s="0" t="n">
        <f aca="false">LMPreScn!B59</f>
        <v>2</v>
      </c>
      <c r="O57" s="0" t="str">
        <f aca="false">LMPreScn!A59</f>
        <v>CH2N</v>
      </c>
    </row>
    <row r="58" customFormat="false" ht="13.8" hidden="false" customHeight="false" outlineLevel="0" collapsed="false">
      <c r="A58" s="0" t="str">
        <f aca="false">CONCATENATE(C58,"_id")</f>
        <v>10008_id</v>
      </c>
      <c r="B58" s="0" t="str">
        <f aca="false">CONCATENATE("(#",C58, ")")</f>
        <v>(#10008)</v>
      </c>
      <c r="C58" s="0" t="n">
        <f aca="false">LMPreScn!I60</f>
        <v>10008</v>
      </c>
      <c r="D58" s="0" t="n">
        <f aca="false">LMPreScn!F60</f>
        <v>8</v>
      </c>
      <c r="E58" s="0" t="n">
        <f aca="false">LMPreScn!D60</f>
        <v>1</v>
      </c>
      <c r="F58" s="0" t="n">
        <f aca="false">(D58-1)*2+E58</f>
        <v>15</v>
      </c>
      <c r="G58" s="0" t="str">
        <f aca="false">LMPreScn!M60</f>
        <v>The children avoided the puddle.</v>
      </c>
      <c r="H58" s="0" t="str">
        <f aca="false">LMPreScn!CK60</f>
        <v>jump</v>
      </c>
      <c r="I58" s="2" t="str">
        <f aca="false">IF(LMPreScn!C60=1,"con", IF(LMPreScn!C60=2,"incon",na))</f>
        <v>con</v>
      </c>
      <c r="J58" s="1" t="n">
        <f aca="false">LMPreScn!CI60</f>
        <v>0.306122448979592</v>
      </c>
      <c r="K58" s="0" t="n">
        <f aca="false">lm1_code_map_scratch!V58</f>
        <v>6</v>
      </c>
      <c r="L58" s="0" t="n">
        <f aca="false">lm1_code_map_scratch!W58</f>
        <v>10</v>
      </c>
      <c r="M58" s="2" t="str">
        <f aca="false">LMPreScn!T60</f>
        <v>avoided</v>
      </c>
      <c r="N58" s="0" t="n">
        <f aca="false">LMPreScn!B60</f>
        <v>1</v>
      </c>
      <c r="O58" s="0" t="str">
        <f aca="false">LMPreScn!A60</f>
        <v>AH1N</v>
      </c>
    </row>
    <row r="59" customFormat="false" ht="13.8" hidden="false" customHeight="false" outlineLevel="0" collapsed="false">
      <c r="A59" s="0" t="str">
        <f aca="false">CONCATENATE(C59,"_id")</f>
        <v>11008_id</v>
      </c>
      <c r="B59" s="0" t="str">
        <f aca="false">CONCATENATE("(#",C59, ")")</f>
        <v>(#11008)</v>
      </c>
      <c r="C59" s="0" t="n">
        <f aca="false">LMPreScn!I61</f>
        <v>11008</v>
      </c>
      <c r="D59" s="0" t="n">
        <f aca="false">LMPreScn!F61</f>
        <v>8</v>
      </c>
      <c r="E59" s="0" t="n">
        <f aca="false">LMPreScn!D61</f>
        <v>2</v>
      </c>
      <c r="F59" s="0" t="n">
        <f aca="false">(D59-1)*2+E59</f>
        <v>16</v>
      </c>
      <c r="G59" s="0" t="str">
        <f aca="false">LMPreScn!M61</f>
        <v>The cars avoided the puddle.</v>
      </c>
      <c r="H59" s="0" t="str">
        <f aca="false">LMPreScn!CK61</f>
        <v>swerve</v>
      </c>
      <c r="I59" s="2" t="str">
        <f aca="false">IF(LMPreScn!C61=1,"con", IF(LMPreScn!C61=2,"incon",na))</f>
        <v>con</v>
      </c>
      <c r="J59" s="1" t="n">
        <f aca="false">LMPreScn!CI61</f>
        <v>0.183673469387755</v>
      </c>
      <c r="K59" s="0" t="n">
        <f aca="false">lm1_code_map_scratch!V59</f>
        <v>6</v>
      </c>
      <c r="L59" s="0" t="n">
        <f aca="false">lm1_code_map_scratch!W59</f>
        <v>10</v>
      </c>
      <c r="M59" s="2" t="str">
        <f aca="false">LMPreScn!T61</f>
        <v>avoided</v>
      </c>
      <c r="N59" s="0" t="n">
        <f aca="false">LMPreScn!B61</f>
        <v>1</v>
      </c>
      <c r="O59" s="0" t="str">
        <f aca="false">LMPreScn!A61</f>
        <v>BH1N</v>
      </c>
    </row>
    <row r="60" customFormat="false" ht="13.8" hidden="false" customHeight="false" outlineLevel="0" collapsed="false">
      <c r="A60" s="0" t="str">
        <f aca="false">CONCATENATE(C60,"_id")</f>
        <v>12008_id</v>
      </c>
      <c r="B60" s="0" t="str">
        <f aca="false">CONCATENATE("(#",C60, ")")</f>
        <v>(#12008)</v>
      </c>
      <c r="C60" s="0" t="n">
        <f aca="false">LMPreScn!I62</f>
        <v>12008</v>
      </c>
      <c r="D60" s="0" t="n">
        <f aca="false">LMPreScn!F62</f>
        <v>8</v>
      </c>
      <c r="E60" s="0" t="n">
        <f aca="false">LMPreScn!D62</f>
        <v>1</v>
      </c>
      <c r="F60" s="0" t="n">
        <f aca="false">(D60-1)*2+E60</f>
        <v>15</v>
      </c>
      <c r="G60" s="0" t="str">
        <f aca="false">LMPreScn!M62</f>
        <v>The children avoided the puddle.</v>
      </c>
      <c r="H60" s="0" t="str">
        <f aca="false">LMPreScn!CK62</f>
        <v>swerve</v>
      </c>
      <c r="I60" s="2" t="str">
        <f aca="false">IF(LMPreScn!C62=1,"con", IF(LMPreScn!C62=2,"incon",na))</f>
        <v>incon</v>
      </c>
      <c r="J60" s="1" t="n">
        <f aca="false">LMPreScn!CI62</f>
        <v>0</v>
      </c>
      <c r="K60" s="0" t="n">
        <f aca="false">lm1_code_map_scratch!V60</f>
        <v>6</v>
      </c>
      <c r="L60" s="0" t="n">
        <f aca="false">lm1_code_map_scratch!W60</f>
        <v>10</v>
      </c>
      <c r="M60" s="2" t="str">
        <f aca="false">LMPreScn!T62</f>
        <v>avoided</v>
      </c>
      <c r="N60" s="0" t="n">
        <f aca="false">LMPreScn!B62</f>
        <v>1</v>
      </c>
      <c r="O60" s="0" t="str">
        <f aca="false">LMPreScn!A62</f>
        <v>CH1N</v>
      </c>
    </row>
    <row r="61" customFormat="false" ht="13.8" hidden="false" customHeight="false" outlineLevel="0" collapsed="false">
      <c r="A61" s="0" t="str">
        <f aca="false">CONCATENATE(C61,"_id")</f>
        <v>13008_id</v>
      </c>
      <c r="B61" s="0" t="str">
        <f aca="false">CONCATENATE("(#",C61, ")")</f>
        <v>(#13008)</v>
      </c>
      <c r="C61" s="0" t="n">
        <f aca="false">LMPreScn!I63</f>
        <v>13008</v>
      </c>
      <c r="D61" s="0" t="n">
        <f aca="false">LMPreScn!F63</f>
        <v>8</v>
      </c>
      <c r="E61" s="0" t="n">
        <f aca="false">LMPreScn!D63</f>
        <v>2</v>
      </c>
      <c r="F61" s="0" t="n">
        <f aca="false">(D61-1)*2+E61</f>
        <v>16</v>
      </c>
      <c r="G61" s="0" t="str">
        <f aca="false">LMPreScn!M63</f>
        <v>The cars avoided the puddle.</v>
      </c>
      <c r="H61" s="0" t="str">
        <f aca="false">LMPreScn!CK63</f>
        <v>jump</v>
      </c>
      <c r="I61" s="2" t="str">
        <f aca="false">IF(LMPreScn!C63=1,"con", IF(LMPreScn!C63=2,"incon",na))</f>
        <v>incon</v>
      </c>
      <c r="J61" s="1" t="n">
        <f aca="false">LMPreScn!CI63</f>
        <v>0.0204081632653061</v>
      </c>
      <c r="K61" s="0" t="n">
        <f aca="false">lm1_code_map_scratch!V61</f>
        <v>6</v>
      </c>
      <c r="L61" s="0" t="n">
        <f aca="false">lm1_code_map_scratch!W61</f>
        <v>10</v>
      </c>
      <c r="M61" s="2" t="str">
        <f aca="false">LMPreScn!T63</f>
        <v>avoided</v>
      </c>
      <c r="N61" s="0" t="n">
        <f aca="false">LMPreScn!B63</f>
        <v>1</v>
      </c>
      <c r="O61" s="0" t="str">
        <f aca="false">LMPreScn!A63</f>
        <v>DH1N</v>
      </c>
    </row>
    <row r="62" customFormat="false" ht="13.8" hidden="false" customHeight="false" outlineLevel="0" collapsed="false">
      <c r="A62" s="0" t="str">
        <f aca="false">CONCATENATE(C62,"_id")</f>
        <v>15008_id</v>
      </c>
      <c r="B62" s="0" t="str">
        <f aca="false">CONCATENATE("(#",C62, ")")</f>
        <v>(#15008)</v>
      </c>
      <c r="C62" s="0" t="n">
        <f aca="false">LMPreScn!I64</f>
        <v>15008</v>
      </c>
      <c r="D62" s="0" t="n">
        <f aca="false">LMPreScn!F64</f>
        <v>8</v>
      </c>
      <c r="E62" s="0" t="n">
        <f aca="false">LMPreScn!D64</f>
        <v>1</v>
      </c>
      <c r="F62" s="0" t="n">
        <f aca="false">(D62-1)*2+E62</f>
        <v>15</v>
      </c>
      <c r="G62" s="0" t="str">
        <f aca="false">LMPreScn!M64</f>
        <v>The children avoided the puddle.</v>
      </c>
      <c r="H62" s="0" t="str">
        <f aca="false">LMPreScn!CK64</f>
        <v>jump</v>
      </c>
      <c r="I62" s="2" t="str">
        <f aca="false">IF(LMPreScn!C64=1,"con", IF(LMPreScn!C64=2,"incon",na))</f>
        <v>con</v>
      </c>
      <c r="J62" s="1" t="n">
        <f aca="false">LMPreScn!CI64</f>
        <v>0.306122448979592</v>
      </c>
      <c r="K62" s="0" t="n">
        <f aca="false">lm1_code_map_scratch!V62</f>
        <v>6</v>
      </c>
      <c r="L62" s="0" t="n">
        <f aca="false">lm1_code_map_scratch!W62</f>
        <v>10</v>
      </c>
      <c r="M62" s="2" t="str">
        <f aca="false">LMPreScn!T64</f>
        <v>avoided</v>
      </c>
      <c r="N62" s="0" t="n">
        <f aca="false">LMPreScn!B64</f>
        <v>2</v>
      </c>
      <c r="O62" s="0" t="str">
        <f aca="false">LMPreScn!A64</f>
        <v>BH2N</v>
      </c>
    </row>
    <row r="63" customFormat="false" ht="13.8" hidden="false" customHeight="false" outlineLevel="0" collapsed="false">
      <c r="A63" s="0" t="str">
        <f aca="false">CONCATENATE(C63,"_id")</f>
        <v>16008_id</v>
      </c>
      <c r="B63" s="0" t="str">
        <f aca="false">CONCATENATE("(#",C63, ")")</f>
        <v>(#16008)</v>
      </c>
      <c r="C63" s="0" t="n">
        <f aca="false">LMPreScn!I65</f>
        <v>16008</v>
      </c>
      <c r="D63" s="0" t="n">
        <f aca="false">LMPreScn!F65</f>
        <v>8</v>
      </c>
      <c r="E63" s="0" t="n">
        <f aca="false">LMPreScn!D65</f>
        <v>2</v>
      </c>
      <c r="F63" s="0" t="n">
        <f aca="false">(D63-1)*2+E63</f>
        <v>16</v>
      </c>
      <c r="G63" s="0" t="str">
        <f aca="false">LMPreScn!M65</f>
        <v>The cars avoided the puddle.</v>
      </c>
      <c r="H63" s="0" t="str">
        <f aca="false">LMPreScn!CK65</f>
        <v>swerve</v>
      </c>
      <c r="I63" s="2" t="str">
        <f aca="false">IF(LMPreScn!C65=1,"con", IF(LMPreScn!C65=2,"incon",na))</f>
        <v>con</v>
      </c>
      <c r="J63" s="1" t="n">
        <f aca="false">LMPreScn!CI65</f>
        <v>0.183673469387755</v>
      </c>
      <c r="K63" s="0" t="n">
        <f aca="false">lm1_code_map_scratch!V63</f>
        <v>6</v>
      </c>
      <c r="L63" s="0" t="n">
        <f aca="false">lm1_code_map_scratch!W63</f>
        <v>10</v>
      </c>
      <c r="M63" s="2" t="str">
        <f aca="false">LMPreScn!T65</f>
        <v>avoided</v>
      </c>
      <c r="N63" s="0" t="n">
        <f aca="false">LMPreScn!B65</f>
        <v>2</v>
      </c>
      <c r="O63" s="0" t="str">
        <f aca="false">LMPreScn!A65</f>
        <v>AH2N</v>
      </c>
    </row>
    <row r="64" customFormat="false" ht="13.8" hidden="false" customHeight="false" outlineLevel="0" collapsed="false">
      <c r="A64" s="0" t="str">
        <f aca="false">CONCATENATE(C64,"_id")</f>
        <v>17008_id</v>
      </c>
      <c r="B64" s="0" t="str">
        <f aca="false">CONCATENATE("(#",C64, ")")</f>
        <v>(#17008)</v>
      </c>
      <c r="C64" s="0" t="n">
        <f aca="false">LMPreScn!I66</f>
        <v>17008</v>
      </c>
      <c r="D64" s="0" t="n">
        <f aca="false">LMPreScn!F66</f>
        <v>8</v>
      </c>
      <c r="E64" s="0" t="n">
        <f aca="false">LMPreScn!D66</f>
        <v>1</v>
      </c>
      <c r="F64" s="0" t="n">
        <f aca="false">(D64-1)*2+E64</f>
        <v>15</v>
      </c>
      <c r="G64" s="0" t="str">
        <f aca="false">LMPreScn!M66</f>
        <v>The children avoided the puddle.</v>
      </c>
      <c r="H64" s="0" t="str">
        <f aca="false">LMPreScn!CK66</f>
        <v>swerve</v>
      </c>
      <c r="I64" s="2" t="str">
        <f aca="false">IF(LMPreScn!C66=1,"con", IF(LMPreScn!C66=2,"incon",na))</f>
        <v>incon</v>
      </c>
      <c r="J64" s="1" t="n">
        <f aca="false">LMPreScn!CI66</f>
        <v>0</v>
      </c>
      <c r="K64" s="0" t="n">
        <f aca="false">lm1_code_map_scratch!V64</f>
        <v>6</v>
      </c>
      <c r="L64" s="0" t="n">
        <f aca="false">lm1_code_map_scratch!W64</f>
        <v>10</v>
      </c>
      <c r="M64" s="2" t="str">
        <f aca="false">LMPreScn!T66</f>
        <v>avoided</v>
      </c>
      <c r="N64" s="0" t="n">
        <f aca="false">LMPreScn!B66</f>
        <v>2</v>
      </c>
      <c r="O64" s="0" t="str">
        <f aca="false">LMPreScn!A66</f>
        <v>DH2N</v>
      </c>
    </row>
    <row r="65" customFormat="false" ht="13.8" hidden="false" customHeight="false" outlineLevel="0" collapsed="false">
      <c r="A65" s="0" t="str">
        <f aca="false">CONCATENATE(C65,"_id")</f>
        <v>18008_id</v>
      </c>
      <c r="B65" s="0" t="str">
        <f aca="false">CONCATENATE("(#",C65, ")")</f>
        <v>(#18008)</v>
      </c>
      <c r="C65" s="0" t="n">
        <f aca="false">LMPreScn!I67</f>
        <v>18008</v>
      </c>
      <c r="D65" s="0" t="n">
        <f aca="false">LMPreScn!F67</f>
        <v>8</v>
      </c>
      <c r="E65" s="0" t="n">
        <f aca="false">LMPreScn!D67</f>
        <v>2</v>
      </c>
      <c r="F65" s="0" t="n">
        <f aca="false">(D65-1)*2+E65</f>
        <v>16</v>
      </c>
      <c r="G65" s="0" t="str">
        <f aca="false">LMPreScn!M67</f>
        <v>The cars avoided the puddle.</v>
      </c>
      <c r="H65" s="0" t="str">
        <f aca="false">LMPreScn!CK67</f>
        <v>jump</v>
      </c>
      <c r="I65" s="2" t="str">
        <f aca="false">IF(LMPreScn!C67=1,"con", IF(LMPreScn!C67=2,"incon",na))</f>
        <v>incon</v>
      </c>
      <c r="J65" s="1" t="n">
        <f aca="false">LMPreScn!CI67</f>
        <v>0.0204081632653061</v>
      </c>
      <c r="K65" s="0" t="n">
        <f aca="false">lm1_code_map_scratch!V65</f>
        <v>6</v>
      </c>
      <c r="L65" s="0" t="n">
        <f aca="false">lm1_code_map_scratch!W65</f>
        <v>10</v>
      </c>
      <c r="M65" s="2" t="str">
        <f aca="false">LMPreScn!T67</f>
        <v>avoided</v>
      </c>
      <c r="N65" s="0" t="n">
        <f aca="false">LMPreScn!B67</f>
        <v>2</v>
      </c>
      <c r="O65" s="0" t="str">
        <f aca="false">LMPreScn!A67</f>
        <v>CH2N</v>
      </c>
    </row>
    <row r="66" customFormat="false" ht="13.8" hidden="false" customHeight="false" outlineLevel="0" collapsed="false">
      <c r="A66" s="0" t="str">
        <f aca="false">CONCATENATE(C66,"_id")</f>
        <v>10009_id</v>
      </c>
      <c r="B66" s="0" t="str">
        <f aca="false">CONCATENATE("(#",C66, ")")</f>
        <v>(#10009)</v>
      </c>
      <c r="C66" s="0" t="n">
        <f aca="false">LMPreScn!I68</f>
        <v>10009</v>
      </c>
      <c r="D66" s="0" t="n">
        <f aca="false">LMPreScn!F68</f>
        <v>9</v>
      </c>
      <c r="E66" s="0" t="n">
        <f aca="false">LMPreScn!D68</f>
        <v>1</v>
      </c>
      <c r="F66" s="0" t="n">
        <f aca="false">(D66-1)*2+E66</f>
        <v>17</v>
      </c>
      <c r="G66" s="0" t="str">
        <f aca="false">LMPreScn!M68</f>
        <v>The veterinary practices typically avoided reptiles.</v>
      </c>
      <c r="H66" s="0" t="str">
        <f aca="false">LMPreScn!CK68</f>
        <v>touch</v>
      </c>
      <c r="I66" s="2" t="str">
        <f aca="false">IF(LMPreScn!C68=1,"con", IF(LMPreScn!C68=2,"incon",na))</f>
        <v>con</v>
      </c>
      <c r="J66" s="1" t="n">
        <f aca="false">LMPreScn!CI68</f>
        <v>0.229166666666667</v>
      </c>
      <c r="K66" s="0" t="n">
        <f aca="false">lm1_code_map_scratch!V66</f>
        <v>6</v>
      </c>
      <c r="L66" s="0" t="n">
        <f aca="false">lm1_code_map_scratch!W66</f>
        <v>10</v>
      </c>
      <c r="M66" s="2" t="str">
        <f aca="false">LMPreScn!T68</f>
        <v>avoided</v>
      </c>
      <c r="N66" s="0" t="n">
        <f aca="false">LMPreScn!B68</f>
        <v>1</v>
      </c>
      <c r="O66" s="0" t="str">
        <f aca="false">LMPreScn!A68</f>
        <v>AH1N</v>
      </c>
    </row>
    <row r="67" customFormat="false" ht="13.8" hidden="false" customHeight="false" outlineLevel="0" collapsed="false">
      <c r="A67" s="0" t="str">
        <f aca="false">CONCATENATE(C67,"_id")</f>
        <v>11009_id</v>
      </c>
      <c r="B67" s="0" t="str">
        <f aca="false">CONCATENATE("(#",C67, ")")</f>
        <v>(#11009)</v>
      </c>
      <c r="C67" s="0" t="n">
        <f aca="false">LMPreScn!I69</f>
        <v>11009</v>
      </c>
      <c r="D67" s="0" t="n">
        <f aca="false">LMPreScn!F69</f>
        <v>9</v>
      </c>
      <c r="E67" s="0" t="n">
        <f aca="false">LMPreScn!D69</f>
        <v>2</v>
      </c>
      <c r="F67" s="0" t="n">
        <f aca="false">(D67-1)*2+E67</f>
        <v>18</v>
      </c>
      <c r="G67" s="0" t="str">
        <f aca="false">LMPreScn!M69</f>
        <v>The zoo-goers typically avoided reptiles.</v>
      </c>
      <c r="H67" s="0" t="str">
        <f aca="false">LMPreScn!CK69</f>
        <v>see</v>
      </c>
      <c r="I67" s="2" t="str">
        <f aca="false">IF(LMPreScn!C69=1,"con", IF(LMPreScn!C69=2,"incon",na))</f>
        <v>con</v>
      </c>
      <c r="J67" s="1" t="n">
        <f aca="false">LMPreScn!CI69</f>
        <v>0.448979591836735</v>
      </c>
      <c r="K67" s="0" t="n">
        <f aca="false">lm1_code_map_scratch!V67</f>
        <v>6</v>
      </c>
      <c r="L67" s="0" t="n">
        <f aca="false">lm1_code_map_scratch!W67</f>
        <v>10</v>
      </c>
      <c r="M67" s="2" t="str">
        <f aca="false">LMPreScn!T69</f>
        <v>avoided</v>
      </c>
      <c r="N67" s="0" t="n">
        <f aca="false">LMPreScn!B69</f>
        <v>1</v>
      </c>
      <c r="O67" s="0" t="str">
        <f aca="false">LMPreScn!A69</f>
        <v>BH1N</v>
      </c>
    </row>
    <row r="68" customFormat="false" ht="13.8" hidden="false" customHeight="false" outlineLevel="0" collapsed="false">
      <c r="A68" s="0" t="str">
        <f aca="false">CONCATENATE(C68,"_id")</f>
        <v>12009_id</v>
      </c>
      <c r="B68" s="0" t="str">
        <f aca="false">CONCATENATE("(#",C68, ")")</f>
        <v>(#12009)</v>
      </c>
      <c r="C68" s="0" t="n">
        <f aca="false">LMPreScn!I70</f>
        <v>12009</v>
      </c>
      <c r="D68" s="0" t="n">
        <f aca="false">LMPreScn!F70</f>
        <v>9</v>
      </c>
      <c r="E68" s="0" t="n">
        <f aca="false">LMPreScn!D70</f>
        <v>1</v>
      </c>
      <c r="F68" s="0" t="n">
        <f aca="false">(D68-1)*2+E68</f>
        <v>17</v>
      </c>
      <c r="G68" s="0" t="str">
        <f aca="false">LMPreScn!M70</f>
        <v>The veterinary practices typically avoided reptiles.</v>
      </c>
      <c r="H68" s="0" t="str">
        <f aca="false">LMPreScn!CK70</f>
        <v>see</v>
      </c>
      <c r="I68" s="2" t="str">
        <f aca="false">IF(LMPreScn!C70=1,"con", IF(LMPreScn!C70=2,"incon",na))</f>
        <v>incon</v>
      </c>
      <c r="J68" s="1" t="n">
        <f aca="false">LMPreScn!CI70</f>
        <v>0</v>
      </c>
      <c r="K68" s="0" t="n">
        <f aca="false">lm1_code_map_scratch!V68</f>
        <v>6</v>
      </c>
      <c r="L68" s="0" t="n">
        <f aca="false">lm1_code_map_scratch!W68</f>
        <v>10</v>
      </c>
      <c r="M68" s="2" t="str">
        <f aca="false">LMPreScn!T70</f>
        <v>avoided</v>
      </c>
      <c r="N68" s="0" t="n">
        <f aca="false">LMPreScn!B70</f>
        <v>1</v>
      </c>
      <c r="O68" s="0" t="str">
        <f aca="false">LMPreScn!A70</f>
        <v>CH1N</v>
      </c>
    </row>
    <row r="69" customFormat="false" ht="13.8" hidden="false" customHeight="false" outlineLevel="0" collapsed="false">
      <c r="A69" s="0" t="str">
        <f aca="false">CONCATENATE(C69,"_id")</f>
        <v>13009_id</v>
      </c>
      <c r="B69" s="0" t="str">
        <f aca="false">CONCATENATE("(#",C69, ")")</f>
        <v>(#13009)</v>
      </c>
      <c r="C69" s="0" t="n">
        <f aca="false">LMPreScn!I71</f>
        <v>13009</v>
      </c>
      <c r="D69" s="0" t="n">
        <f aca="false">LMPreScn!F71</f>
        <v>9</v>
      </c>
      <c r="E69" s="0" t="n">
        <f aca="false">LMPreScn!D71</f>
        <v>2</v>
      </c>
      <c r="F69" s="0" t="n">
        <f aca="false">(D69-1)*2+E69</f>
        <v>18</v>
      </c>
      <c r="G69" s="0" t="str">
        <f aca="false">LMPreScn!M71</f>
        <v>The zoo-goers typically avoided reptiles.</v>
      </c>
      <c r="H69" s="0" t="str">
        <f aca="false">LMPreScn!CK71</f>
        <v>touch</v>
      </c>
      <c r="I69" s="2" t="str">
        <f aca="false">IF(LMPreScn!C71=1,"con", IF(LMPreScn!C71=2,"incon",na))</f>
        <v>incon</v>
      </c>
      <c r="J69" s="1" t="n">
        <f aca="false">LMPreScn!CI71</f>
        <v>0.0612244897959184</v>
      </c>
      <c r="K69" s="0" t="n">
        <f aca="false">lm1_code_map_scratch!V69</f>
        <v>6</v>
      </c>
      <c r="L69" s="0" t="n">
        <f aca="false">lm1_code_map_scratch!W69</f>
        <v>10</v>
      </c>
      <c r="M69" s="2" t="str">
        <f aca="false">LMPreScn!T71</f>
        <v>avoided</v>
      </c>
      <c r="N69" s="0" t="n">
        <f aca="false">LMPreScn!B71</f>
        <v>1</v>
      </c>
      <c r="O69" s="0" t="str">
        <f aca="false">LMPreScn!A71</f>
        <v>DH1N</v>
      </c>
    </row>
    <row r="70" customFormat="false" ht="13.8" hidden="false" customHeight="false" outlineLevel="0" collapsed="false">
      <c r="A70" s="0" t="str">
        <f aca="false">CONCATENATE(C70,"_id")</f>
        <v>15009_id</v>
      </c>
      <c r="B70" s="0" t="str">
        <f aca="false">CONCATENATE("(#",C70, ")")</f>
        <v>(#15009)</v>
      </c>
      <c r="C70" s="0" t="n">
        <f aca="false">LMPreScn!I72</f>
        <v>15009</v>
      </c>
      <c r="D70" s="0" t="n">
        <f aca="false">LMPreScn!F72</f>
        <v>9</v>
      </c>
      <c r="E70" s="0" t="n">
        <f aca="false">LMPreScn!D72</f>
        <v>1</v>
      </c>
      <c r="F70" s="0" t="n">
        <f aca="false">(D70-1)*2+E70</f>
        <v>17</v>
      </c>
      <c r="G70" s="0" t="str">
        <f aca="false">LMPreScn!M72</f>
        <v>The veterinary practices typically avoided reptiles.</v>
      </c>
      <c r="H70" s="0" t="str">
        <f aca="false">LMPreScn!CK72</f>
        <v>touch</v>
      </c>
      <c r="I70" s="2" t="str">
        <f aca="false">IF(LMPreScn!C72=1,"con", IF(LMPreScn!C72=2,"incon",na))</f>
        <v>con</v>
      </c>
      <c r="J70" s="1" t="n">
        <f aca="false">LMPreScn!CI72</f>
        <v>0.229166666666667</v>
      </c>
      <c r="K70" s="0" t="n">
        <f aca="false">lm1_code_map_scratch!V70</f>
        <v>6</v>
      </c>
      <c r="L70" s="0" t="n">
        <f aca="false">lm1_code_map_scratch!W70</f>
        <v>10</v>
      </c>
      <c r="M70" s="2" t="str">
        <f aca="false">LMPreScn!T72</f>
        <v>avoided</v>
      </c>
      <c r="N70" s="0" t="n">
        <f aca="false">LMPreScn!B72</f>
        <v>2</v>
      </c>
      <c r="O70" s="0" t="str">
        <f aca="false">LMPreScn!A72</f>
        <v>BH2N</v>
      </c>
    </row>
    <row r="71" customFormat="false" ht="13.8" hidden="false" customHeight="false" outlineLevel="0" collapsed="false">
      <c r="A71" s="0" t="str">
        <f aca="false">CONCATENATE(C71,"_id")</f>
        <v>16009_id</v>
      </c>
      <c r="B71" s="0" t="str">
        <f aca="false">CONCATENATE("(#",C71, ")")</f>
        <v>(#16009)</v>
      </c>
      <c r="C71" s="0" t="n">
        <f aca="false">LMPreScn!I73</f>
        <v>16009</v>
      </c>
      <c r="D71" s="0" t="n">
        <f aca="false">LMPreScn!F73</f>
        <v>9</v>
      </c>
      <c r="E71" s="0" t="n">
        <f aca="false">LMPreScn!D73</f>
        <v>2</v>
      </c>
      <c r="F71" s="0" t="n">
        <f aca="false">(D71-1)*2+E71</f>
        <v>18</v>
      </c>
      <c r="G71" s="0" t="str">
        <f aca="false">LMPreScn!M73</f>
        <v>The zoo-goers typically avoided reptiles.</v>
      </c>
      <c r="H71" s="0" t="str">
        <f aca="false">LMPreScn!CK73</f>
        <v>see</v>
      </c>
      <c r="I71" s="2" t="str">
        <f aca="false">IF(LMPreScn!C73=1,"con", IF(LMPreScn!C73=2,"incon",na))</f>
        <v>con</v>
      </c>
      <c r="J71" s="1" t="n">
        <f aca="false">LMPreScn!CI73</f>
        <v>0.448979591836735</v>
      </c>
      <c r="K71" s="0" t="n">
        <f aca="false">lm1_code_map_scratch!V71</f>
        <v>6</v>
      </c>
      <c r="L71" s="0" t="n">
        <f aca="false">lm1_code_map_scratch!W71</f>
        <v>10</v>
      </c>
      <c r="M71" s="2" t="str">
        <f aca="false">LMPreScn!T73</f>
        <v>avoided</v>
      </c>
      <c r="N71" s="0" t="n">
        <f aca="false">LMPreScn!B73</f>
        <v>2</v>
      </c>
      <c r="O71" s="0" t="str">
        <f aca="false">LMPreScn!A73</f>
        <v>AH2N</v>
      </c>
    </row>
    <row r="72" customFormat="false" ht="13.8" hidden="false" customHeight="false" outlineLevel="0" collapsed="false">
      <c r="A72" s="0" t="str">
        <f aca="false">CONCATENATE(C72,"_id")</f>
        <v>17009_id</v>
      </c>
      <c r="B72" s="0" t="str">
        <f aca="false">CONCATENATE("(#",C72, ")")</f>
        <v>(#17009)</v>
      </c>
      <c r="C72" s="0" t="n">
        <f aca="false">LMPreScn!I74</f>
        <v>17009</v>
      </c>
      <c r="D72" s="0" t="n">
        <f aca="false">LMPreScn!F74</f>
        <v>9</v>
      </c>
      <c r="E72" s="0" t="n">
        <f aca="false">LMPreScn!D74</f>
        <v>1</v>
      </c>
      <c r="F72" s="0" t="n">
        <f aca="false">(D72-1)*2+E72</f>
        <v>17</v>
      </c>
      <c r="G72" s="0" t="str">
        <f aca="false">LMPreScn!M74</f>
        <v>The veterinary practices typically avoided reptiles.</v>
      </c>
      <c r="H72" s="0" t="str">
        <f aca="false">LMPreScn!CK74</f>
        <v>see</v>
      </c>
      <c r="I72" s="2" t="str">
        <f aca="false">IF(LMPreScn!C74=1,"con", IF(LMPreScn!C74=2,"incon",na))</f>
        <v>incon</v>
      </c>
      <c r="J72" s="1" t="n">
        <f aca="false">LMPreScn!CI74</f>
        <v>0</v>
      </c>
      <c r="K72" s="0" t="n">
        <f aca="false">lm1_code_map_scratch!V72</f>
        <v>6</v>
      </c>
      <c r="L72" s="0" t="n">
        <f aca="false">lm1_code_map_scratch!W72</f>
        <v>10</v>
      </c>
      <c r="M72" s="2" t="str">
        <f aca="false">LMPreScn!T74</f>
        <v>avoided</v>
      </c>
      <c r="N72" s="0" t="n">
        <f aca="false">LMPreScn!B74</f>
        <v>2</v>
      </c>
      <c r="O72" s="0" t="str">
        <f aca="false">LMPreScn!A74</f>
        <v>DH2N</v>
      </c>
    </row>
    <row r="73" customFormat="false" ht="13.8" hidden="false" customHeight="false" outlineLevel="0" collapsed="false">
      <c r="A73" s="0" t="str">
        <f aca="false">CONCATENATE(C73,"_id")</f>
        <v>18009_id</v>
      </c>
      <c r="B73" s="0" t="str">
        <f aca="false">CONCATENATE("(#",C73, ")")</f>
        <v>(#18009)</v>
      </c>
      <c r="C73" s="0" t="n">
        <f aca="false">LMPreScn!I75</f>
        <v>18009</v>
      </c>
      <c r="D73" s="0" t="n">
        <f aca="false">LMPreScn!F75</f>
        <v>9</v>
      </c>
      <c r="E73" s="0" t="n">
        <f aca="false">LMPreScn!D75</f>
        <v>2</v>
      </c>
      <c r="F73" s="0" t="n">
        <f aca="false">(D73-1)*2+E73</f>
        <v>18</v>
      </c>
      <c r="G73" s="0" t="str">
        <f aca="false">LMPreScn!M75</f>
        <v>The zoo-goers typically avoided reptiles.</v>
      </c>
      <c r="H73" s="0" t="str">
        <f aca="false">LMPreScn!CK75</f>
        <v>touch</v>
      </c>
      <c r="I73" s="2" t="str">
        <f aca="false">IF(LMPreScn!C75=1,"con", IF(LMPreScn!C75=2,"incon",na))</f>
        <v>incon</v>
      </c>
      <c r="J73" s="1" t="n">
        <f aca="false">LMPreScn!CI75</f>
        <v>0.0612244897959184</v>
      </c>
      <c r="K73" s="0" t="n">
        <f aca="false">lm1_code_map_scratch!V73</f>
        <v>6</v>
      </c>
      <c r="L73" s="0" t="n">
        <f aca="false">lm1_code_map_scratch!W73</f>
        <v>10</v>
      </c>
      <c r="M73" s="2" t="str">
        <f aca="false">LMPreScn!T75</f>
        <v>avoided</v>
      </c>
      <c r="N73" s="0" t="n">
        <f aca="false">LMPreScn!B75</f>
        <v>2</v>
      </c>
      <c r="O73" s="0" t="str">
        <f aca="false">LMPreScn!A75</f>
        <v>CH2N</v>
      </c>
    </row>
    <row r="74" customFormat="false" ht="13.8" hidden="false" customHeight="false" outlineLevel="0" collapsed="false">
      <c r="A74" s="0" t="str">
        <f aca="false">CONCATENATE(C74,"_id")</f>
        <v>10010_id</v>
      </c>
      <c r="B74" s="0" t="str">
        <f aca="false">CONCATENATE("(#",C74, ")")</f>
        <v>(#10010)</v>
      </c>
      <c r="C74" s="0" t="n">
        <f aca="false">LMPreScn!I76</f>
        <v>10010</v>
      </c>
      <c r="D74" s="0" t="n">
        <f aca="false">LMPreScn!F76</f>
        <v>10</v>
      </c>
      <c r="E74" s="0" t="n">
        <f aca="false">LMPreScn!D76</f>
        <v>1</v>
      </c>
      <c r="F74" s="0" t="n">
        <f aca="false">(D74-1)*2+E74</f>
        <v>19</v>
      </c>
      <c r="G74" s="0" t="str">
        <f aca="false">LMPreScn!M76</f>
        <v>The journalist began the difficult article.</v>
      </c>
      <c r="H74" s="0" t="str">
        <f aca="false">LMPreScn!CK76</f>
        <v>write</v>
      </c>
      <c r="I74" s="2" t="str">
        <f aca="false">IF(LMPreScn!C76=1,"con", IF(LMPreScn!C76=2,"incon",na))</f>
        <v>con</v>
      </c>
      <c r="J74" s="1" t="n">
        <f aca="false">LMPreScn!CI76</f>
        <v>0.346938775510204</v>
      </c>
      <c r="K74" s="0" t="n">
        <f aca="false">lm1_code_map_scratch!V74</f>
        <v>7</v>
      </c>
      <c r="L74" s="0" t="n">
        <f aca="false">lm1_code_map_scratch!W74</f>
        <v>11</v>
      </c>
      <c r="M74" s="2" t="str">
        <f aca="false">LMPreScn!T76</f>
        <v>began</v>
      </c>
      <c r="N74" s="0" t="n">
        <f aca="false">LMPreScn!B76</f>
        <v>1</v>
      </c>
      <c r="O74" s="0" t="str">
        <f aca="false">LMPreScn!A76</f>
        <v>AH1N</v>
      </c>
    </row>
    <row r="75" customFormat="false" ht="13.8" hidden="false" customHeight="false" outlineLevel="0" collapsed="false">
      <c r="A75" s="0" t="str">
        <f aca="false">CONCATENATE(C75,"_id")</f>
        <v>11010_id</v>
      </c>
      <c r="B75" s="0" t="str">
        <f aca="false">CONCATENATE("(#",C75, ")")</f>
        <v>(#11010)</v>
      </c>
      <c r="C75" s="0" t="n">
        <f aca="false">LMPreScn!I77</f>
        <v>11010</v>
      </c>
      <c r="D75" s="0" t="n">
        <f aca="false">LMPreScn!F77</f>
        <v>10</v>
      </c>
      <c r="E75" s="0" t="n">
        <f aca="false">LMPreScn!D77</f>
        <v>2</v>
      </c>
      <c r="F75" s="0" t="n">
        <f aca="false">(D75-1)*2+E75</f>
        <v>20</v>
      </c>
      <c r="G75" s="0" t="str">
        <f aca="false">LMPreScn!M77</f>
        <v>The student began the difficult article.</v>
      </c>
      <c r="H75" s="0" t="str">
        <f aca="false">LMPreScn!CK77</f>
        <v>read</v>
      </c>
      <c r="I75" s="2" t="str">
        <f aca="false">IF(LMPreScn!C77=1,"con", IF(LMPreScn!C77=2,"incon",na))</f>
        <v>con</v>
      </c>
      <c r="J75" s="1" t="n">
        <f aca="false">LMPreScn!CI77</f>
        <v>0.551020408163265</v>
      </c>
      <c r="K75" s="0" t="n">
        <f aca="false">lm1_code_map_scratch!V75</f>
        <v>7</v>
      </c>
      <c r="L75" s="0" t="n">
        <f aca="false">lm1_code_map_scratch!W75</f>
        <v>11</v>
      </c>
      <c r="M75" s="2" t="str">
        <f aca="false">LMPreScn!T77</f>
        <v>began</v>
      </c>
      <c r="N75" s="0" t="n">
        <f aca="false">LMPreScn!B77</f>
        <v>1</v>
      </c>
      <c r="O75" s="0" t="str">
        <f aca="false">LMPreScn!A77</f>
        <v>BH1N</v>
      </c>
    </row>
    <row r="76" customFormat="false" ht="13.8" hidden="false" customHeight="false" outlineLevel="0" collapsed="false">
      <c r="A76" s="0" t="str">
        <f aca="false">CONCATENATE(C76,"_id")</f>
        <v>12010_id</v>
      </c>
      <c r="B76" s="0" t="str">
        <f aca="false">CONCATENATE("(#",C76, ")")</f>
        <v>(#12010)</v>
      </c>
      <c r="C76" s="0" t="n">
        <f aca="false">LMPreScn!I78</f>
        <v>12010</v>
      </c>
      <c r="D76" s="0" t="n">
        <f aca="false">LMPreScn!F78</f>
        <v>10</v>
      </c>
      <c r="E76" s="0" t="n">
        <f aca="false">LMPreScn!D78</f>
        <v>1</v>
      </c>
      <c r="F76" s="0" t="n">
        <f aca="false">(D76-1)*2+E76</f>
        <v>19</v>
      </c>
      <c r="G76" s="0" t="str">
        <f aca="false">LMPreScn!M78</f>
        <v>The journalist began the difficult article.</v>
      </c>
      <c r="H76" s="0" t="str">
        <f aca="false">LMPreScn!CK78</f>
        <v>read</v>
      </c>
      <c r="I76" s="2" t="str">
        <f aca="false">IF(LMPreScn!C78=1,"con", IF(LMPreScn!C78=2,"incon",na))</f>
        <v>incon</v>
      </c>
      <c r="J76" s="1" t="n">
        <f aca="false">LMPreScn!CI78</f>
        <v>0.102040816326531</v>
      </c>
      <c r="K76" s="0" t="n">
        <f aca="false">lm1_code_map_scratch!V76</f>
        <v>7</v>
      </c>
      <c r="L76" s="0" t="n">
        <f aca="false">lm1_code_map_scratch!W76</f>
        <v>11</v>
      </c>
      <c r="M76" s="2" t="str">
        <f aca="false">LMPreScn!T78</f>
        <v>began</v>
      </c>
      <c r="N76" s="0" t="n">
        <f aca="false">LMPreScn!B78</f>
        <v>1</v>
      </c>
      <c r="O76" s="0" t="str">
        <f aca="false">LMPreScn!A78</f>
        <v>CH1N</v>
      </c>
    </row>
    <row r="77" customFormat="false" ht="13.8" hidden="false" customHeight="false" outlineLevel="0" collapsed="false">
      <c r="A77" s="0" t="str">
        <f aca="false">CONCATENATE(C77,"_id")</f>
        <v>13010_id</v>
      </c>
      <c r="B77" s="0" t="str">
        <f aca="false">CONCATENATE("(#",C77, ")")</f>
        <v>(#13010)</v>
      </c>
      <c r="C77" s="0" t="n">
        <f aca="false">LMPreScn!I79</f>
        <v>13010</v>
      </c>
      <c r="D77" s="0" t="n">
        <f aca="false">LMPreScn!F79</f>
        <v>10</v>
      </c>
      <c r="E77" s="0" t="n">
        <f aca="false">LMPreScn!D79</f>
        <v>2</v>
      </c>
      <c r="F77" s="0" t="n">
        <f aca="false">(D77-1)*2+E77</f>
        <v>20</v>
      </c>
      <c r="G77" s="0" t="str">
        <f aca="false">LMPreScn!M79</f>
        <v>The student began the difficult article.</v>
      </c>
      <c r="H77" s="0" t="str">
        <f aca="false">LMPreScn!CK79</f>
        <v>write</v>
      </c>
      <c r="I77" s="2" t="str">
        <f aca="false">IF(LMPreScn!C79=1,"con", IF(LMPreScn!C79=2,"incon",na))</f>
        <v>incon</v>
      </c>
      <c r="J77" s="1" t="n">
        <f aca="false">LMPreScn!CI79</f>
        <v>0.142857142857143</v>
      </c>
      <c r="K77" s="0" t="n">
        <f aca="false">lm1_code_map_scratch!V77</f>
        <v>7</v>
      </c>
      <c r="L77" s="0" t="n">
        <f aca="false">lm1_code_map_scratch!W77</f>
        <v>11</v>
      </c>
      <c r="M77" s="2" t="str">
        <f aca="false">LMPreScn!T79</f>
        <v>began</v>
      </c>
      <c r="N77" s="0" t="n">
        <f aca="false">LMPreScn!B79</f>
        <v>1</v>
      </c>
      <c r="O77" s="0" t="str">
        <f aca="false">LMPreScn!A79</f>
        <v>DH1N</v>
      </c>
    </row>
    <row r="78" customFormat="false" ht="13.8" hidden="false" customHeight="false" outlineLevel="0" collapsed="false">
      <c r="A78" s="0" t="str">
        <f aca="false">CONCATENATE(C78,"_id")</f>
        <v>15010_id</v>
      </c>
      <c r="B78" s="0" t="str">
        <f aca="false">CONCATENATE("(#",C78, ")")</f>
        <v>(#15010)</v>
      </c>
      <c r="C78" s="0" t="n">
        <f aca="false">LMPreScn!I80</f>
        <v>15010</v>
      </c>
      <c r="D78" s="0" t="n">
        <f aca="false">LMPreScn!F80</f>
        <v>10</v>
      </c>
      <c r="E78" s="0" t="n">
        <f aca="false">LMPreScn!D80</f>
        <v>1</v>
      </c>
      <c r="F78" s="0" t="n">
        <f aca="false">(D78-1)*2+E78</f>
        <v>19</v>
      </c>
      <c r="G78" s="0" t="str">
        <f aca="false">LMPreScn!M80</f>
        <v>The journalist began the difficult article.</v>
      </c>
      <c r="H78" s="0" t="str">
        <f aca="false">LMPreScn!CK80</f>
        <v>write</v>
      </c>
      <c r="I78" s="2" t="str">
        <f aca="false">IF(LMPreScn!C80=1,"con", IF(LMPreScn!C80=2,"incon",na))</f>
        <v>con</v>
      </c>
      <c r="J78" s="1" t="n">
        <f aca="false">LMPreScn!CI80</f>
        <v>0.346938775510204</v>
      </c>
      <c r="K78" s="0" t="n">
        <f aca="false">lm1_code_map_scratch!V78</f>
        <v>7</v>
      </c>
      <c r="L78" s="0" t="n">
        <f aca="false">lm1_code_map_scratch!W78</f>
        <v>11</v>
      </c>
      <c r="M78" s="2" t="str">
        <f aca="false">LMPreScn!T80</f>
        <v>began</v>
      </c>
      <c r="N78" s="0" t="n">
        <f aca="false">LMPreScn!B80</f>
        <v>2</v>
      </c>
      <c r="O78" s="0" t="str">
        <f aca="false">LMPreScn!A80</f>
        <v>BH2N</v>
      </c>
    </row>
    <row r="79" customFormat="false" ht="13.8" hidden="false" customHeight="false" outlineLevel="0" collapsed="false">
      <c r="A79" s="0" t="str">
        <f aca="false">CONCATENATE(C79,"_id")</f>
        <v>16010_id</v>
      </c>
      <c r="B79" s="0" t="str">
        <f aca="false">CONCATENATE("(#",C79, ")")</f>
        <v>(#16010)</v>
      </c>
      <c r="C79" s="0" t="n">
        <f aca="false">LMPreScn!I81</f>
        <v>16010</v>
      </c>
      <c r="D79" s="0" t="n">
        <f aca="false">LMPreScn!F81</f>
        <v>10</v>
      </c>
      <c r="E79" s="0" t="n">
        <f aca="false">LMPreScn!D81</f>
        <v>2</v>
      </c>
      <c r="F79" s="0" t="n">
        <f aca="false">(D79-1)*2+E79</f>
        <v>20</v>
      </c>
      <c r="G79" s="0" t="str">
        <f aca="false">LMPreScn!M81</f>
        <v>The student began the difficult article.</v>
      </c>
      <c r="H79" s="0" t="str">
        <f aca="false">LMPreScn!CK81</f>
        <v>read</v>
      </c>
      <c r="I79" s="2" t="str">
        <f aca="false">IF(LMPreScn!C81=1,"con", IF(LMPreScn!C81=2,"incon",na))</f>
        <v>con</v>
      </c>
      <c r="J79" s="1" t="n">
        <f aca="false">LMPreScn!CI81</f>
        <v>0.551020408163265</v>
      </c>
      <c r="K79" s="0" t="n">
        <f aca="false">lm1_code_map_scratch!V79</f>
        <v>7</v>
      </c>
      <c r="L79" s="0" t="n">
        <f aca="false">lm1_code_map_scratch!W79</f>
        <v>11</v>
      </c>
      <c r="M79" s="2" t="str">
        <f aca="false">LMPreScn!T81</f>
        <v>began</v>
      </c>
      <c r="N79" s="0" t="n">
        <f aca="false">LMPreScn!B81</f>
        <v>2</v>
      </c>
      <c r="O79" s="0" t="str">
        <f aca="false">LMPreScn!A81</f>
        <v>AH2N</v>
      </c>
    </row>
    <row r="80" customFormat="false" ht="13.8" hidden="false" customHeight="false" outlineLevel="0" collapsed="false">
      <c r="A80" s="0" t="str">
        <f aca="false">CONCATENATE(C80,"_id")</f>
        <v>17010_id</v>
      </c>
      <c r="B80" s="0" t="str">
        <f aca="false">CONCATENATE("(#",C80, ")")</f>
        <v>(#17010)</v>
      </c>
      <c r="C80" s="0" t="n">
        <f aca="false">LMPreScn!I82</f>
        <v>17010</v>
      </c>
      <c r="D80" s="0" t="n">
        <f aca="false">LMPreScn!F82</f>
        <v>10</v>
      </c>
      <c r="E80" s="0" t="n">
        <f aca="false">LMPreScn!D82</f>
        <v>1</v>
      </c>
      <c r="F80" s="0" t="n">
        <f aca="false">(D80-1)*2+E80</f>
        <v>19</v>
      </c>
      <c r="G80" s="0" t="str">
        <f aca="false">LMPreScn!M82</f>
        <v>The journalist began the difficult article.</v>
      </c>
      <c r="H80" s="0" t="str">
        <f aca="false">LMPreScn!CK82</f>
        <v>read</v>
      </c>
      <c r="I80" s="2" t="str">
        <f aca="false">IF(LMPreScn!C82=1,"con", IF(LMPreScn!C82=2,"incon",na))</f>
        <v>incon</v>
      </c>
      <c r="J80" s="1" t="n">
        <f aca="false">LMPreScn!CI82</f>
        <v>0.102040816326531</v>
      </c>
      <c r="K80" s="0" t="n">
        <f aca="false">lm1_code_map_scratch!V80</f>
        <v>7</v>
      </c>
      <c r="L80" s="0" t="n">
        <f aca="false">lm1_code_map_scratch!W80</f>
        <v>11</v>
      </c>
      <c r="M80" s="2" t="str">
        <f aca="false">LMPreScn!T82</f>
        <v>began</v>
      </c>
      <c r="N80" s="0" t="n">
        <f aca="false">LMPreScn!B82</f>
        <v>2</v>
      </c>
      <c r="O80" s="0" t="str">
        <f aca="false">LMPreScn!A82</f>
        <v>DH2N</v>
      </c>
    </row>
    <row r="81" customFormat="false" ht="13.8" hidden="false" customHeight="false" outlineLevel="0" collapsed="false">
      <c r="A81" s="0" t="str">
        <f aca="false">CONCATENATE(C81,"_id")</f>
        <v>18010_id</v>
      </c>
      <c r="B81" s="0" t="str">
        <f aca="false">CONCATENATE("(#",C81, ")")</f>
        <v>(#18010)</v>
      </c>
      <c r="C81" s="0" t="n">
        <f aca="false">LMPreScn!I83</f>
        <v>18010</v>
      </c>
      <c r="D81" s="0" t="n">
        <f aca="false">LMPreScn!F83</f>
        <v>10</v>
      </c>
      <c r="E81" s="0" t="n">
        <f aca="false">LMPreScn!D83</f>
        <v>2</v>
      </c>
      <c r="F81" s="0" t="n">
        <f aca="false">(D81-1)*2+E81</f>
        <v>20</v>
      </c>
      <c r="G81" s="0" t="str">
        <f aca="false">LMPreScn!M83</f>
        <v>The student began the difficult article.</v>
      </c>
      <c r="H81" s="0" t="str">
        <f aca="false">LMPreScn!CK83</f>
        <v>write</v>
      </c>
      <c r="I81" s="2" t="str">
        <f aca="false">IF(LMPreScn!C83=1,"con", IF(LMPreScn!C83=2,"incon",na))</f>
        <v>incon</v>
      </c>
      <c r="J81" s="1" t="n">
        <f aca="false">LMPreScn!CI83</f>
        <v>0.142857142857143</v>
      </c>
      <c r="K81" s="0" t="n">
        <f aca="false">lm1_code_map_scratch!V81</f>
        <v>7</v>
      </c>
      <c r="L81" s="0" t="n">
        <f aca="false">lm1_code_map_scratch!W81</f>
        <v>11</v>
      </c>
      <c r="M81" s="2" t="str">
        <f aca="false">LMPreScn!T83</f>
        <v>began</v>
      </c>
      <c r="N81" s="0" t="n">
        <f aca="false">LMPreScn!B83</f>
        <v>2</v>
      </c>
      <c r="O81" s="0" t="str">
        <f aca="false">LMPreScn!A83</f>
        <v>CH2N</v>
      </c>
    </row>
    <row r="82" customFormat="false" ht="13.8" hidden="false" customHeight="false" outlineLevel="0" collapsed="false">
      <c r="A82" s="0" t="str">
        <f aca="false">CONCATENATE(C82,"_id")</f>
        <v>10011_id</v>
      </c>
      <c r="B82" s="0" t="str">
        <f aca="false">CONCATENATE("(#",C82, ")")</f>
        <v>(#10011)</v>
      </c>
      <c r="C82" s="0" t="n">
        <f aca="false">LMPreScn!I84</f>
        <v>10011</v>
      </c>
      <c r="D82" s="0" t="n">
        <f aca="false">LMPreScn!F84</f>
        <v>11</v>
      </c>
      <c r="E82" s="0" t="n">
        <f aca="false">LMPreScn!D84</f>
        <v>1</v>
      </c>
      <c r="F82" s="0" t="n">
        <f aca="false">(D82-1)*2+E82</f>
        <v>21</v>
      </c>
      <c r="G82" s="0" t="str">
        <f aca="false">LMPreScn!M84</f>
        <v>The guitarist began a beautiful song.</v>
      </c>
      <c r="H82" s="0" t="str">
        <f aca="false">LMPreScn!CK84</f>
        <v>play</v>
      </c>
      <c r="I82" s="2" t="str">
        <f aca="false">IF(LMPreScn!C84=1,"con", IF(LMPreScn!C84=2,"incon",na))</f>
        <v>con</v>
      </c>
      <c r="J82" s="1" t="n">
        <f aca="false">LMPreScn!CI84</f>
        <v>0.551020408163265</v>
      </c>
      <c r="K82" s="0" t="n">
        <f aca="false">lm1_code_map_scratch!V82</f>
        <v>6</v>
      </c>
      <c r="L82" s="0" t="n">
        <f aca="false">lm1_code_map_scratch!W82</f>
        <v>9</v>
      </c>
      <c r="M82" s="2" t="str">
        <f aca="false">LMPreScn!T84</f>
        <v>began</v>
      </c>
      <c r="N82" s="0" t="n">
        <f aca="false">LMPreScn!B84</f>
        <v>1</v>
      </c>
      <c r="O82" s="0" t="str">
        <f aca="false">LMPreScn!A84</f>
        <v>AH1N</v>
      </c>
    </row>
    <row r="83" customFormat="false" ht="13.8" hidden="false" customHeight="false" outlineLevel="0" collapsed="false">
      <c r="A83" s="0" t="str">
        <f aca="false">CONCATENATE(C83,"_id")</f>
        <v>11011_id</v>
      </c>
      <c r="B83" s="0" t="str">
        <f aca="false">CONCATENATE("(#",C83, ")")</f>
        <v>(#11011)</v>
      </c>
      <c r="C83" s="0" t="n">
        <f aca="false">LMPreScn!I85</f>
        <v>11011</v>
      </c>
      <c r="D83" s="0" t="n">
        <f aca="false">LMPreScn!F85</f>
        <v>11</v>
      </c>
      <c r="E83" s="0" t="n">
        <f aca="false">LMPreScn!D85</f>
        <v>2</v>
      </c>
      <c r="F83" s="0" t="n">
        <f aca="false">(D83-1)*2+E83</f>
        <v>22</v>
      </c>
      <c r="G83" s="0" t="str">
        <f aca="false">LMPreScn!M85</f>
        <v>The bird began a beautiful song.</v>
      </c>
      <c r="H83" s="0" t="str">
        <f aca="false">LMPreScn!CK85</f>
        <v>sing</v>
      </c>
      <c r="I83" s="2" t="str">
        <f aca="false">IF(LMPreScn!C85=1,"con", IF(LMPreScn!C85=2,"incon",na))</f>
        <v>con</v>
      </c>
      <c r="J83" s="1" t="n">
        <f aca="false">LMPreScn!CI85</f>
        <v>0.702127659574468</v>
      </c>
      <c r="K83" s="0" t="n">
        <f aca="false">lm1_code_map_scratch!V83</f>
        <v>6</v>
      </c>
      <c r="L83" s="0" t="n">
        <f aca="false">lm1_code_map_scratch!W83</f>
        <v>9</v>
      </c>
      <c r="M83" s="2" t="str">
        <f aca="false">LMPreScn!T85</f>
        <v>began</v>
      </c>
      <c r="N83" s="0" t="n">
        <f aca="false">LMPreScn!B85</f>
        <v>1</v>
      </c>
      <c r="O83" s="0" t="str">
        <f aca="false">LMPreScn!A85</f>
        <v>BH1N</v>
      </c>
    </row>
    <row r="84" customFormat="false" ht="13.8" hidden="false" customHeight="false" outlineLevel="0" collapsed="false">
      <c r="A84" s="0" t="str">
        <f aca="false">CONCATENATE(C84,"_id")</f>
        <v>12011_id</v>
      </c>
      <c r="B84" s="0" t="str">
        <f aca="false">CONCATENATE("(#",C84, ")")</f>
        <v>(#12011)</v>
      </c>
      <c r="C84" s="0" t="n">
        <f aca="false">LMPreScn!I86</f>
        <v>12011</v>
      </c>
      <c r="D84" s="0" t="n">
        <f aca="false">LMPreScn!F86</f>
        <v>11</v>
      </c>
      <c r="E84" s="0" t="n">
        <f aca="false">LMPreScn!D86</f>
        <v>1</v>
      </c>
      <c r="F84" s="0" t="n">
        <f aca="false">(D84-1)*2+E84</f>
        <v>21</v>
      </c>
      <c r="G84" s="0" t="str">
        <f aca="false">LMPreScn!M86</f>
        <v>The guitarist began a beautiful song.</v>
      </c>
      <c r="H84" s="0" t="str">
        <f aca="false">LMPreScn!CK86</f>
        <v>sing</v>
      </c>
      <c r="I84" s="2" t="str">
        <f aca="false">IF(LMPreScn!C86=1,"con", IF(LMPreScn!C86=2,"incon",na))</f>
        <v>incon</v>
      </c>
      <c r="J84" s="1" t="n">
        <f aca="false">LMPreScn!CI86</f>
        <v>0.163265306122449</v>
      </c>
      <c r="K84" s="0" t="n">
        <f aca="false">lm1_code_map_scratch!V84</f>
        <v>6</v>
      </c>
      <c r="L84" s="0" t="n">
        <f aca="false">lm1_code_map_scratch!W84</f>
        <v>9</v>
      </c>
      <c r="M84" s="2" t="str">
        <f aca="false">LMPreScn!T86</f>
        <v>began</v>
      </c>
      <c r="N84" s="0" t="n">
        <f aca="false">LMPreScn!B86</f>
        <v>1</v>
      </c>
      <c r="O84" s="0" t="str">
        <f aca="false">LMPreScn!A86</f>
        <v>CH1N</v>
      </c>
    </row>
    <row r="85" customFormat="false" ht="13.8" hidden="false" customHeight="false" outlineLevel="0" collapsed="false">
      <c r="A85" s="0" t="str">
        <f aca="false">CONCATENATE(C85,"_id")</f>
        <v>13011_id</v>
      </c>
      <c r="B85" s="0" t="str">
        <f aca="false">CONCATENATE("(#",C85, ")")</f>
        <v>(#13011)</v>
      </c>
      <c r="C85" s="0" t="n">
        <f aca="false">LMPreScn!I87</f>
        <v>13011</v>
      </c>
      <c r="D85" s="0" t="n">
        <f aca="false">LMPreScn!F87</f>
        <v>11</v>
      </c>
      <c r="E85" s="0" t="n">
        <f aca="false">LMPreScn!D87</f>
        <v>2</v>
      </c>
      <c r="F85" s="0" t="n">
        <f aca="false">(D85-1)*2+E85</f>
        <v>22</v>
      </c>
      <c r="G85" s="0" t="str">
        <f aca="false">LMPreScn!M87</f>
        <v>The bird began a beautiful song.</v>
      </c>
      <c r="H85" s="0" t="str">
        <f aca="false">LMPreScn!CK87</f>
        <v>play</v>
      </c>
      <c r="I85" s="2" t="str">
        <f aca="false">IF(LMPreScn!C87=1,"con", IF(LMPreScn!C87=2,"incon",na))</f>
        <v>incon</v>
      </c>
      <c r="J85" s="1" t="n">
        <f aca="false">LMPreScn!CI87</f>
        <v>0</v>
      </c>
      <c r="K85" s="0" t="n">
        <f aca="false">lm1_code_map_scratch!V85</f>
        <v>6</v>
      </c>
      <c r="L85" s="0" t="n">
        <f aca="false">lm1_code_map_scratch!W85</f>
        <v>9</v>
      </c>
      <c r="M85" s="2" t="str">
        <f aca="false">LMPreScn!T87</f>
        <v>began</v>
      </c>
      <c r="N85" s="0" t="n">
        <f aca="false">LMPreScn!B87</f>
        <v>1</v>
      </c>
      <c r="O85" s="0" t="str">
        <f aca="false">LMPreScn!A87</f>
        <v>DH1N</v>
      </c>
    </row>
    <row r="86" customFormat="false" ht="13.8" hidden="false" customHeight="false" outlineLevel="0" collapsed="false">
      <c r="A86" s="0" t="str">
        <f aca="false">CONCATENATE(C86,"_id")</f>
        <v>15011_id</v>
      </c>
      <c r="B86" s="0" t="str">
        <f aca="false">CONCATENATE("(#",C86, ")")</f>
        <v>(#15011)</v>
      </c>
      <c r="C86" s="0" t="n">
        <f aca="false">LMPreScn!I88</f>
        <v>15011</v>
      </c>
      <c r="D86" s="0" t="n">
        <f aca="false">LMPreScn!F88</f>
        <v>11</v>
      </c>
      <c r="E86" s="0" t="n">
        <f aca="false">LMPreScn!D88</f>
        <v>1</v>
      </c>
      <c r="F86" s="0" t="n">
        <f aca="false">(D86-1)*2+E86</f>
        <v>21</v>
      </c>
      <c r="G86" s="0" t="str">
        <f aca="false">LMPreScn!M88</f>
        <v>The guitarist began a beautiful song.</v>
      </c>
      <c r="H86" s="0" t="str">
        <f aca="false">LMPreScn!CK88</f>
        <v>play</v>
      </c>
      <c r="I86" s="2" t="str">
        <f aca="false">IF(LMPreScn!C88=1,"con", IF(LMPreScn!C88=2,"incon",na))</f>
        <v>con</v>
      </c>
      <c r="J86" s="1" t="n">
        <f aca="false">LMPreScn!CI88</f>
        <v>0.551020408163265</v>
      </c>
      <c r="K86" s="0" t="n">
        <f aca="false">lm1_code_map_scratch!V86</f>
        <v>6</v>
      </c>
      <c r="L86" s="0" t="n">
        <f aca="false">lm1_code_map_scratch!W86</f>
        <v>9</v>
      </c>
      <c r="M86" s="2" t="str">
        <f aca="false">LMPreScn!T88</f>
        <v>began</v>
      </c>
      <c r="N86" s="0" t="n">
        <f aca="false">LMPreScn!B88</f>
        <v>2</v>
      </c>
      <c r="O86" s="0" t="str">
        <f aca="false">LMPreScn!A88</f>
        <v>BH2N</v>
      </c>
    </row>
    <row r="87" customFormat="false" ht="13.8" hidden="false" customHeight="false" outlineLevel="0" collapsed="false">
      <c r="A87" s="0" t="str">
        <f aca="false">CONCATENATE(C87,"_id")</f>
        <v>16011_id</v>
      </c>
      <c r="B87" s="0" t="str">
        <f aca="false">CONCATENATE("(#",C87, ")")</f>
        <v>(#16011)</v>
      </c>
      <c r="C87" s="0" t="n">
        <f aca="false">LMPreScn!I89</f>
        <v>16011</v>
      </c>
      <c r="D87" s="0" t="n">
        <f aca="false">LMPreScn!F89</f>
        <v>11</v>
      </c>
      <c r="E87" s="0" t="n">
        <f aca="false">LMPreScn!D89</f>
        <v>2</v>
      </c>
      <c r="F87" s="0" t="n">
        <f aca="false">(D87-1)*2+E87</f>
        <v>22</v>
      </c>
      <c r="G87" s="0" t="str">
        <f aca="false">LMPreScn!M89</f>
        <v>The bird began a beautiful song.</v>
      </c>
      <c r="H87" s="0" t="str">
        <f aca="false">LMPreScn!CK89</f>
        <v>sing</v>
      </c>
      <c r="I87" s="2" t="str">
        <f aca="false">IF(LMPreScn!C89=1,"con", IF(LMPreScn!C89=2,"incon",na))</f>
        <v>con</v>
      </c>
      <c r="J87" s="1" t="n">
        <f aca="false">LMPreScn!CI89</f>
        <v>0.702127659574468</v>
      </c>
      <c r="K87" s="0" t="n">
        <f aca="false">lm1_code_map_scratch!V87</f>
        <v>6</v>
      </c>
      <c r="L87" s="0" t="n">
        <f aca="false">lm1_code_map_scratch!W87</f>
        <v>9</v>
      </c>
      <c r="M87" s="2" t="str">
        <f aca="false">LMPreScn!T89</f>
        <v>began</v>
      </c>
      <c r="N87" s="0" t="n">
        <f aca="false">LMPreScn!B89</f>
        <v>2</v>
      </c>
      <c r="O87" s="0" t="str">
        <f aca="false">LMPreScn!A89</f>
        <v>AH2N</v>
      </c>
    </row>
    <row r="88" customFormat="false" ht="13.8" hidden="false" customHeight="false" outlineLevel="0" collapsed="false">
      <c r="A88" s="0" t="str">
        <f aca="false">CONCATENATE(C88,"_id")</f>
        <v>17011_id</v>
      </c>
      <c r="B88" s="0" t="str">
        <f aca="false">CONCATENATE("(#",C88, ")")</f>
        <v>(#17011)</v>
      </c>
      <c r="C88" s="0" t="n">
        <f aca="false">LMPreScn!I90</f>
        <v>17011</v>
      </c>
      <c r="D88" s="0" t="n">
        <f aca="false">LMPreScn!F90</f>
        <v>11</v>
      </c>
      <c r="E88" s="0" t="n">
        <f aca="false">LMPreScn!D90</f>
        <v>1</v>
      </c>
      <c r="F88" s="0" t="n">
        <f aca="false">(D88-1)*2+E88</f>
        <v>21</v>
      </c>
      <c r="G88" s="0" t="str">
        <f aca="false">LMPreScn!M90</f>
        <v>The guitarist began a beautiful song.</v>
      </c>
      <c r="H88" s="0" t="str">
        <f aca="false">LMPreScn!CK90</f>
        <v>sing</v>
      </c>
      <c r="I88" s="2" t="str">
        <f aca="false">IF(LMPreScn!C90=1,"con", IF(LMPreScn!C90=2,"incon",na))</f>
        <v>incon</v>
      </c>
      <c r="J88" s="1" t="n">
        <f aca="false">LMPreScn!CI90</f>
        <v>0.163265306122449</v>
      </c>
      <c r="K88" s="0" t="n">
        <f aca="false">lm1_code_map_scratch!V88</f>
        <v>6</v>
      </c>
      <c r="L88" s="0" t="n">
        <f aca="false">lm1_code_map_scratch!W88</f>
        <v>9</v>
      </c>
      <c r="M88" s="2" t="str">
        <f aca="false">LMPreScn!T90</f>
        <v>began</v>
      </c>
      <c r="N88" s="0" t="n">
        <f aca="false">LMPreScn!B90</f>
        <v>2</v>
      </c>
      <c r="O88" s="0" t="str">
        <f aca="false">LMPreScn!A90</f>
        <v>DH2N</v>
      </c>
    </row>
    <row r="89" customFormat="false" ht="13.8" hidden="false" customHeight="false" outlineLevel="0" collapsed="false">
      <c r="A89" s="0" t="str">
        <f aca="false">CONCATENATE(C89,"_id")</f>
        <v>18011_id</v>
      </c>
      <c r="B89" s="0" t="str">
        <f aca="false">CONCATENATE("(#",C89, ")")</f>
        <v>(#18011)</v>
      </c>
      <c r="C89" s="0" t="n">
        <f aca="false">LMPreScn!I91</f>
        <v>18011</v>
      </c>
      <c r="D89" s="0" t="n">
        <f aca="false">LMPreScn!F91</f>
        <v>11</v>
      </c>
      <c r="E89" s="0" t="n">
        <f aca="false">LMPreScn!D91</f>
        <v>2</v>
      </c>
      <c r="F89" s="0" t="n">
        <f aca="false">(D89-1)*2+E89</f>
        <v>22</v>
      </c>
      <c r="G89" s="0" t="str">
        <f aca="false">LMPreScn!M91</f>
        <v>The bird began a beautiful song.</v>
      </c>
      <c r="H89" s="0" t="str">
        <f aca="false">LMPreScn!CK91</f>
        <v>play</v>
      </c>
      <c r="I89" s="2" t="str">
        <f aca="false">IF(LMPreScn!C91=1,"con", IF(LMPreScn!C91=2,"incon",na))</f>
        <v>incon</v>
      </c>
      <c r="J89" s="1" t="n">
        <f aca="false">LMPreScn!CI91</f>
        <v>0</v>
      </c>
      <c r="K89" s="0" t="n">
        <f aca="false">lm1_code_map_scratch!V89</f>
        <v>6</v>
      </c>
      <c r="L89" s="0" t="n">
        <f aca="false">lm1_code_map_scratch!W89</f>
        <v>9</v>
      </c>
      <c r="M89" s="2" t="str">
        <f aca="false">LMPreScn!T91</f>
        <v>began</v>
      </c>
      <c r="N89" s="0" t="n">
        <f aca="false">LMPreScn!B91</f>
        <v>2</v>
      </c>
      <c r="O89" s="0" t="str">
        <f aca="false">LMPreScn!A91</f>
        <v>CH2N</v>
      </c>
    </row>
    <row r="90" customFormat="false" ht="13.8" hidden="false" customHeight="false" outlineLevel="0" collapsed="false">
      <c r="A90" s="0" t="str">
        <f aca="false">CONCATENATE(C90,"_id")</f>
        <v>10012_id</v>
      </c>
      <c r="B90" s="0" t="str">
        <f aca="false">CONCATENATE("(#",C90, ")")</f>
        <v>(#10012)</v>
      </c>
      <c r="C90" s="0" t="n">
        <f aca="false">LMPreScn!I92</f>
        <v>10012</v>
      </c>
      <c r="D90" s="0" t="n">
        <f aca="false">LMPreScn!F92</f>
        <v>12</v>
      </c>
      <c r="E90" s="0" t="n">
        <f aca="false">LMPreScn!D92</f>
        <v>1</v>
      </c>
      <c r="F90" s="0" t="n">
        <f aca="false">(D90-1)*2+E90</f>
        <v>23</v>
      </c>
      <c r="G90" s="0" t="str">
        <f aca="false">LMPreScn!M92</f>
        <v>The toddler began the lollipops.</v>
      </c>
      <c r="H90" s="0" t="str">
        <f aca="false">LMPreScn!CK92</f>
        <v>eat</v>
      </c>
      <c r="I90" s="2" t="str">
        <f aca="false">IF(LMPreScn!C92=1,"con", IF(LMPreScn!C92=2,"incon",na))</f>
        <v>con</v>
      </c>
      <c r="J90" s="1" t="n">
        <f aca="false">LMPreScn!CI92</f>
        <v>0.448979591836735</v>
      </c>
      <c r="K90" s="0" t="n">
        <f aca="false">lm1_code_map_scratch!V90</f>
        <v>5</v>
      </c>
      <c r="L90" s="0" t="n">
        <f aca="false">lm1_code_map_scratch!W90</f>
        <v>8</v>
      </c>
      <c r="M90" s="2" t="str">
        <f aca="false">LMPreScn!T92</f>
        <v>began</v>
      </c>
      <c r="N90" s="0" t="n">
        <f aca="false">LMPreScn!B92</f>
        <v>1</v>
      </c>
      <c r="O90" s="0" t="str">
        <f aca="false">LMPreScn!A92</f>
        <v>AH1N</v>
      </c>
    </row>
    <row r="91" customFormat="false" ht="13.8" hidden="false" customHeight="false" outlineLevel="0" collapsed="false">
      <c r="A91" s="0" t="str">
        <f aca="false">CONCATENATE(C91,"_id")</f>
        <v>11012_id</v>
      </c>
      <c r="B91" s="0" t="str">
        <f aca="false">CONCATENATE("(#",C91, ")")</f>
        <v>(#11012)</v>
      </c>
      <c r="C91" s="0" t="n">
        <f aca="false">LMPreScn!I93</f>
        <v>11012</v>
      </c>
      <c r="D91" s="0" t="n">
        <f aca="false">LMPreScn!F93</f>
        <v>12</v>
      </c>
      <c r="E91" s="0" t="n">
        <f aca="false">LMPreScn!D93</f>
        <v>2</v>
      </c>
      <c r="F91" s="0" t="n">
        <f aca="false">(D91-1)*2+E91</f>
        <v>24</v>
      </c>
      <c r="G91" s="0" t="str">
        <f aca="false">LMPreScn!M93</f>
        <v>The confectioner began the lollipops.</v>
      </c>
      <c r="H91" s="0" t="str">
        <f aca="false">LMPreScn!CK93</f>
        <v>make</v>
      </c>
      <c r="I91" s="2" t="str">
        <f aca="false">IF(LMPreScn!C93=1,"con", IF(LMPreScn!C93=2,"incon",na))</f>
        <v>con</v>
      </c>
      <c r="J91" s="1" t="n">
        <f aca="false">LMPreScn!CI93</f>
        <v>0.326530612244898</v>
      </c>
      <c r="K91" s="0" t="n">
        <f aca="false">lm1_code_map_scratch!V91</f>
        <v>5</v>
      </c>
      <c r="L91" s="0" t="n">
        <f aca="false">lm1_code_map_scratch!W91</f>
        <v>8</v>
      </c>
      <c r="M91" s="2" t="str">
        <f aca="false">LMPreScn!T93</f>
        <v>began</v>
      </c>
      <c r="N91" s="0" t="n">
        <f aca="false">LMPreScn!B93</f>
        <v>1</v>
      </c>
      <c r="O91" s="0" t="str">
        <f aca="false">LMPreScn!A93</f>
        <v>BH1N</v>
      </c>
    </row>
    <row r="92" customFormat="false" ht="13.8" hidden="false" customHeight="false" outlineLevel="0" collapsed="false">
      <c r="A92" s="0" t="str">
        <f aca="false">CONCATENATE(C92,"_id")</f>
        <v>12012_id</v>
      </c>
      <c r="B92" s="0" t="str">
        <f aca="false">CONCATENATE("(#",C92, ")")</f>
        <v>(#12012)</v>
      </c>
      <c r="C92" s="0" t="n">
        <f aca="false">LMPreScn!I94</f>
        <v>12012</v>
      </c>
      <c r="D92" s="0" t="n">
        <f aca="false">LMPreScn!F94</f>
        <v>12</v>
      </c>
      <c r="E92" s="0" t="n">
        <f aca="false">LMPreScn!D94</f>
        <v>1</v>
      </c>
      <c r="F92" s="0" t="n">
        <f aca="false">(D92-1)*2+E92</f>
        <v>23</v>
      </c>
      <c r="G92" s="0" t="str">
        <f aca="false">LMPreScn!M94</f>
        <v>The toddler began the lollipops.</v>
      </c>
      <c r="H92" s="0" t="str">
        <f aca="false">LMPreScn!CK94</f>
        <v>make</v>
      </c>
      <c r="I92" s="2" t="str">
        <f aca="false">IF(LMPreScn!C94=1,"con", IF(LMPreScn!C94=2,"incon",na))</f>
        <v>incon</v>
      </c>
      <c r="J92" s="1" t="n">
        <f aca="false">LMPreScn!CI94</f>
        <v>0</v>
      </c>
      <c r="K92" s="0" t="n">
        <f aca="false">lm1_code_map_scratch!V92</f>
        <v>5</v>
      </c>
      <c r="L92" s="0" t="n">
        <f aca="false">lm1_code_map_scratch!W92</f>
        <v>8</v>
      </c>
      <c r="M92" s="2" t="str">
        <f aca="false">LMPreScn!T94</f>
        <v>began</v>
      </c>
      <c r="N92" s="0" t="n">
        <f aca="false">LMPreScn!B94</f>
        <v>1</v>
      </c>
      <c r="O92" s="0" t="str">
        <f aca="false">LMPreScn!A94</f>
        <v>CH1N</v>
      </c>
    </row>
    <row r="93" customFormat="false" ht="13.8" hidden="false" customHeight="false" outlineLevel="0" collapsed="false">
      <c r="A93" s="0" t="str">
        <f aca="false">CONCATENATE(C93,"_id")</f>
        <v>13012_id</v>
      </c>
      <c r="B93" s="0" t="str">
        <f aca="false">CONCATENATE("(#",C93, ")")</f>
        <v>(#13012)</v>
      </c>
      <c r="C93" s="0" t="n">
        <f aca="false">LMPreScn!I95</f>
        <v>13012</v>
      </c>
      <c r="D93" s="0" t="n">
        <f aca="false">LMPreScn!F95</f>
        <v>12</v>
      </c>
      <c r="E93" s="0" t="n">
        <f aca="false">LMPreScn!D95</f>
        <v>2</v>
      </c>
      <c r="F93" s="0" t="n">
        <f aca="false">(D93-1)*2+E93</f>
        <v>24</v>
      </c>
      <c r="G93" s="0" t="str">
        <f aca="false">LMPreScn!M95</f>
        <v>The confectioner began the lollipops.</v>
      </c>
      <c r="H93" s="0" t="str">
        <f aca="false">LMPreScn!CK95</f>
        <v>eat</v>
      </c>
      <c r="I93" s="2" t="str">
        <f aca="false">IF(LMPreScn!C95=1,"con", IF(LMPreScn!C95=2,"incon",na))</f>
        <v>incon</v>
      </c>
      <c r="J93" s="1" t="n">
        <f aca="false">LMPreScn!CI95</f>
        <v>0.183673469387755</v>
      </c>
      <c r="K93" s="0" t="n">
        <f aca="false">lm1_code_map_scratch!V93</f>
        <v>5</v>
      </c>
      <c r="L93" s="0" t="n">
        <f aca="false">lm1_code_map_scratch!W93</f>
        <v>8</v>
      </c>
      <c r="M93" s="2" t="str">
        <f aca="false">LMPreScn!T95</f>
        <v>began</v>
      </c>
      <c r="N93" s="0" t="n">
        <f aca="false">LMPreScn!B95</f>
        <v>1</v>
      </c>
      <c r="O93" s="0" t="str">
        <f aca="false">LMPreScn!A95</f>
        <v>DH1N</v>
      </c>
    </row>
    <row r="94" customFormat="false" ht="13.8" hidden="false" customHeight="false" outlineLevel="0" collapsed="false">
      <c r="A94" s="0" t="str">
        <f aca="false">CONCATENATE(C94,"_id")</f>
        <v>15012_id</v>
      </c>
      <c r="B94" s="0" t="str">
        <f aca="false">CONCATENATE("(#",C94, ")")</f>
        <v>(#15012)</v>
      </c>
      <c r="C94" s="0" t="n">
        <f aca="false">LMPreScn!I96</f>
        <v>15012</v>
      </c>
      <c r="D94" s="0" t="n">
        <f aca="false">LMPreScn!F96</f>
        <v>12</v>
      </c>
      <c r="E94" s="0" t="n">
        <f aca="false">LMPreScn!D96</f>
        <v>1</v>
      </c>
      <c r="F94" s="0" t="n">
        <f aca="false">(D94-1)*2+E94</f>
        <v>23</v>
      </c>
      <c r="G94" s="0" t="str">
        <f aca="false">LMPreScn!M96</f>
        <v>The toddler began the lollipops.</v>
      </c>
      <c r="H94" s="0" t="str">
        <f aca="false">LMPreScn!CK96</f>
        <v>eat</v>
      </c>
      <c r="I94" s="2" t="str">
        <f aca="false">IF(LMPreScn!C96=1,"con", IF(LMPreScn!C96=2,"incon",na))</f>
        <v>con</v>
      </c>
      <c r="J94" s="1" t="n">
        <f aca="false">LMPreScn!CI96</f>
        <v>0.448979591836735</v>
      </c>
      <c r="K94" s="0" t="n">
        <f aca="false">lm1_code_map_scratch!V94</f>
        <v>5</v>
      </c>
      <c r="L94" s="0" t="n">
        <f aca="false">lm1_code_map_scratch!W94</f>
        <v>8</v>
      </c>
      <c r="M94" s="2" t="str">
        <f aca="false">LMPreScn!T96</f>
        <v>began</v>
      </c>
      <c r="N94" s="0" t="n">
        <f aca="false">LMPreScn!B96</f>
        <v>2</v>
      </c>
      <c r="O94" s="0" t="str">
        <f aca="false">LMPreScn!A96</f>
        <v>BH2N</v>
      </c>
    </row>
    <row r="95" customFormat="false" ht="13.8" hidden="false" customHeight="false" outlineLevel="0" collapsed="false">
      <c r="A95" s="0" t="str">
        <f aca="false">CONCATENATE(C95,"_id")</f>
        <v>16012_id</v>
      </c>
      <c r="B95" s="0" t="str">
        <f aca="false">CONCATENATE("(#",C95, ")")</f>
        <v>(#16012)</v>
      </c>
      <c r="C95" s="0" t="n">
        <f aca="false">LMPreScn!I97</f>
        <v>16012</v>
      </c>
      <c r="D95" s="0" t="n">
        <f aca="false">LMPreScn!F97</f>
        <v>12</v>
      </c>
      <c r="E95" s="0" t="n">
        <f aca="false">LMPreScn!D97</f>
        <v>2</v>
      </c>
      <c r="F95" s="0" t="n">
        <f aca="false">(D95-1)*2+E95</f>
        <v>24</v>
      </c>
      <c r="G95" s="0" t="str">
        <f aca="false">LMPreScn!M97</f>
        <v>The confectioner began the lollipops.</v>
      </c>
      <c r="H95" s="0" t="str">
        <f aca="false">LMPreScn!CK97</f>
        <v>make</v>
      </c>
      <c r="I95" s="2" t="str">
        <f aca="false">IF(LMPreScn!C97=1,"con", IF(LMPreScn!C97=2,"incon",na))</f>
        <v>con</v>
      </c>
      <c r="J95" s="1" t="n">
        <f aca="false">LMPreScn!CI97</f>
        <v>0.326530612244898</v>
      </c>
      <c r="K95" s="0" t="n">
        <f aca="false">lm1_code_map_scratch!V95</f>
        <v>5</v>
      </c>
      <c r="L95" s="0" t="n">
        <f aca="false">lm1_code_map_scratch!W95</f>
        <v>8</v>
      </c>
      <c r="M95" s="2" t="str">
        <f aca="false">LMPreScn!T97</f>
        <v>began</v>
      </c>
      <c r="N95" s="0" t="n">
        <f aca="false">LMPreScn!B97</f>
        <v>2</v>
      </c>
      <c r="O95" s="0" t="str">
        <f aca="false">LMPreScn!A97</f>
        <v>AH2N</v>
      </c>
    </row>
    <row r="96" customFormat="false" ht="13.8" hidden="false" customHeight="false" outlineLevel="0" collapsed="false">
      <c r="A96" s="0" t="str">
        <f aca="false">CONCATENATE(C96,"_id")</f>
        <v>17012_id</v>
      </c>
      <c r="B96" s="0" t="str">
        <f aca="false">CONCATENATE("(#",C96, ")")</f>
        <v>(#17012)</v>
      </c>
      <c r="C96" s="0" t="n">
        <f aca="false">LMPreScn!I98</f>
        <v>17012</v>
      </c>
      <c r="D96" s="0" t="n">
        <f aca="false">LMPreScn!F98</f>
        <v>12</v>
      </c>
      <c r="E96" s="0" t="n">
        <f aca="false">LMPreScn!D98</f>
        <v>1</v>
      </c>
      <c r="F96" s="0" t="n">
        <f aca="false">(D96-1)*2+E96</f>
        <v>23</v>
      </c>
      <c r="G96" s="0" t="str">
        <f aca="false">LMPreScn!M98</f>
        <v>The toddler began the lollipops.</v>
      </c>
      <c r="H96" s="0" t="str">
        <f aca="false">LMPreScn!CK98</f>
        <v>make</v>
      </c>
      <c r="I96" s="2" t="str">
        <f aca="false">IF(LMPreScn!C98=1,"con", IF(LMPreScn!C98=2,"incon",na))</f>
        <v>incon</v>
      </c>
      <c r="J96" s="1" t="n">
        <f aca="false">LMPreScn!CI98</f>
        <v>0</v>
      </c>
      <c r="K96" s="0" t="n">
        <f aca="false">lm1_code_map_scratch!V96</f>
        <v>5</v>
      </c>
      <c r="L96" s="0" t="n">
        <f aca="false">lm1_code_map_scratch!W96</f>
        <v>8</v>
      </c>
      <c r="M96" s="2" t="str">
        <f aca="false">LMPreScn!T98</f>
        <v>began</v>
      </c>
      <c r="N96" s="0" t="n">
        <f aca="false">LMPreScn!B98</f>
        <v>2</v>
      </c>
      <c r="O96" s="0" t="str">
        <f aca="false">LMPreScn!A98</f>
        <v>DH2N</v>
      </c>
    </row>
    <row r="97" customFormat="false" ht="13.8" hidden="false" customHeight="false" outlineLevel="0" collapsed="false">
      <c r="A97" s="0" t="str">
        <f aca="false">CONCATENATE(C97,"_id")</f>
        <v>18012_id</v>
      </c>
      <c r="B97" s="0" t="str">
        <f aca="false">CONCATENATE("(#",C97, ")")</f>
        <v>(#18012)</v>
      </c>
      <c r="C97" s="0" t="n">
        <f aca="false">LMPreScn!I99</f>
        <v>18012</v>
      </c>
      <c r="D97" s="0" t="n">
        <f aca="false">LMPreScn!F99</f>
        <v>12</v>
      </c>
      <c r="E97" s="0" t="n">
        <f aca="false">LMPreScn!D99</f>
        <v>2</v>
      </c>
      <c r="F97" s="0" t="n">
        <f aca="false">(D97-1)*2+E97</f>
        <v>24</v>
      </c>
      <c r="G97" s="0" t="str">
        <f aca="false">LMPreScn!M99</f>
        <v>The confectioner began the lollipops.</v>
      </c>
      <c r="H97" s="0" t="str">
        <f aca="false">LMPreScn!CK99</f>
        <v>eat</v>
      </c>
      <c r="I97" s="2" t="str">
        <f aca="false">IF(LMPreScn!C99=1,"con", IF(LMPreScn!C99=2,"incon",na))</f>
        <v>incon</v>
      </c>
      <c r="J97" s="1" t="n">
        <f aca="false">LMPreScn!CI99</f>
        <v>0.183673469387755</v>
      </c>
      <c r="K97" s="0" t="n">
        <f aca="false">lm1_code_map_scratch!V97</f>
        <v>5</v>
      </c>
      <c r="L97" s="0" t="n">
        <f aca="false">lm1_code_map_scratch!W97</f>
        <v>8</v>
      </c>
      <c r="M97" s="2" t="str">
        <f aca="false">LMPreScn!T99</f>
        <v>began</v>
      </c>
      <c r="N97" s="0" t="n">
        <f aca="false">LMPreScn!B99</f>
        <v>2</v>
      </c>
      <c r="O97" s="0" t="str">
        <f aca="false">LMPreScn!A99</f>
        <v>CH2N</v>
      </c>
    </row>
    <row r="98" customFormat="false" ht="13.8" hidden="false" customHeight="false" outlineLevel="0" collapsed="false">
      <c r="A98" s="0" t="str">
        <f aca="false">CONCATENATE(C98,"_id")</f>
        <v>10013_id</v>
      </c>
      <c r="B98" s="0" t="str">
        <f aca="false">CONCATENATE("(#",C98, ")")</f>
        <v>(#10013)</v>
      </c>
      <c r="C98" s="0" t="n">
        <f aca="false">LMPreScn!I100</f>
        <v>10013</v>
      </c>
      <c r="D98" s="0" t="n">
        <f aca="false">LMPreScn!F100</f>
        <v>13</v>
      </c>
      <c r="E98" s="0" t="n">
        <f aca="false">LMPreScn!D100</f>
        <v>1</v>
      </c>
      <c r="F98" s="0" t="n">
        <f aca="false">(D98-1)*2+E98</f>
        <v>25</v>
      </c>
      <c r="G98" s="0" t="str">
        <f aca="false">LMPreScn!M100</f>
        <v>The gospel minister began the church service.</v>
      </c>
      <c r="H98" s="0" t="str">
        <f aca="false">LMPreScn!CK100</f>
        <v>preach</v>
      </c>
      <c r="I98" s="2" t="str">
        <f aca="false">IF(LMPreScn!C100=1,"con", IF(LMPreScn!C100=2,"incon",na))</f>
        <v>con</v>
      </c>
      <c r="J98" s="1" t="n">
        <f aca="false">LMPreScn!CI100</f>
        <v>0.530612244897959</v>
      </c>
      <c r="K98" s="0" t="n">
        <f aca="false">lm1_code_map_scratch!V98</f>
        <v>5</v>
      </c>
      <c r="L98" s="0" t="n">
        <f aca="false">lm1_code_map_scratch!W98</f>
        <v>8</v>
      </c>
      <c r="M98" s="2" t="str">
        <f aca="false">LMPreScn!T100</f>
        <v>began</v>
      </c>
      <c r="N98" s="0" t="n">
        <f aca="false">LMPreScn!B100</f>
        <v>1</v>
      </c>
      <c r="O98" s="0" t="str">
        <f aca="false">LMPreScn!A100</f>
        <v>AH1N</v>
      </c>
    </row>
    <row r="99" customFormat="false" ht="13.8" hidden="false" customHeight="false" outlineLevel="0" collapsed="false">
      <c r="A99" s="0" t="str">
        <f aca="false">CONCATENATE(C99,"_id")</f>
        <v>11013_id</v>
      </c>
      <c r="B99" s="0" t="str">
        <f aca="false">CONCATENATE("(#",C99, ")")</f>
        <v>(#11013)</v>
      </c>
      <c r="C99" s="0" t="n">
        <f aca="false">LMPreScn!I101</f>
        <v>11013</v>
      </c>
      <c r="D99" s="0" t="n">
        <f aca="false">LMPreScn!F101</f>
        <v>13</v>
      </c>
      <c r="E99" s="0" t="n">
        <f aca="false">LMPreScn!D101</f>
        <v>2</v>
      </c>
      <c r="F99" s="0" t="n">
        <f aca="false">(D99-1)*2+E99</f>
        <v>26</v>
      </c>
      <c r="G99" s="0" t="str">
        <f aca="false">LMPreScn!M101</f>
        <v>The choir leader began the church service.</v>
      </c>
      <c r="H99" s="0" t="str">
        <f aca="false">LMPreScn!CK101</f>
        <v>sing</v>
      </c>
      <c r="I99" s="2" t="str">
        <f aca="false">IF(LMPreScn!C101=1,"con", IF(LMPreScn!C101=2,"incon",na))</f>
        <v>con</v>
      </c>
      <c r="J99" s="1" t="n">
        <f aca="false">LMPreScn!CI101</f>
        <v>0.541666666666667</v>
      </c>
      <c r="K99" s="0" t="n">
        <f aca="false">lm1_code_map_scratch!V99</f>
        <v>5</v>
      </c>
      <c r="L99" s="0" t="n">
        <f aca="false">lm1_code_map_scratch!W99</f>
        <v>8</v>
      </c>
      <c r="M99" s="2" t="str">
        <f aca="false">LMPreScn!T101</f>
        <v>began</v>
      </c>
      <c r="N99" s="0" t="n">
        <f aca="false">LMPreScn!B101</f>
        <v>1</v>
      </c>
      <c r="O99" s="0" t="str">
        <f aca="false">LMPreScn!A101</f>
        <v>BH1N</v>
      </c>
    </row>
    <row r="100" customFormat="false" ht="13.8" hidden="false" customHeight="false" outlineLevel="0" collapsed="false">
      <c r="A100" s="0" t="str">
        <f aca="false">CONCATENATE(C100,"_id")</f>
        <v>12013_id</v>
      </c>
      <c r="B100" s="0" t="str">
        <f aca="false">CONCATENATE("(#",C100, ")")</f>
        <v>(#12013)</v>
      </c>
      <c r="C100" s="0" t="n">
        <f aca="false">LMPreScn!I102</f>
        <v>12013</v>
      </c>
      <c r="D100" s="0" t="n">
        <f aca="false">LMPreScn!F102</f>
        <v>13</v>
      </c>
      <c r="E100" s="0" t="n">
        <f aca="false">LMPreScn!D102</f>
        <v>1</v>
      </c>
      <c r="F100" s="0" t="n">
        <f aca="false">(D100-1)*2+E100</f>
        <v>25</v>
      </c>
      <c r="G100" s="0" t="str">
        <f aca="false">LMPreScn!M102</f>
        <v>The gospel minister began the church service.</v>
      </c>
      <c r="H100" s="0" t="str">
        <f aca="false">LMPreScn!CK102</f>
        <v>sing</v>
      </c>
      <c r="I100" s="2" t="str">
        <f aca="false">IF(LMPreScn!C102=1,"con", IF(LMPreScn!C102=2,"incon",na))</f>
        <v>incon</v>
      </c>
      <c r="J100" s="1" t="n">
        <f aca="false">LMPreScn!CI102</f>
        <v>0.102040816326531</v>
      </c>
      <c r="K100" s="0" t="n">
        <f aca="false">lm1_code_map_scratch!V100</f>
        <v>5</v>
      </c>
      <c r="L100" s="0" t="n">
        <f aca="false">lm1_code_map_scratch!W100</f>
        <v>8</v>
      </c>
      <c r="M100" s="2" t="str">
        <f aca="false">LMPreScn!T102</f>
        <v>began</v>
      </c>
      <c r="N100" s="0" t="n">
        <f aca="false">LMPreScn!B102</f>
        <v>1</v>
      </c>
      <c r="O100" s="0" t="str">
        <f aca="false">LMPreScn!A102</f>
        <v>CH1N</v>
      </c>
    </row>
    <row r="101" customFormat="false" ht="13.8" hidden="false" customHeight="false" outlineLevel="0" collapsed="false">
      <c r="A101" s="0" t="str">
        <f aca="false">CONCATENATE(C101,"_id")</f>
        <v>13013_id</v>
      </c>
      <c r="B101" s="0" t="str">
        <f aca="false">CONCATENATE("(#",C101, ")")</f>
        <v>(#13013)</v>
      </c>
      <c r="C101" s="0" t="n">
        <f aca="false">LMPreScn!I103</f>
        <v>13013</v>
      </c>
      <c r="D101" s="0" t="n">
        <f aca="false">LMPreScn!F103</f>
        <v>13</v>
      </c>
      <c r="E101" s="0" t="n">
        <f aca="false">LMPreScn!D103</f>
        <v>2</v>
      </c>
      <c r="F101" s="0" t="n">
        <f aca="false">(D101-1)*2+E101</f>
        <v>26</v>
      </c>
      <c r="G101" s="0" t="str">
        <f aca="false">LMPreScn!M103</f>
        <v>The choir leader began the church service.</v>
      </c>
      <c r="H101" s="0" t="str">
        <f aca="false">LMPreScn!CK103</f>
        <v>preach</v>
      </c>
      <c r="I101" s="2" t="str">
        <f aca="false">IF(LMPreScn!C103=1,"con", IF(LMPreScn!C103=2,"incon",na))</f>
        <v>incon</v>
      </c>
      <c r="J101" s="1" t="n">
        <f aca="false">LMPreScn!CI103</f>
        <v>0.0625</v>
      </c>
      <c r="K101" s="0" t="n">
        <f aca="false">lm1_code_map_scratch!V101</f>
        <v>5</v>
      </c>
      <c r="L101" s="0" t="n">
        <f aca="false">lm1_code_map_scratch!W101</f>
        <v>8</v>
      </c>
      <c r="M101" s="2" t="str">
        <f aca="false">LMPreScn!T103</f>
        <v>began</v>
      </c>
      <c r="N101" s="0" t="n">
        <f aca="false">LMPreScn!B103</f>
        <v>1</v>
      </c>
      <c r="O101" s="0" t="str">
        <f aca="false">LMPreScn!A103</f>
        <v>DH1N</v>
      </c>
    </row>
    <row r="102" customFormat="false" ht="13.8" hidden="false" customHeight="false" outlineLevel="0" collapsed="false">
      <c r="A102" s="0" t="str">
        <f aca="false">CONCATENATE(C102,"_id")</f>
        <v>15013_id</v>
      </c>
      <c r="B102" s="0" t="str">
        <f aca="false">CONCATENATE("(#",C102, ")")</f>
        <v>(#15013)</v>
      </c>
      <c r="C102" s="0" t="n">
        <f aca="false">LMPreScn!I104</f>
        <v>15013</v>
      </c>
      <c r="D102" s="0" t="n">
        <f aca="false">LMPreScn!F104</f>
        <v>13</v>
      </c>
      <c r="E102" s="0" t="n">
        <f aca="false">LMPreScn!D104</f>
        <v>1</v>
      </c>
      <c r="F102" s="0" t="n">
        <f aca="false">(D102-1)*2+E102</f>
        <v>25</v>
      </c>
      <c r="G102" s="0" t="str">
        <f aca="false">LMPreScn!M104</f>
        <v>The gospel minister began the church service.</v>
      </c>
      <c r="H102" s="0" t="str">
        <f aca="false">LMPreScn!CK104</f>
        <v>preach</v>
      </c>
      <c r="I102" s="2" t="str">
        <f aca="false">IF(LMPreScn!C104=1,"con", IF(LMPreScn!C104=2,"incon",na))</f>
        <v>con</v>
      </c>
      <c r="J102" s="1" t="n">
        <f aca="false">LMPreScn!CI104</f>
        <v>0.530612244897959</v>
      </c>
      <c r="K102" s="0" t="n">
        <f aca="false">lm1_code_map_scratch!V102</f>
        <v>5</v>
      </c>
      <c r="L102" s="0" t="n">
        <f aca="false">lm1_code_map_scratch!W102</f>
        <v>8</v>
      </c>
      <c r="M102" s="2" t="str">
        <f aca="false">LMPreScn!T104</f>
        <v>began</v>
      </c>
      <c r="N102" s="0" t="n">
        <f aca="false">LMPreScn!B104</f>
        <v>2</v>
      </c>
      <c r="O102" s="0" t="str">
        <f aca="false">LMPreScn!A104</f>
        <v>BH2N</v>
      </c>
    </row>
    <row r="103" customFormat="false" ht="13.8" hidden="false" customHeight="false" outlineLevel="0" collapsed="false">
      <c r="A103" s="0" t="str">
        <f aca="false">CONCATENATE(C103,"_id")</f>
        <v>16013_id</v>
      </c>
      <c r="B103" s="0" t="str">
        <f aca="false">CONCATENATE("(#",C103, ")")</f>
        <v>(#16013)</v>
      </c>
      <c r="C103" s="0" t="n">
        <f aca="false">LMPreScn!I105</f>
        <v>16013</v>
      </c>
      <c r="D103" s="0" t="n">
        <f aca="false">LMPreScn!F105</f>
        <v>13</v>
      </c>
      <c r="E103" s="0" t="n">
        <f aca="false">LMPreScn!D105</f>
        <v>2</v>
      </c>
      <c r="F103" s="0" t="n">
        <f aca="false">(D103-1)*2+E103</f>
        <v>26</v>
      </c>
      <c r="G103" s="0" t="str">
        <f aca="false">LMPreScn!M105</f>
        <v>The choir leader began the church service.</v>
      </c>
      <c r="H103" s="0" t="str">
        <f aca="false">LMPreScn!CK105</f>
        <v>sing</v>
      </c>
      <c r="I103" s="2" t="str">
        <f aca="false">IF(LMPreScn!C105=1,"con", IF(LMPreScn!C105=2,"incon",na))</f>
        <v>con</v>
      </c>
      <c r="J103" s="1" t="n">
        <f aca="false">LMPreScn!CI105</f>
        <v>0.541666666666667</v>
      </c>
      <c r="K103" s="0" t="n">
        <f aca="false">lm1_code_map_scratch!V103</f>
        <v>5</v>
      </c>
      <c r="L103" s="0" t="n">
        <f aca="false">lm1_code_map_scratch!W103</f>
        <v>8</v>
      </c>
      <c r="M103" s="2" t="str">
        <f aca="false">LMPreScn!T105</f>
        <v>began</v>
      </c>
      <c r="N103" s="0" t="n">
        <f aca="false">LMPreScn!B105</f>
        <v>2</v>
      </c>
      <c r="O103" s="0" t="str">
        <f aca="false">LMPreScn!A105</f>
        <v>AH2N</v>
      </c>
    </row>
    <row r="104" customFormat="false" ht="13.8" hidden="false" customHeight="false" outlineLevel="0" collapsed="false">
      <c r="A104" s="0" t="str">
        <f aca="false">CONCATENATE(C104,"_id")</f>
        <v>17013_id</v>
      </c>
      <c r="B104" s="0" t="str">
        <f aca="false">CONCATENATE("(#",C104, ")")</f>
        <v>(#17013)</v>
      </c>
      <c r="C104" s="0" t="n">
        <f aca="false">LMPreScn!I106</f>
        <v>17013</v>
      </c>
      <c r="D104" s="0" t="n">
        <f aca="false">LMPreScn!F106</f>
        <v>13</v>
      </c>
      <c r="E104" s="0" t="n">
        <f aca="false">LMPreScn!D106</f>
        <v>1</v>
      </c>
      <c r="F104" s="0" t="n">
        <f aca="false">(D104-1)*2+E104</f>
        <v>25</v>
      </c>
      <c r="G104" s="0" t="str">
        <f aca="false">LMPreScn!M106</f>
        <v>The gospel minister began the church service.</v>
      </c>
      <c r="H104" s="0" t="str">
        <f aca="false">LMPreScn!CK106</f>
        <v>sing</v>
      </c>
      <c r="I104" s="2" t="str">
        <f aca="false">IF(LMPreScn!C106=1,"con", IF(LMPreScn!C106=2,"incon",na))</f>
        <v>incon</v>
      </c>
      <c r="J104" s="1" t="n">
        <f aca="false">LMPreScn!CI106</f>
        <v>0.102040816326531</v>
      </c>
      <c r="K104" s="0" t="n">
        <f aca="false">lm1_code_map_scratch!V104</f>
        <v>5</v>
      </c>
      <c r="L104" s="0" t="n">
        <f aca="false">lm1_code_map_scratch!W104</f>
        <v>8</v>
      </c>
      <c r="M104" s="2" t="str">
        <f aca="false">LMPreScn!T106</f>
        <v>began</v>
      </c>
      <c r="N104" s="0" t="n">
        <f aca="false">LMPreScn!B106</f>
        <v>2</v>
      </c>
      <c r="O104" s="0" t="str">
        <f aca="false">LMPreScn!A106</f>
        <v>DH2N</v>
      </c>
    </row>
    <row r="105" customFormat="false" ht="13.8" hidden="false" customHeight="false" outlineLevel="0" collapsed="false">
      <c r="A105" s="0" t="str">
        <f aca="false">CONCATENATE(C105,"_id")</f>
        <v>18013_id</v>
      </c>
      <c r="B105" s="0" t="str">
        <f aca="false">CONCATENATE("(#",C105, ")")</f>
        <v>(#18013)</v>
      </c>
      <c r="C105" s="0" t="n">
        <f aca="false">LMPreScn!I107</f>
        <v>18013</v>
      </c>
      <c r="D105" s="0" t="n">
        <f aca="false">LMPreScn!F107</f>
        <v>13</v>
      </c>
      <c r="E105" s="0" t="n">
        <f aca="false">LMPreScn!D107</f>
        <v>2</v>
      </c>
      <c r="F105" s="0" t="n">
        <f aca="false">(D105-1)*2+E105</f>
        <v>26</v>
      </c>
      <c r="G105" s="0" t="str">
        <f aca="false">LMPreScn!M107</f>
        <v>The choir leader began the church service.</v>
      </c>
      <c r="H105" s="0" t="str">
        <f aca="false">LMPreScn!CK107</f>
        <v>preach</v>
      </c>
      <c r="I105" s="2" t="str">
        <f aca="false">IF(LMPreScn!C107=1,"con", IF(LMPreScn!C107=2,"incon",na))</f>
        <v>incon</v>
      </c>
      <c r="J105" s="1" t="n">
        <f aca="false">LMPreScn!CI107</f>
        <v>0.0625</v>
      </c>
      <c r="K105" s="0" t="n">
        <f aca="false">lm1_code_map_scratch!V105</f>
        <v>5</v>
      </c>
      <c r="L105" s="0" t="n">
        <f aca="false">lm1_code_map_scratch!W105</f>
        <v>8</v>
      </c>
      <c r="M105" s="2" t="str">
        <f aca="false">LMPreScn!T107</f>
        <v>began</v>
      </c>
      <c r="N105" s="0" t="n">
        <f aca="false">LMPreScn!B107</f>
        <v>2</v>
      </c>
      <c r="O105" s="0" t="str">
        <f aca="false">LMPreScn!A107</f>
        <v>CH2N</v>
      </c>
    </row>
    <row r="106" customFormat="false" ht="13.8" hidden="false" customHeight="false" outlineLevel="0" collapsed="false">
      <c r="A106" s="0" t="str">
        <f aca="false">CONCATENATE(C106,"_id")</f>
        <v>10014_id</v>
      </c>
      <c r="B106" s="0" t="str">
        <f aca="false">CONCATENATE("(#",C106, ")")</f>
        <v>(#10014)</v>
      </c>
      <c r="C106" s="0" t="n">
        <f aca="false">LMPreScn!I108</f>
        <v>10014</v>
      </c>
      <c r="D106" s="0" t="n">
        <f aca="false">LMPreScn!F108</f>
        <v>14</v>
      </c>
      <c r="E106" s="0" t="n">
        <f aca="false">LMPreScn!D108</f>
        <v>1</v>
      </c>
      <c r="F106" s="0" t="n">
        <f aca="false">(D106-1)*2+E106</f>
        <v>27</v>
      </c>
      <c r="G106" s="0" t="str">
        <f aca="false">LMPreScn!M108</f>
        <v>The kid next door began the lawn in the morning before it got hot.</v>
      </c>
      <c r="H106" s="0" t="str">
        <f aca="false">LMPreScn!CK108</f>
        <v>mow</v>
      </c>
      <c r="I106" s="2" t="str">
        <f aca="false">IF(LMPreScn!C108=1,"con", IF(LMPreScn!C108=2,"incon",na))</f>
        <v>con</v>
      </c>
      <c r="J106" s="1" t="n">
        <f aca="false">LMPreScn!CI108</f>
        <v>0.612244897959184</v>
      </c>
      <c r="K106" s="0" t="n">
        <f aca="false">lm1_code_map_scratch!V106</f>
        <v>5</v>
      </c>
      <c r="L106" s="0" t="n">
        <f aca="false">lm1_code_map_scratch!W106</f>
        <v>10</v>
      </c>
      <c r="M106" s="2" t="str">
        <f aca="false">LMPreScn!T108</f>
        <v>began</v>
      </c>
      <c r="N106" s="0" t="n">
        <f aca="false">LMPreScn!B108</f>
        <v>1</v>
      </c>
      <c r="O106" s="0" t="str">
        <f aca="false">LMPreScn!A108</f>
        <v>AH1N</v>
      </c>
    </row>
    <row r="107" customFormat="false" ht="13.8" hidden="false" customHeight="false" outlineLevel="0" collapsed="false">
      <c r="A107" s="0" t="str">
        <f aca="false">CONCATENATE(C107,"_id")</f>
        <v>11014_id</v>
      </c>
      <c r="B107" s="0" t="str">
        <f aca="false">CONCATENATE("(#",C107, ")")</f>
        <v>(#11014)</v>
      </c>
      <c r="C107" s="0" t="n">
        <f aca="false">LMPreScn!I109</f>
        <v>11014</v>
      </c>
      <c r="D107" s="0" t="n">
        <f aca="false">LMPreScn!F109</f>
        <v>14</v>
      </c>
      <c r="E107" s="0" t="n">
        <f aca="false">LMPreScn!D109</f>
        <v>2</v>
      </c>
      <c r="F107" s="0" t="n">
        <f aca="false">(D107-1)*2+E107</f>
        <v>28</v>
      </c>
      <c r="G107" s="0" t="str">
        <f aca="false">LMPreScn!M109</f>
        <v>Our neighbor with a hose began the lawn in the morning before it got hot.</v>
      </c>
      <c r="H107" s="0" t="str">
        <f aca="false">LMPreScn!CK109</f>
        <v>water</v>
      </c>
      <c r="I107" s="2" t="str">
        <f aca="false">IF(LMPreScn!C109=1,"con", IF(LMPreScn!C109=2,"incon",na))</f>
        <v>con</v>
      </c>
      <c r="J107" s="1" t="n">
        <f aca="false">LMPreScn!CI109</f>
        <v>0.468085106382979</v>
      </c>
      <c r="K107" s="0" t="n">
        <f aca="false">lm1_code_map_scratch!V107</f>
        <v>5</v>
      </c>
      <c r="L107" s="0" t="n">
        <f aca="false">lm1_code_map_scratch!W107</f>
        <v>10</v>
      </c>
      <c r="M107" s="2" t="str">
        <f aca="false">LMPreScn!T109</f>
        <v>began</v>
      </c>
      <c r="N107" s="0" t="n">
        <f aca="false">LMPreScn!B109</f>
        <v>1</v>
      </c>
      <c r="O107" s="0" t="str">
        <f aca="false">LMPreScn!A109</f>
        <v>BH1N</v>
      </c>
    </row>
    <row r="108" customFormat="false" ht="13.8" hidden="false" customHeight="false" outlineLevel="0" collapsed="false">
      <c r="A108" s="0" t="str">
        <f aca="false">CONCATENATE(C108,"_id")</f>
        <v>12014_id</v>
      </c>
      <c r="B108" s="0" t="str">
        <f aca="false">CONCATENATE("(#",C108, ")")</f>
        <v>(#12014)</v>
      </c>
      <c r="C108" s="0" t="n">
        <f aca="false">LMPreScn!I110</f>
        <v>12014</v>
      </c>
      <c r="D108" s="0" t="n">
        <f aca="false">LMPreScn!F110</f>
        <v>14</v>
      </c>
      <c r="E108" s="0" t="n">
        <f aca="false">LMPreScn!D110</f>
        <v>1</v>
      </c>
      <c r="F108" s="0" t="n">
        <f aca="false">(D108-1)*2+E108</f>
        <v>27</v>
      </c>
      <c r="G108" s="0" t="str">
        <f aca="false">LMPreScn!M110</f>
        <v>The kid next door began the lawn in the morning before it got hot.</v>
      </c>
      <c r="H108" s="0" t="str">
        <f aca="false">LMPreScn!CK110</f>
        <v>water</v>
      </c>
      <c r="I108" s="2" t="str">
        <f aca="false">IF(LMPreScn!C110=1,"con", IF(LMPreScn!C110=2,"incon",na))</f>
        <v>incon</v>
      </c>
      <c r="J108" s="1" t="n">
        <f aca="false">LMPreScn!CI110</f>
        <v>0</v>
      </c>
      <c r="K108" s="0" t="n">
        <f aca="false">lm1_code_map_scratch!V108</f>
        <v>5</v>
      </c>
      <c r="L108" s="0" t="n">
        <f aca="false">lm1_code_map_scratch!W108</f>
        <v>10</v>
      </c>
      <c r="M108" s="2" t="str">
        <f aca="false">LMPreScn!T110</f>
        <v>began</v>
      </c>
      <c r="N108" s="0" t="n">
        <f aca="false">LMPreScn!B110</f>
        <v>1</v>
      </c>
      <c r="O108" s="0" t="str">
        <f aca="false">LMPreScn!A110</f>
        <v>CH1N</v>
      </c>
    </row>
    <row r="109" customFormat="false" ht="13.8" hidden="false" customHeight="false" outlineLevel="0" collapsed="false">
      <c r="A109" s="0" t="str">
        <f aca="false">CONCATENATE(C109,"_id")</f>
        <v>13014_id</v>
      </c>
      <c r="B109" s="0" t="str">
        <f aca="false">CONCATENATE("(#",C109, ")")</f>
        <v>(#13014)</v>
      </c>
      <c r="C109" s="0" t="n">
        <f aca="false">LMPreScn!I111</f>
        <v>13014</v>
      </c>
      <c r="D109" s="0" t="n">
        <f aca="false">LMPreScn!F111</f>
        <v>14</v>
      </c>
      <c r="E109" s="0" t="n">
        <f aca="false">LMPreScn!D111</f>
        <v>2</v>
      </c>
      <c r="F109" s="0" t="n">
        <f aca="false">(D109-1)*2+E109</f>
        <v>28</v>
      </c>
      <c r="G109" s="0" t="str">
        <f aca="false">LMPreScn!M111</f>
        <v>Our neighbor with a hose began the lawn in the morning before it got hot.</v>
      </c>
      <c r="H109" s="0" t="str">
        <f aca="false">LMPreScn!CK111</f>
        <v>mow</v>
      </c>
      <c r="I109" s="2" t="str">
        <f aca="false">IF(LMPreScn!C111=1,"con", IF(LMPreScn!C111=2,"incon",na))</f>
        <v>incon</v>
      </c>
      <c r="J109" s="1" t="n">
        <f aca="false">LMPreScn!CI111</f>
        <v>0.0638297872340425</v>
      </c>
      <c r="K109" s="0" t="n">
        <f aca="false">lm1_code_map_scratch!V109</f>
        <v>5</v>
      </c>
      <c r="L109" s="0" t="n">
        <f aca="false">lm1_code_map_scratch!W109</f>
        <v>10</v>
      </c>
      <c r="M109" s="2" t="str">
        <f aca="false">LMPreScn!T111</f>
        <v>began</v>
      </c>
      <c r="N109" s="0" t="n">
        <f aca="false">LMPreScn!B111</f>
        <v>1</v>
      </c>
      <c r="O109" s="0" t="str">
        <f aca="false">LMPreScn!A111</f>
        <v>DH1N</v>
      </c>
    </row>
    <row r="110" customFormat="false" ht="13.8" hidden="false" customHeight="false" outlineLevel="0" collapsed="false">
      <c r="A110" s="0" t="str">
        <f aca="false">CONCATENATE(C110,"_id")</f>
        <v>15014_id</v>
      </c>
      <c r="B110" s="0" t="str">
        <f aca="false">CONCATENATE("(#",C110, ")")</f>
        <v>(#15014)</v>
      </c>
      <c r="C110" s="0" t="n">
        <f aca="false">LMPreScn!I112</f>
        <v>15014</v>
      </c>
      <c r="D110" s="0" t="n">
        <f aca="false">LMPreScn!F112</f>
        <v>14</v>
      </c>
      <c r="E110" s="0" t="n">
        <f aca="false">LMPreScn!D112</f>
        <v>1</v>
      </c>
      <c r="F110" s="0" t="n">
        <f aca="false">(D110-1)*2+E110</f>
        <v>27</v>
      </c>
      <c r="G110" s="0" t="str">
        <f aca="false">LMPreScn!M112</f>
        <v>The kid next door began the lawn in the morning before it got hot.</v>
      </c>
      <c r="H110" s="0" t="str">
        <f aca="false">LMPreScn!CK112</f>
        <v>mow</v>
      </c>
      <c r="I110" s="2" t="str">
        <f aca="false">IF(LMPreScn!C112=1,"con", IF(LMPreScn!C112=2,"incon",na))</f>
        <v>con</v>
      </c>
      <c r="J110" s="1" t="n">
        <f aca="false">LMPreScn!CI112</f>
        <v>0.612244897959184</v>
      </c>
      <c r="K110" s="0" t="n">
        <f aca="false">lm1_code_map_scratch!V110</f>
        <v>5</v>
      </c>
      <c r="L110" s="0" t="n">
        <f aca="false">lm1_code_map_scratch!W110</f>
        <v>10</v>
      </c>
      <c r="M110" s="2" t="str">
        <f aca="false">LMPreScn!T112</f>
        <v>began</v>
      </c>
      <c r="N110" s="0" t="n">
        <f aca="false">LMPreScn!B112</f>
        <v>2</v>
      </c>
      <c r="O110" s="0" t="str">
        <f aca="false">LMPreScn!A112</f>
        <v>BH2N</v>
      </c>
    </row>
    <row r="111" customFormat="false" ht="13.8" hidden="false" customHeight="false" outlineLevel="0" collapsed="false">
      <c r="A111" s="0" t="str">
        <f aca="false">CONCATENATE(C111,"_id")</f>
        <v>16014_id</v>
      </c>
      <c r="B111" s="0" t="str">
        <f aca="false">CONCATENATE("(#",C111, ")")</f>
        <v>(#16014)</v>
      </c>
      <c r="C111" s="0" t="n">
        <f aca="false">LMPreScn!I113</f>
        <v>16014</v>
      </c>
      <c r="D111" s="0" t="n">
        <f aca="false">LMPreScn!F113</f>
        <v>14</v>
      </c>
      <c r="E111" s="0" t="n">
        <f aca="false">LMPreScn!D113</f>
        <v>2</v>
      </c>
      <c r="F111" s="0" t="n">
        <f aca="false">(D111-1)*2+E111</f>
        <v>28</v>
      </c>
      <c r="G111" s="0" t="str">
        <f aca="false">LMPreScn!M113</f>
        <v>Our neighbor with a hose began the lawn in the morning before it got hot.</v>
      </c>
      <c r="H111" s="0" t="str">
        <f aca="false">LMPreScn!CK113</f>
        <v>water</v>
      </c>
      <c r="I111" s="2" t="str">
        <f aca="false">IF(LMPreScn!C113=1,"con", IF(LMPreScn!C113=2,"incon",na))</f>
        <v>con</v>
      </c>
      <c r="J111" s="1" t="n">
        <f aca="false">LMPreScn!CI113</f>
        <v>0.468085106382979</v>
      </c>
      <c r="K111" s="0" t="n">
        <f aca="false">lm1_code_map_scratch!V111</f>
        <v>5</v>
      </c>
      <c r="L111" s="0" t="n">
        <f aca="false">lm1_code_map_scratch!W111</f>
        <v>10</v>
      </c>
      <c r="M111" s="2" t="str">
        <f aca="false">LMPreScn!T113</f>
        <v>began</v>
      </c>
      <c r="N111" s="0" t="n">
        <f aca="false">LMPreScn!B113</f>
        <v>2</v>
      </c>
      <c r="O111" s="0" t="str">
        <f aca="false">LMPreScn!A113</f>
        <v>AH2N</v>
      </c>
    </row>
    <row r="112" customFormat="false" ht="13.8" hidden="false" customHeight="false" outlineLevel="0" collapsed="false">
      <c r="A112" s="0" t="str">
        <f aca="false">CONCATENATE(C112,"_id")</f>
        <v>17014_id</v>
      </c>
      <c r="B112" s="0" t="str">
        <f aca="false">CONCATENATE("(#",C112, ")")</f>
        <v>(#17014)</v>
      </c>
      <c r="C112" s="0" t="n">
        <f aca="false">LMPreScn!I114</f>
        <v>17014</v>
      </c>
      <c r="D112" s="0" t="n">
        <f aca="false">LMPreScn!F114</f>
        <v>14</v>
      </c>
      <c r="E112" s="0" t="n">
        <f aca="false">LMPreScn!D114</f>
        <v>1</v>
      </c>
      <c r="F112" s="0" t="n">
        <f aca="false">(D112-1)*2+E112</f>
        <v>27</v>
      </c>
      <c r="G112" s="0" t="str">
        <f aca="false">LMPreScn!M114</f>
        <v>The kid next door began the lawn in the morning before it got hot.</v>
      </c>
      <c r="H112" s="0" t="str">
        <f aca="false">LMPreScn!CK114</f>
        <v>water</v>
      </c>
      <c r="I112" s="2" t="str">
        <f aca="false">IF(LMPreScn!C114=1,"con", IF(LMPreScn!C114=2,"incon",na))</f>
        <v>incon</v>
      </c>
      <c r="J112" s="1" t="n">
        <f aca="false">LMPreScn!CI114</f>
        <v>0</v>
      </c>
      <c r="K112" s="0" t="n">
        <f aca="false">lm1_code_map_scratch!V112</f>
        <v>5</v>
      </c>
      <c r="L112" s="0" t="n">
        <f aca="false">lm1_code_map_scratch!W112</f>
        <v>10</v>
      </c>
      <c r="M112" s="2" t="str">
        <f aca="false">LMPreScn!T114</f>
        <v>began</v>
      </c>
      <c r="N112" s="0" t="n">
        <f aca="false">LMPreScn!B114</f>
        <v>2</v>
      </c>
      <c r="O112" s="0" t="str">
        <f aca="false">LMPreScn!A114</f>
        <v>DH2N</v>
      </c>
    </row>
    <row r="113" customFormat="false" ht="13.8" hidden="false" customHeight="false" outlineLevel="0" collapsed="false">
      <c r="A113" s="0" t="str">
        <f aca="false">CONCATENATE(C113,"_id")</f>
        <v>18014_id</v>
      </c>
      <c r="B113" s="0" t="str">
        <f aca="false">CONCATENATE("(#",C113, ")")</f>
        <v>(#18014)</v>
      </c>
      <c r="C113" s="0" t="n">
        <f aca="false">LMPreScn!I115</f>
        <v>18014</v>
      </c>
      <c r="D113" s="0" t="n">
        <f aca="false">LMPreScn!F115</f>
        <v>14</v>
      </c>
      <c r="E113" s="0" t="n">
        <f aca="false">LMPreScn!D115</f>
        <v>2</v>
      </c>
      <c r="F113" s="0" t="n">
        <f aca="false">(D113-1)*2+E113</f>
        <v>28</v>
      </c>
      <c r="G113" s="0" t="str">
        <f aca="false">LMPreScn!M115</f>
        <v>Our neighbor with a hose began the lawn in the morning before it got hot.</v>
      </c>
      <c r="H113" s="0" t="str">
        <f aca="false">LMPreScn!CK115</f>
        <v>mow</v>
      </c>
      <c r="I113" s="2" t="str">
        <f aca="false">IF(LMPreScn!C115=1,"con", IF(LMPreScn!C115=2,"incon",na))</f>
        <v>incon</v>
      </c>
      <c r="J113" s="1" t="n">
        <f aca="false">LMPreScn!CI115</f>
        <v>0.0638297872340425</v>
      </c>
      <c r="K113" s="0" t="n">
        <f aca="false">lm1_code_map_scratch!V113</f>
        <v>5</v>
      </c>
      <c r="L113" s="0" t="n">
        <f aca="false">lm1_code_map_scratch!W113</f>
        <v>10</v>
      </c>
      <c r="M113" s="2" t="str">
        <f aca="false">LMPreScn!T115</f>
        <v>began</v>
      </c>
      <c r="N113" s="0" t="n">
        <f aca="false">LMPreScn!B115</f>
        <v>2</v>
      </c>
      <c r="O113" s="0" t="str">
        <f aca="false">LMPreScn!A115</f>
        <v>CH2N</v>
      </c>
    </row>
    <row r="114" customFormat="false" ht="13.8" hidden="false" customHeight="false" outlineLevel="0" collapsed="false">
      <c r="A114" s="0" t="str">
        <f aca="false">CONCATENATE(C114,"_id")</f>
        <v>10015_id</v>
      </c>
      <c r="B114" s="0" t="str">
        <f aca="false">CONCATENATE("(#",C114, ")")</f>
        <v>(#10015)</v>
      </c>
      <c r="C114" s="0" t="n">
        <f aca="false">LMPreScn!I116</f>
        <v>10015</v>
      </c>
      <c r="D114" s="0" t="n">
        <f aca="false">LMPreScn!F116</f>
        <v>15</v>
      </c>
      <c r="E114" s="0" t="n">
        <f aca="false">LMPreScn!D116</f>
        <v>1</v>
      </c>
      <c r="F114" s="0" t="n">
        <f aca="false">(D114-1)*2+E114</f>
        <v>29</v>
      </c>
      <c r="G114" s="0" t="str">
        <f aca="false">LMPreScn!M116</f>
        <v>The high school band began the parade.</v>
      </c>
      <c r="H114" s="0" t="str">
        <f aca="false">LMPreScn!CK116</f>
        <v>play</v>
      </c>
      <c r="I114" s="2" t="str">
        <f aca="false">IF(LMPreScn!C116=1,"con", IF(LMPreScn!C116=2,"incon",na))</f>
        <v>con</v>
      </c>
      <c r="J114" s="1" t="n">
        <f aca="false">LMPreScn!CI116</f>
        <v>0.428571428571429</v>
      </c>
      <c r="K114" s="0" t="n">
        <f aca="false">lm1_code_map_scratch!V114</f>
        <v>7</v>
      </c>
      <c r="L114" s="0" t="n">
        <f aca="false">lm1_code_map_scratch!W114</f>
        <v>10</v>
      </c>
      <c r="M114" s="2" t="str">
        <f aca="false">LMPreScn!T116</f>
        <v>began</v>
      </c>
      <c r="N114" s="0" t="n">
        <f aca="false">LMPreScn!B116</f>
        <v>1</v>
      </c>
      <c r="O114" s="0" t="str">
        <f aca="false">LMPreScn!A116</f>
        <v>AH1N</v>
      </c>
    </row>
    <row r="115" customFormat="false" ht="13.8" hidden="false" customHeight="false" outlineLevel="0" collapsed="false">
      <c r="A115" s="0" t="str">
        <f aca="false">CONCATENATE(C115,"_id")</f>
        <v>11015_id</v>
      </c>
      <c r="B115" s="0" t="str">
        <f aca="false">CONCATENATE("(#",C115, ")")</f>
        <v>(#11015)</v>
      </c>
      <c r="C115" s="0" t="n">
        <f aca="false">LMPreScn!I117</f>
        <v>11015</v>
      </c>
      <c r="D115" s="0" t="n">
        <f aca="false">LMPreScn!F117</f>
        <v>15</v>
      </c>
      <c r="E115" s="0" t="n">
        <f aca="false">LMPreScn!D117</f>
        <v>2</v>
      </c>
      <c r="F115" s="0" t="n">
        <f aca="false">(D115-1)*2+E115</f>
        <v>30</v>
      </c>
      <c r="G115" s="0" t="str">
        <f aca="false">LMPreScn!M117</f>
        <v>The giant helium balloons began the parade.</v>
      </c>
      <c r="H115" s="0" t="str">
        <f aca="false">LMPreScn!CK117</f>
        <v>float</v>
      </c>
      <c r="I115" s="2" t="str">
        <f aca="false">IF(LMPreScn!C117=1,"con", IF(LMPreScn!C117=2,"incon",na))</f>
        <v>con</v>
      </c>
      <c r="J115" s="1" t="n">
        <f aca="false">LMPreScn!CI117</f>
        <v>0.673469387755102</v>
      </c>
      <c r="K115" s="0" t="n">
        <f aca="false">lm1_code_map_scratch!V115</f>
        <v>7</v>
      </c>
      <c r="L115" s="0" t="n">
        <f aca="false">lm1_code_map_scratch!W115</f>
        <v>10</v>
      </c>
      <c r="M115" s="2" t="str">
        <f aca="false">LMPreScn!T117</f>
        <v>began</v>
      </c>
      <c r="N115" s="0" t="n">
        <f aca="false">LMPreScn!B117</f>
        <v>1</v>
      </c>
      <c r="O115" s="0" t="str">
        <f aca="false">LMPreScn!A117</f>
        <v>BH1N</v>
      </c>
    </row>
    <row r="116" customFormat="false" ht="13.8" hidden="false" customHeight="false" outlineLevel="0" collapsed="false">
      <c r="A116" s="0" t="str">
        <f aca="false">CONCATENATE(C116,"_id")</f>
        <v>12015_id</v>
      </c>
      <c r="B116" s="0" t="str">
        <f aca="false">CONCATENATE("(#",C116, ")")</f>
        <v>(#12015)</v>
      </c>
      <c r="C116" s="0" t="n">
        <f aca="false">LMPreScn!I118</f>
        <v>12015</v>
      </c>
      <c r="D116" s="0" t="n">
        <f aca="false">LMPreScn!F118</f>
        <v>15</v>
      </c>
      <c r="E116" s="0" t="n">
        <f aca="false">LMPreScn!D118</f>
        <v>1</v>
      </c>
      <c r="F116" s="0" t="n">
        <f aca="false">(D116-1)*2+E116</f>
        <v>29</v>
      </c>
      <c r="G116" s="0" t="str">
        <f aca="false">LMPreScn!M118</f>
        <v>The high school band began the parade.</v>
      </c>
      <c r="H116" s="0" t="str">
        <f aca="false">LMPreScn!CK118</f>
        <v>float</v>
      </c>
      <c r="I116" s="2" t="str">
        <f aca="false">IF(LMPreScn!C118=1,"con", IF(LMPreScn!C118=2,"incon",na))</f>
        <v>incon</v>
      </c>
      <c r="J116" s="1" t="n">
        <f aca="false">LMPreScn!CI118</f>
        <v>0</v>
      </c>
      <c r="K116" s="0" t="n">
        <f aca="false">lm1_code_map_scratch!V116</f>
        <v>7</v>
      </c>
      <c r="L116" s="0" t="n">
        <f aca="false">lm1_code_map_scratch!W116</f>
        <v>10</v>
      </c>
      <c r="M116" s="2" t="str">
        <f aca="false">LMPreScn!T118</f>
        <v>began</v>
      </c>
      <c r="N116" s="0" t="n">
        <f aca="false">LMPreScn!B118</f>
        <v>1</v>
      </c>
      <c r="O116" s="0" t="str">
        <f aca="false">LMPreScn!A118</f>
        <v>CH1N</v>
      </c>
    </row>
    <row r="117" customFormat="false" ht="13.8" hidden="false" customHeight="false" outlineLevel="0" collapsed="false">
      <c r="A117" s="0" t="str">
        <f aca="false">CONCATENATE(C117,"_id")</f>
        <v>13015_id</v>
      </c>
      <c r="B117" s="0" t="str">
        <f aca="false">CONCATENATE("(#",C117, ")")</f>
        <v>(#13015)</v>
      </c>
      <c r="C117" s="0" t="n">
        <f aca="false">LMPreScn!I119</f>
        <v>13015</v>
      </c>
      <c r="D117" s="0" t="n">
        <f aca="false">LMPreScn!F119</f>
        <v>15</v>
      </c>
      <c r="E117" s="0" t="n">
        <f aca="false">LMPreScn!D119</f>
        <v>2</v>
      </c>
      <c r="F117" s="0" t="n">
        <f aca="false">(D117-1)*2+E117</f>
        <v>30</v>
      </c>
      <c r="G117" s="0" t="str">
        <f aca="false">LMPreScn!M119</f>
        <v>The giant helium balloons began the parade.</v>
      </c>
      <c r="H117" s="0" t="str">
        <f aca="false">LMPreScn!CK119</f>
        <v>play</v>
      </c>
      <c r="I117" s="2" t="str">
        <f aca="false">IF(LMPreScn!C119=1,"con", IF(LMPreScn!C119=2,"incon",na))</f>
        <v>incon</v>
      </c>
      <c r="J117" s="1" t="n">
        <f aca="false">LMPreScn!CI119</f>
        <v>0</v>
      </c>
      <c r="K117" s="0" t="n">
        <f aca="false">lm1_code_map_scratch!V117</f>
        <v>7</v>
      </c>
      <c r="L117" s="0" t="n">
        <f aca="false">lm1_code_map_scratch!W117</f>
        <v>10</v>
      </c>
      <c r="M117" s="2" t="str">
        <f aca="false">LMPreScn!T119</f>
        <v>began</v>
      </c>
      <c r="N117" s="0" t="n">
        <f aca="false">LMPreScn!B119</f>
        <v>1</v>
      </c>
      <c r="O117" s="0" t="str">
        <f aca="false">LMPreScn!A119</f>
        <v>DH1N</v>
      </c>
    </row>
    <row r="118" customFormat="false" ht="13.8" hidden="false" customHeight="false" outlineLevel="0" collapsed="false">
      <c r="A118" s="0" t="str">
        <f aca="false">CONCATENATE(C118,"_id")</f>
        <v>15015_id</v>
      </c>
      <c r="B118" s="0" t="str">
        <f aca="false">CONCATENATE("(#",C118, ")")</f>
        <v>(#15015)</v>
      </c>
      <c r="C118" s="0" t="n">
        <f aca="false">LMPreScn!I120</f>
        <v>15015</v>
      </c>
      <c r="D118" s="0" t="n">
        <f aca="false">LMPreScn!F120</f>
        <v>15</v>
      </c>
      <c r="E118" s="0" t="n">
        <f aca="false">LMPreScn!D120</f>
        <v>1</v>
      </c>
      <c r="F118" s="0" t="n">
        <f aca="false">(D118-1)*2+E118</f>
        <v>29</v>
      </c>
      <c r="G118" s="0" t="str">
        <f aca="false">LMPreScn!M120</f>
        <v>The high school band began the parade.</v>
      </c>
      <c r="H118" s="0" t="str">
        <f aca="false">LMPreScn!CK120</f>
        <v>play</v>
      </c>
      <c r="I118" s="2" t="str">
        <f aca="false">IF(LMPreScn!C120=1,"con", IF(LMPreScn!C120=2,"incon",na))</f>
        <v>con</v>
      </c>
      <c r="J118" s="1" t="n">
        <f aca="false">LMPreScn!CI120</f>
        <v>0.428571428571429</v>
      </c>
      <c r="K118" s="0" t="n">
        <f aca="false">lm1_code_map_scratch!V118</f>
        <v>7</v>
      </c>
      <c r="L118" s="0" t="n">
        <f aca="false">lm1_code_map_scratch!W118</f>
        <v>10</v>
      </c>
      <c r="M118" s="2" t="str">
        <f aca="false">LMPreScn!T120</f>
        <v>began</v>
      </c>
      <c r="N118" s="0" t="n">
        <f aca="false">LMPreScn!B120</f>
        <v>2</v>
      </c>
      <c r="O118" s="0" t="str">
        <f aca="false">LMPreScn!A120</f>
        <v>BH2N</v>
      </c>
    </row>
    <row r="119" customFormat="false" ht="13.8" hidden="false" customHeight="false" outlineLevel="0" collapsed="false">
      <c r="A119" s="0" t="str">
        <f aca="false">CONCATENATE(C119,"_id")</f>
        <v>16015_id</v>
      </c>
      <c r="B119" s="0" t="str">
        <f aca="false">CONCATENATE("(#",C119, ")")</f>
        <v>(#16015)</v>
      </c>
      <c r="C119" s="0" t="n">
        <f aca="false">LMPreScn!I121</f>
        <v>16015</v>
      </c>
      <c r="D119" s="0" t="n">
        <f aca="false">LMPreScn!F121</f>
        <v>15</v>
      </c>
      <c r="E119" s="0" t="n">
        <f aca="false">LMPreScn!D121</f>
        <v>2</v>
      </c>
      <c r="F119" s="0" t="n">
        <f aca="false">(D119-1)*2+E119</f>
        <v>30</v>
      </c>
      <c r="G119" s="0" t="str">
        <f aca="false">LMPreScn!M121</f>
        <v>The giant helium balloons began the parade.</v>
      </c>
      <c r="H119" s="0" t="str">
        <f aca="false">LMPreScn!CK121</f>
        <v>float</v>
      </c>
      <c r="I119" s="2" t="str">
        <f aca="false">IF(LMPreScn!C121=1,"con", IF(LMPreScn!C121=2,"incon",na))</f>
        <v>con</v>
      </c>
      <c r="J119" s="1" t="n">
        <f aca="false">LMPreScn!CI121</f>
        <v>0.673469387755102</v>
      </c>
      <c r="K119" s="0" t="n">
        <f aca="false">lm1_code_map_scratch!V119</f>
        <v>7</v>
      </c>
      <c r="L119" s="0" t="n">
        <f aca="false">lm1_code_map_scratch!W119</f>
        <v>10</v>
      </c>
      <c r="M119" s="2" t="str">
        <f aca="false">LMPreScn!T121</f>
        <v>began</v>
      </c>
      <c r="N119" s="0" t="n">
        <f aca="false">LMPreScn!B121</f>
        <v>2</v>
      </c>
      <c r="O119" s="0" t="str">
        <f aca="false">LMPreScn!A121</f>
        <v>AH2N</v>
      </c>
    </row>
    <row r="120" customFormat="false" ht="13.8" hidden="false" customHeight="false" outlineLevel="0" collapsed="false">
      <c r="A120" s="0" t="str">
        <f aca="false">CONCATENATE(C120,"_id")</f>
        <v>17015_id</v>
      </c>
      <c r="B120" s="0" t="str">
        <f aca="false">CONCATENATE("(#",C120, ")")</f>
        <v>(#17015)</v>
      </c>
      <c r="C120" s="0" t="n">
        <f aca="false">LMPreScn!I122</f>
        <v>17015</v>
      </c>
      <c r="D120" s="0" t="n">
        <f aca="false">LMPreScn!F122</f>
        <v>15</v>
      </c>
      <c r="E120" s="0" t="n">
        <f aca="false">LMPreScn!D122</f>
        <v>1</v>
      </c>
      <c r="F120" s="0" t="n">
        <f aca="false">(D120-1)*2+E120</f>
        <v>29</v>
      </c>
      <c r="G120" s="0" t="str">
        <f aca="false">LMPreScn!M122</f>
        <v>The high school band began the parade.</v>
      </c>
      <c r="H120" s="0" t="str">
        <f aca="false">LMPreScn!CK122</f>
        <v>float</v>
      </c>
      <c r="I120" s="2" t="str">
        <f aca="false">IF(LMPreScn!C122=1,"con", IF(LMPreScn!C122=2,"incon",na))</f>
        <v>incon</v>
      </c>
      <c r="J120" s="1" t="n">
        <f aca="false">LMPreScn!CI122</f>
        <v>0</v>
      </c>
      <c r="K120" s="0" t="n">
        <f aca="false">lm1_code_map_scratch!V120</f>
        <v>7</v>
      </c>
      <c r="L120" s="0" t="n">
        <f aca="false">lm1_code_map_scratch!W120</f>
        <v>10</v>
      </c>
      <c r="M120" s="2" t="str">
        <f aca="false">LMPreScn!T122</f>
        <v>began</v>
      </c>
      <c r="N120" s="0" t="n">
        <f aca="false">LMPreScn!B122</f>
        <v>2</v>
      </c>
      <c r="O120" s="0" t="str">
        <f aca="false">LMPreScn!A122</f>
        <v>DH2N</v>
      </c>
    </row>
    <row r="121" customFormat="false" ht="13.8" hidden="false" customHeight="false" outlineLevel="0" collapsed="false">
      <c r="A121" s="0" t="str">
        <f aca="false">CONCATENATE(C121,"_id")</f>
        <v>18015_id</v>
      </c>
      <c r="B121" s="0" t="str">
        <f aca="false">CONCATENATE("(#",C121, ")")</f>
        <v>(#18015)</v>
      </c>
      <c r="C121" s="0" t="n">
        <f aca="false">LMPreScn!I123</f>
        <v>18015</v>
      </c>
      <c r="D121" s="0" t="n">
        <f aca="false">LMPreScn!F123</f>
        <v>15</v>
      </c>
      <c r="E121" s="0" t="n">
        <f aca="false">LMPreScn!D123</f>
        <v>2</v>
      </c>
      <c r="F121" s="0" t="n">
        <f aca="false">(D121-1)*2+E121</f>
        <v>30</v>
      </c>
      <c r="G121" s="0" t="str">
        <f aca="false">LMPreScn!M123</f>
        <v>The giant helium balloons began the parade.</v>
      </c>
      <c r="H121" s="0" t="str">
        <f aca="false">LMPreScn!CK123</f>
        <v>play</v>
      </c>
      <c r="I121" s="2" t="str">
        <f aca="false">IF(LMPreScn!C123=1,"con", IF(LMPreScn!C123=2,"incon",na))</f>
        <v>incon</v>
      </c>
      <c r="J121" s="1" t="n">
        <f aca="false">LMPreScn!CI123</f>
        <v>0</v>
      </c>
      <c r="K121" s="0" t="n">
        <f aca="false">lm1_code_map_scratch!V121</f>
        <v>7</v>
      </c>
      <c r="L121" s="0" t="n">
        <f aca="false">lm1_code_map_scratch!W121</f>
        <v>10</v>
      </c>
      <c r="M121" s="2" t="str">
        <f aca="false">LMPreScn!T123</f>
        <v>began</v>
      </c>
      <c r="N121" s="0" t="n">
        <f aca="false">LMPreScn!B123</f>
        <v>2</v>
      </c>
      <c r="O121" s="0" t="str">
        <f aca="false">LMPreScn!A123</f>
        <v>CH2N</v>
      </c>
    </row>
    <row r="122" customFormat="false" ht="13.8" hidden="false" customHeight="false" outlineLevel="0" collapsed="false">
      <c r="A122" s="0" t="str">
        <f aca="false">CONCATENATE(C122,"_id")</f>
        <v>10016_id</v>
      </c>
      <c r="B122" s="0" t="str">
        <f aca="false">CONCATENATE("(#",C122, ")")</f>
        <v>(#10016)</v>
      </c>
      <c r="C122" s="0" t="n">
        <f aca="false">LMPreScn!I124</f>
        <v>10016</v>
      </c>
      <c r="D122" s="0" t="n">
        <f aca="false">LMPreScn!F124</f>
        <v>16</v>
      </c>
      <c r="E122" s="0" t="n">
        <f aca="false">LMPreScn!D124</f>
        <v>1</v>
      </c>
      <c r="F122" s="0" t="n">
        <f aca="false">(D122-1)*2+E122</f>
        <v>31</v>
      </c>
      <c r="G122" s="0" t="str">
        <f aca="false">LMPreScn!M124</f>
        <v>The gunslinger began all his fights the same way.</v>
      </c>
      <c r="H122" s="0" t="str">
        <f aca="false">LMPreScn!CK124</f>
        <v>shoot</v>
      </c>
      <c r="I122" s="2" t="str">
        <f aca="false">IF(LMPreScn!C124=1,"con", IF(LMPreScn!C124=2,"incon",na))</f>
        <v>con</v>
      </c>
      <c r="J122" s="1" t="n">
        <f aca="false">LMPreScn!CI124</f>
        <v>0.354166666666667</v>
      </c>
      <c r="K122" s="0" t="n">
        <f aca="false">lm1_code_map_scratch!V122</f>
        <v>5</v>
      </c>
      <c r="L122" s="0" t="n">
        <f aca="false">lm1_code_map_scratch!W122</f>
        <v>8</v>
      </c>
      <c r="M122" s="2" t="str">
        <f aca="false">LMPreScn!T124</f>
        <v>began</v>
      </c>
      <c r="N122" s="0" t="n">
        <f aca="false">LMPreScn!B124</f>
        <v>1</v>
      </c>
      <c r="O122" s="0" t="str">
        <f aca="false">LMPreScn!A124</f>
        <v>DH1N</v>
      </c>
    </row>
    <row r="123" customFormat="false" ht="13.8" hidden="false" customHeight="false" outlineLevel="0" collapsed="false">
      <c r="A123" s="0" t="str">
        <f aca="false">CONCATENATE(C123,"_id")</f>
        <v>11016_id</v>
      </c>
      <c r="B123" s="0" t="str">
        <f aca="false">CONCATENATE("(#",C123, ")")</f>
        <v>(#11016)</v>
      </c>
      <c r="C123" s="0" t="n">
        <f aca="false">LMPreScn!I125</f>
        <v>11016</v>
      </c>
      <c r="D123" s="0" t="n">
        <f aca="false">LMPreScn!F125</f>
        <v>16</v>
      </c>
      <c r="E123" s="0" t="n">
        <f aca="false">LMPreScn!D125</f>
        <v>2</v>
      </c>
      <c r="F123" s="0" t="n">
        <f aca="false">(D123-1)*2+E123</f>
        <v>32</v>
      </c>
      <c r="G123" s="0" t="str">
        <f aca="false">LMPreScn!M125</f>
        <v>The heavyweight champ began all his fights the same way.</v>
      </c>
      <c r="H123" s="0" t="str">
        <f aca="false">LMPreScn!CK125</f>
        <v>punch</v>
      </c>
      <c r="I123" s="2" t="str">
        <f aca="false">IF(LMPreScn!C125=1,"con", IF(LMPreScn!C125=2,"incon",na))</f>
        <v>con</v>
      </c>
      <c r="J123" s="1" t="n">
        <f aca="false">LMPreScn!CI125</f>
        <v>0.104166666666667</v>
      </c>
      <c r="K123" s="0" t="n">
        <f aca="false">lm1_code_map_scratch!V123</f>
        <v>5</v>
      </c>
      <c r="L123" s="0" t="n">
        <f aca="false">lm1_code_map_scratch!W123</f>
        <v>8</v>
      </c>
      <c r="M123" s="2" t="str">
        <f aca="false">LMPreScn!T125</f>
        <v>began</v>
      </c>
      <c r="N123" s="0" t="n">
        <f aca="false">LMPreScn!B125</f>
        <v>1</v>
      </c>
      <c r="O123" s="0" t="str">
        <f aca="false">LMPreScn!A125</f>
        <v>AH1N</v>
      </c>
    </row>
    <row r="124" customFormat="false" ht="13.8" hidden="false" customHeight="false" outlineLevel="0" collapsed="false">
      <c r="A124" s="0" t="str">
        <f aca="false">CONCATENATE(C124,"_id")</f>
        <v>12016_id</v>
      </c>
      <c r="B124" s="0" t="str">
        <f aca="false">CONCATENATE("(#",C124, ")")</f>
        <v>(#12016)</v>
      </c>
      <c r="C124" s="0" t="n">
        <f aca="false">LMPreScn!I126</f>
        <v>12016</v>
      </c>
      <c r="D124" s="0" t="n">
        <f aca="false">LMPreScn!F126</f>
        <v>16</v>
      </c>
      <c r="E124" s="0" t="n">
        <f aca="false">LMPreScn!D126</f>
        <v>1</v>
      </c>
      <c r="F124" s="0" t="n">
        <f aca="false">(D124-1)*2+E124</f>
        <v>31</v>
      </c>
      <c r="G124" s="0" t="str">
        <f aca="false">LMPreScn!M126</f>
        <v>The gunslinger began all his fights the same way.</v>
      </c>
      <c r="H124" s="0" t="str">
        <f aca="false">LMPreScn!CK126</f>
        <v>punch</v>
      </c>
      <c r="I124" s="2" t="str">
        <f aca="false">IF(LMPreScn!C126=1,"con", IF(LMPreScn!C126=2,"incon",na))</f>
        <v>incon</v>
      </c>
      <c r="J124" s="1" t="n">
        <f aca="false">LMPreScn!CI126</f>
        <v>0.0208333333333333</v>
      </c>
      <c r="K124" s="0" t="n">
        <f aca="false">lm1_code_map_scratch!V124</f>
        <v>5</v>
      </c>
      <c r="L124" s="0" t="n">
        <f aca="false">lm1_code_map_scratch!W124</f>
        <v>8</v>
      </c>
      <c r="M124" s="2" t="str">
        <f aca="false">LMPreScn!T126</f>
        <v>began</v>
      </c>
      <c r="N124" s="0" t="n">
        <f aca="false">LMPreScn!B126</f>
        <v>1</v>
      </c>
      <c r="O124" s="0" t="str">
        <f aca="false">LMPreScn!A126</f>
        <v>BH1N</v>
      </c>
    </row>
    <row r="125" customFormat="false" ht="13.8" hidden="false" customHeight="false" outlineLevel="0" collapsed="false">
      <c r="A125" s="0" t="str">
        <f aca="false">CONCATENATE(C125,"_id")</f>
        <v>13016_id</v>
      </c>
      <c r="B125" s="0" t="str">
        <f aca="false">CONCATENATE("(#",C125, ")")</f>
        <v>(#13016)</v>
      </c>
      <c r="C125" s="0" t="n">
        <f aca="false">LMPreScn!I127</f>
        <v>13016</v>
      </c>
      <c r="D125" s="0" t="n">
        <f aca="false">LMPreScn!F127</f>
        <v>16</v>
      </c>
      <c r="E125" s="0" t="n">
        <f aca="false">LMPreScn!D127</f>
        <v>2</v>
      </c>
      <c r="F125" s="0" t="n">
        <f aca="false">(D125-1)*2+E125</f>
        <v>32</v>
      </c>
      <c r="G125" s="0" t="str">
        <f aca="false">LMPreScn!M127</f>
        <v>The heavyweight champ began all his fights the same way.</v>
      </c>
      <c r="H125" s="0" t="str">
        <f aca="false">LMPreScn!CK127</f>
        <v>shoot</v>
      </c>
      <c r="I125" s="2" t="str">
        <f aca="false">IF(LMPreScn!C127=1,"con", IF(LMPreScn!C127=2,"incon",na))</f>
        <v>incon</v>
      </c>
      <c r="J125" s="1" t="n">
        <f aca="false">LMPreScn!CI127</f>
        <v>0</v>
      </c>
      <c r="K125" s="0" t="n">
        <f aca="false">lm1_code_map_scratch!V125</f>
        <v>5</v>
      </c>
      <c r="L125" s="0" t="n">
        <f aca="false">lm1_code_map_scratch!W125</f>
        <v>8</v>
      </c>
      <c r="M125" s="2" t="str">
        <f aca="false">LMPreScn!T127</f>
        <v>began</v>
      </c>
      <c r="N125" s="0" t="n">
        <f aca="false">LMPreScn!B127</f>
        <v>1</v>
      </c>
      <c r="O125" s="0" t="str">
        <f aca="false">LMPreScn!A127</f>
        <v>CH1N</v>
      </c>
    </row>
    <row r="126" customFormat="false" ht="13.8" hidden="false" customHeight="false" outlineLevel="0" collapsed="false">
      <c r="A126" s="0" t="str">
        <f aca="false">CONCATENATE(C126,"_id")</f>
        <v>15016_id</v>
      </c>
      <c r="B126" s="0" t="str">
        <f aca="false">CONCATENATE("(#",C126, ")")</f>
        <v>(#15016)</v>
      </c>
      <c r="C126" s="0" t="n">
        <f aca="false">LMPreScn!I128</f>
        <v>15016</v>
      </c>
      <c r="D126" s="0" t="n">
        <f aca="false">LMPreScn!F128</f>
        <v>16</v>
      </c>
      <c r="E126" s="0" t="n">
        <f aca="false">LMPreScn!D128</f>
        <v>1</v>
      </c>
      <c r="F126" s="0" t="n">
        <f aca="false">(D126-1)*2+E126</f>
        <v>31</v>
      </c>
      <c r="G126" s="0" t="str">
        <f aca="false">LMPreScn!M128</f>
        <v>The gunslinger began all his fights the same way.</v>
      </c>
      <c r="H126" s="0" t="str">
        <f aca="false">LMPreScn!CK128</f>
        <v>shoot</v>
      </c>
      <c r="I126" s="2" t="str">
        <f aca="false">IF(LMPreScn!C128=1,"con", IF(LMPreScn!C128=2,"incon",na))</f>
        <v>con</v>
      </c>
      <c r="J126" s="1" t="n">
        <f aca="false">LMPreScn!CI128</f>
        <v>0.354166666666667</v>
      </c>
      <c r="K126" s="0" t="n">
        <f aca="false">lm1_code_map_scratch!V126</f>
        <v>5</v>
      </c>
      <c r="L126" s="0" t="n">
        <f aca="false">lm1_code_map_scratch!W126</f>
        <v>8</v>
      </c>
      <c r="M126" s="2" t="str">
        <f aca="false">LMPreScn!T128</f>
        <v>began</v>
      </c>
      <c r="N126" s="0" t="n">
        <f aca="false">LMPreScn!B128</f>
        <v>2</v>
      </c>
      <c r="O126" s="0" t="str">
        <f aca="false">LMPreScn!A128</f>
        <v>AH2N</v>
      </c>
    </row>
    <row r="127" customFormat="false" ht="13.8" hidden="false" customHeight="false" outlineLevel="0" collapsed="false">
      <c r="A127" s="0" t="str">
        <f aca="false">CONCATENATE(C127,"_id")</f>
        <v>16016_id</v>
      </c>
      <c r="B127" s="0" t="str">
        <f aca="false">CONCATENATE("(#",C127, ")")</f>
        <v>(#16016)</v>
      </c>
      <c r="C127" s="0" t="n">
        <f aca="false">LMPreScn!I129</f>
        <v>16016</v>
      </c>
      <c r="D127" s="0" t="n">
        <f aca="false">LMPreScn!F129</f>
        <v>16</v>
      </c>
      <c r="E127" s="0" t="n">
        <f aca="false">LMPreScn!D129</f>
        <v>2</v>
      </c>
      <c r="F127" s="0" t="n">
        <f aca="false">(D127-1)*2+E127</f>
        <v>32</v>
      </c>
      <c r="G127" s="0" t="str">
        <f aca="false">LMPreScn!M129</f>
        <v>The heavyweight champ began all his fights the same way.</v>
      </c>
      <c r="H127" s="0" t="str">
        <f aca="false">LMPreScn!CK129</f>
        <v>punch</v>
      </c>
      <c r="I127" s="2" t="str">
        <f aca="false">IF(LMPreScn!C129=1,"con", IF(LMPreScn!C129=2,"incon",na))</f>
        <v>con</v>
      </c>
      <c r="J127" s="1" t="n">
        <f aca="false">LMPreScn!CI129</f>
        <v>0.104166666666667</v>
      </c>
      <c r="K127" s="0" t="n">
        <f aca="false">lm1_code_map_scratch!V127</f>
        <v>5</v>
      </c>
      <c r="L127" s="0" t="n">
        <f aca="false">lm1_code_map_scratch!W127</f>
        <v>8</v>
      </c>
      <c r="M127" s="2" t="str">
        <f aca="false">LMPreScn!T129</f>
        <v>began</v>
      </c>
      <c r="N127" s="0" t="n">
        <f aca="false">LMPreScn!B129</f>
        <v>2</v>
      </c>
      <c r="O127" s="0" t="str">
        <f aca="false">LMPreScn!A129</f>
        <v>DH2N</v>
      </c>
    </row>
    <row r="128" customFormat="false" ht="13.8" hidden="false" customHeight="false" outlineLevel="0" collapsed="false">
      <c r="A128" s="0" t="str">
        <f aca="false">CONCATENATE(C128,"_id")</f>
        <v>17016_id</v>
      </c>
      <c r="B128" s="0" t="str">
        <f aca="false">CONCATENATE("(#",C128, ")")</f>
        <v>(#17016)</v>
      </c>
      <c r="C128" s="0" t="n">
        <f aca="false">LMPreScn!I130</f>
        <v>17016</v>
      </c>
      <c r="D128" s="0" t="n">
        <f aca="false">LMPreScn!F130</f>
        <v>16</v>
      </c>
      <c r="E128" s="0" t="n">
        <f aca="false">LMPreScn!D130</f>
        <v>1</v>
      </c>
      <c r="F128" s="0" t="n">
        <f aca="false">(D128-1)*2+E128</f>
        <v>31</v>
      </c>
      <c r="G128" s="0" t="str">
        <f aca="false">LMPreScn!M130</f>
        <v>The gunslinger began all his fights the same way.</v>
      </c>
      <c r="H128" s="0" t="str">
        <f aca="false">LMPreScn!CK130</f>
        <v>punch</v>
      </c>
      <c r="I128" s="2" t="str">
        <f aca="false">IF(LMPreScn!C130=1,"con", IF(LMPreScn!C130=2,"incon",na))</f>
        <v>incon</v>
      </c>
      <c r="J128" s="1" t="n">
        <f aca="false">LMPreScn!CI130</f>
        <v>0.0208333333333333</v>
      </c>
      <c r="K128" s="0" t="n">
        <f aca="false">lm1_code_map_scratch!V128</f>
        <v>5</v>
      </c>
      <c r="L128" s="0" t="n">
        <f aca="false">lm1_code_map_scratch!W128</f>
        <v>8</v>
      </c>
      <c r="M128" s="2" t="str">
        <f aca="false">LMPreScn!T130</f>
        <v>began</v>
      </c>
      <c r="N128" s="0" t="n">
        <f aca="false">LMPreScn!B130</f>
        <v>2</v>
      </c>
      <c r="O128" s="0" t="str">
        <f aca="false">LMPreScn!A130</f>
        <v>CH2N</v>
      </c>
    </row>
    <row r="129" customFormat="false" ht="13.8" hidden="false" customHeight="false" outlineLevel="0" collapsed="false">
      <c r="A129" s="0" t="str">
        <f aca="false">CONCATENATE(C129,"_id")</f>
        <v>18016_id</v>
      </c>
      <c r="B129" s="0" t="str">
        <f aca="false">CONCATENATE("(#",C129, ")")</f>
        <v>(#18016)</v>
      </c>
      <c r="C129" s="0" t="n">
        <f aca="false">LMPreScn!I131</f>
        <v>18016</v>
      </c>
      <c r="D129" s="0" t="n">
        <f aca="false">LMPreScn!F131</f>
        <v>16</v>
      </c>
      <c r="E129" s="0" t="n">
        <f aca="false">LMPreScn!D131</f>
        <v>2</v>
      </c>
      <c r="F129" s="0" t="n">
        <f aca="false">(D129-1)*2+E129</f>
        <v>32</v>
      </c>
      <c r="G129" s="0" t="str">
        <f aca="false">LMPreScn!M131</f>
        <v>The heavyweight champ began all his fights the same way.</v>
      </c>
      <c r="H129" s="0" t="str">
        <f aca="false">LMPreScn!CK131</f>
        <v>shoot</v>
      </c>
      <c r="I129" s="2" t="str">
        <f aca="false">IF(LMPreScn!C131=1,"con", IF(LMPreScn!C131=2,"incon",na))</f>
        <v>incon</v>
      </c>
      <c r="J129" s="1" t="n">
        <f aca="false">LMPreScn!CI131</f>
        <v>0</v>
      </c>
      <c r="K129" s="0" t="n">
        <f aca="false">lm1_code_map_scratch!V129</f>
        <v>5</v>
      </c>
      <c r="L129" s="0" t="n">
        <f aca="false">lm1_code_map_scratch!W129</f>
        <v>8</v>
      </c>
      <c r="M129" s="2" t="str">
        <f aca="false">LMPreScn!T131</f>
        <v>began</v>
      </c>
      <c r="N129" s="0" t="n">
        <f aca="false">LMPreScn!B131</f>
        <v>2</v>
      </c>
      <c r="O129" s="0" t="str">
        <f aca="false">LMPreScn!A131</f>
        <v>BH2N</v>
      </c>
    </row>
    <row r="130" customFormat="false" ht="13.8" hidden="false" customHeight="false" outlineLevel="0" collapsed="false">
      <c r="A130" s="0" t="str">
        <f aca="false">CONCATENATE(C130,"_id")</f>
        <v>10017_id</v>
      </c>
      <c r="B130" s="0" t="str">
        <f aca="false">CONCATENATE("(#",C130, ")")</f>
        <v>(#10017)</v>
      </c>
      <c r="C130" s="0" t="n">
        <f aca="false">LMPreScn!I132</f>
        <v>10017</v>
      </c>
      <c r="D130" s="0" t="n">
        <f aca="false">LMPreScn!F132</f>
        <v>17</v>
      </c>
      <c r="E130" s="0" t="n">
        <f aca="false">LMPreScn!D132</f>
        <v>1</v>
      </c>
      <c r="F130" s="0" t="n">
        <f aca="false">(D130-1)*2+E130</f>
        <v>33</v>
      </c>
      <c r="G130" s="0" t="str">
        <f aca="false">LMPreScn!M132</f>
        <v>The artisan completed the rug.</v>
      </c>
      <c r="H130" s="0" t="str">
        <f aca="false">LMPreScn!CK132</f>
        <v>sew</v>
      </c>
      <c r="I130" s="2" t="str">
        <f aca="false">IF(LMPreScn!C132=1,"con", IF(LMPreScn!C132=2,"incon",na))</f>
        <v>con</v>
      </c>
      <c r="J130" s="1" t="n">
        <f aca="false">LMPreScn!CI132</f>
        <v>0.183673469387755</v>
      </c>
      <c r="K130" s="0" t="n">
        <f aca="false">lm1_code_map_scratch!V130</f>
        <v>6</v>
      </c>
      <c r="L130" s="0" t="n">
        <f aca="false">lm1_code_map_scratch!W130</f>
        <v>10</v>
      </c>
      <c r="M130" s="2" t="str">
        <f aca="false">LMPreScn!T132</f>
        <v>completed</v>
      </c>
      <c r="N130" s="0" t="n">
        <f aca="false">LMPreScn!B132</f>
        <v>1</v>
      </c>
      <c r="O130" s="0" t="str">
        <f aca="false">LMPreScn!A132</f>
        <v>DH1N</v>
      </c>
    </row>
    <row r="131" customFormat="false" ht="13.8" hidden="false" customHeight="false" outlineLevel="0" collapsed="false">
      <c r="A131" s="0" t="str">
        <f aca="false">CONCATENATE(C131,"_id")</f>
        <v>11017_id</v>
      </c>
      <c r="B131" s="0" t="str">
        <f aca="false">CONCATENATE("(#",C131, ")")</f>
        <v>(#11017)</v>
      </c>
      <c r="C131" s="0" t="n">
        <f aca="false">LMPreScn!I133</f>
        <v>11017</v>
      </c>
      <c r="D131" s="0" t="n">
        <f aca="false">LMPreScn!F133</f>
        <v>17</v>
      </c>
      <c r="E131" s="0" t="n">
        <f aca="false">LMPreScn!D133</f>
        <v>2</v>
      </c>
      <c r="F131" s="0" t="n">
        <f aca="false">(D131-1)*2+E131</f>
        <v>34</v>
      </c>
      <c r="G131" s="0" t="str">
        <f aca="false">LMPreScn!M133</f>
        <v>The maid completed the rug.</v>
      </c>
      <c r="H131" s="0" t="str">
        <f aca="false">LMPreScn!CK133</f>
        <v>clean</v>
      </c>
      <c r="I131" s="2" t="str">
        <f aca="false">IF(LMPreScn!C133=1,"con", IF(LMPreScn!C133=2,"incon",na))</f>
        <v>con</v>
      </c>
      <c r="J131" s="1" t="n">
        <f aca="false">LMPreScn!CI133</f>
        <v>0.469387755102041</v>
      </c>
      <c r="K131" s="0" t="n">
        <f aca="false">lm1_code_map_scratch!V131</f>
        <v>6</v>
      </c>
      <c r="L131" s="0" t="n">
        <f aca="false">lm1_code_map_scratch!W131</f>
        <v>10</v>
      </c>
      <c r="M131" s="2" t="str">
        <f aca="false">LMPreScn!T133</f>
        <v>completed</v>
      </c>
      <c r="N131" s="0" t="n">
        <f aca="false">LMPreScn!B133</f>
        <v>1</v>
      </c>
      <c r="O131" s="0" t="str">
        <f aca="false">LMPreScn!A133</f>
        <v>AH1N</v>
      </c>
    </row>
    <row r="132" customFormat="false" ht="13.8" hidden="false" customHeight="false" outlineLevel="0" collapsed="false">
      <c r="A132" s="0" t="str">
        <f aca="false">CONCATENATE(C132,"_id")</f>
        <v>12017_id</v>
      </c>
      <c r="B132" s="0" t="str">
        <f aca="false">CONCATENATE("(#",C132, ")")</f>
        <v>(#12017)</v>
      </c>
      <c r="C132" s="0" t="n">
        <f aca="false">LMPreScn!I134</f>
        <v>12017</v>
      </c>
      <c r="D132" s="0" t="n">
        <f aca="false">LMPreScn!F134</f>
        <v>17</v>
      </c>
      <c r="E132" s="0" t="n">
        <f aca="false">LMPreScn!D134</f>
        <v>1</v>
      </c>
      <c r="F132" s="0" t="n">
        <f aca="false">(D132-1)*2+E132</f>
        <v>33</v>
      </c>
      <c r="G132" s="0" t="str">
        <f aca="false">LMPreScn!M134</f>
        <v>The artisan completed the rug.</v>
      </c>
      <c r="H132" s="0" t="str">
        <f aca="false">LMPreScn!CK134</f>
        <v>clean</v>
      </c>
      <c r="I132" s="2" t="str">
        <f aca="false">IF(LMPreScn!C134=1,"con", IF(LMPreScn!C134=2,"incon",na))</f>
        <v>incon</v>
      </c>
      <c r="J132" s="1" t="n">
        <f aca="false">LMPreScn!CI134</f>
        <v>0</v>
      </c>
      <c r="K132" s="0" t="n">
        <f aca="false">lm1_code_map_scratch!V132</f>
        <v>6</v>
      </c>
      <c r="L132" s="0" t="n">
        <f aca="false">lm1_code_map_scratch!W132</f>
        <v>10</v>
      </c>
      <c r="M132" s="2" t="str">
        <f aca="false">LMPreScn!T134</f>
        <v>completed</v>
      </c>
      <c r="N132" s="0" t="n">
        <f aca="false">LMPreScn!B134</f>
        <v>1</v>
      </c>
      <c r="O132" s="0" t="str">
        <f aca="false">LMPreScn!A134</f>
        <v>BH1N</v>
      </c>
    </row>
    <row r="133" customFormat="false" ht="13.8" hidden="false" customHeight="false" outlineLevel="0" collapsed="false">
      <c r="A133" s="0" t="str">
        <f aca="false">CONCATENATE(C133,"_id")</f>
        <v>13017_id</v>
      </c>
      <c r="B133" s="0" t="str">
        <f aca="false">CONCATENATE("(#",C133, ")")</f>
        <v>(#13017)</v>
      </c>
      <c r="C133" s="0" t="n">
        <f aca="false">LMPreScn!I135</f>
        <v>13017</v>
      </c>
      <c r="D133" s="0" t="n">
        <f aca="false">LMPreScn!F135</f>
        <v>17</v>
      </c>
      <c r="E133" s="0" t="n">
        <f aca="false">LMPreScn!D135</f>
        <v>2</v>
      </c>
      <c r="F133" s="0" t="n">
        <f aca="false">(D133-1)*2+E133</f>
        <v>34</v>
      </c>
      <c r="G133" s="0" t="str">
        <f aca="false">LMPreScn!M135</f>
        <v>The maid completed the rug.</v>
      </c>
      <c r="H133" s="0" t="str">
        <f aca="false">LMPreScn!CK135</f>
        <v>sew</v>
      </c>
      <c r="I133" s="2" t="str">
        <f aca="false">IF(LMPreScn!C135=1,"con", IF(LMPreScn!C135=2,"incon",na))</f>
        <v>incon</v>
      </c>
      <c r="J133" s="1" t="n">
        <f aca="false">LMPreScn!CI135</f>
        <v>0.102040816326531</v>
      </c>
      <c r="K133" s="0" t="n">
        <f aca="false">lm1_code_map_scratch!V133</f>
        <v>6</v>
      </c>
      <c r="L133" s="0" t="n">
        <f aca="false">lm1_code_map_scratch!W133</f>
        <v>10</v>
      </c>
      <c r="M133" s="2" t="str">
        <f aca="false">LMPreScn!T135</f>
        <v>completed</v>
      </c>
      <c r="N133" s="0" t="n">
        <f aca="false">LMPreScn!B135</f>
        <v>1</v>
      </c>
      <c r="O133" s="0" t="str">
        <f aca="false">LMPreScn!A135</f>
        <v>CH1N</v>
      </c>
    </row>
    <row r="134" customFormat="false" ht="13.8" hidden="false" customHeight="false" outlineLevel="0" collapsed="false">
      <c r="A134" s="0" t="str">
        <f aca="false">CONCATENATE(C134,"_id")</f>
        <v>15017_id</v>
      </c>
      <c r="B134" s="0" t="str">
        <f aca="false">CONCATENATE("(#",C134, ")")</f>
        <v>(#15017)</v>
      </c>
      <c r="C134" s="0" t="n">
        <f aca="false">LMPreScn!I136</f>
        <v>15017</v>
      </c>
      <c r="D134" s="0" t="n">
        <f aca="false">LMPreScn!F136</f>
        <v>17</v>
      </c>
      <c r="E134" s="0" t="n">
        <f aca="false">LMPreScn!D136</f>
        <v>1</v>
      </c>
      <c r="F134" s="0" t="n">
        <f aca="false">(D134-1)*2+E134</f>
        <v>33</v>
      </c>
      <c r="G134" s="0" t="str">
        <f aca="false">LMPreScn!M136</f>
        <v>The artisan completed the rug.</v>
      </c>
      <c r="H134" s="0" t="str">
        <f aca="false">LMPreScn!CK136</f>
        <v>sew</v>
      </c>
      <c r="I134" s="2" t="str">
        <f aca="false">IF(LMPreScn!C136=1,"con", IF(LMPreScn!C136=2,"incon",na))</f>
        <v>con</v>
      </c>
      <c r="J134" s="1" t="n">
        <f aca="false">LMPreScn!CI136</f>
        <v>0.183673469387755</v>
      </c>
      <c r="K134" s="0" t="n">
        <f aca="false">lm1_code_map_scratch!V134</f>
        <v>6</v>
      </c>
      <c r="L134" s="0" t="n">
        <f aca="false">lm1_code_map_scratch!W134</f>
        <v>10</v>
      </c>
      <c r="M134" s="2" t="str">
        <f aca="false">LMPreScn!T136</f>
        <v>completed</v>
      </c>
      <c r="N134" s="0" t="n">
        <f aca="false">LMPreScn!B136</f>
        <v>2</v>
      </c>
      <c r="O134" s="0" t="str">
        <f aca="false">LMPreScn!A136</f>
        <v>AH2N</v>
      </c>
    </row>
    <row r="135" customFormat="false" ht="13.8" hidden="false" customHeight="false" outlineLevel="0" collapsed="false">
      <c r="A135" s="0" t="str">
        <f aca="false">CONCATENATE(C135,"_id")</f>
        <v>16017_id</v>
      </c>
      <c r="B135" s="0" t="str">
        <f aca="false">CONCATENATE("(#",C135, ")")</f>
        <v>(#16017)</v>
      </c>
      <c r="C135" s="0" t="n">
        <f aca="false">LMPreScn!I137</f>
        <v>16017</v>
      </c>
      <c r="D135" s="0" t="n">
        <f aca="false">LMPreScn!F137</f>
        <v>17</v>
      </c>
      <c r="E135" s="0" t="n">
        <f aca="false">LMPreScn!D137</f>
        <v>2</v>
      </c>
      <c r="F135" s="0" t="n">
        <f aca="false">(D135-1)*2+E135</f>
        <v>34</v>
      </c>
      <c r="G135" s="0" t="str">
        <f aca="false">LMPreScn!M137</f>
        <v>The maid completed the rug.</v>
      </c>
      <c r="H135" s="0" t="str">
        <f aca="false">LMPreScn!CK137</f>
        <v>clean</v>
      </c>
      <c r="I135" s="2" t="str">
        <f aca="false">IF(LMPreScn!C137=1,"con", IF(LMPreScn!C137=2,"incon",na))</f>
        <v>con</v>
      </c>
      <c r="J135" s="1" t="n">
        <f aca="false">LMPreScn!CI137</f>
        <v>0.469387755102041</v>
      </c>
      <c r="K135" s="0" t="n">
        <f aca="false">lm1_code_map_scratch!V135</f>
        <v>6</v>
      </c>
      <c r="L135" s="0" t="n">
        <f aca="false">lm1_code_map_scratch!W135</f>
        <v>10</v>
      </c>
      <c r="M135" s="2" t="str">
        <f aca="false">LMPreScn!T137</f>
        <v>completed</v>
      </c>
      <c r="N135" s="0" t="n">
        <f aca="false">LMPreScn!B137</f>
        <v>2</v>
      </c>
      <c r="O135" s="0" t="str">
        <f aca="false">LMPreScn!A137</f>
        <v>DH2N</v>
      </c>
    </row>
    <row r="136" customFormat="false" ht="13.8" hidden="false" customHeight="false" outlineLevel="0" collapsed="false">
      <c r="A136" s="0" t="str">
        <f aca="false">CONCATENATE(C136,"_id")</f>
        <v>17017_id</v>
      </c>
      <c r="B136" s="0" t="str">
        <f aca="false">CONCATENATE("(#",C136, ")")</f>
        <v>(#17017)</v>
      </c>
      <c r="C136" s="0" t="n">
        <f aca="false">LMPreScn!I138</f>
        <v>17017</v>
      </c>
      <c r="D136" s="0" t="n">
        <f aca="false">LMPreScn!F138</f>
        <v>17</v>
      </c>
      <c r="E136" s="0" t="n">
        <f aca="false">LMPreScn!D138</f>
        <v>1</v>
      </c>
      <c r="F136" s="0" t="n">
        <f aca="false">(D136-1)*2+E136</f>
        <v>33</v>
      </c>
      <c r="G136" s="0" t="str">
        <f aca="false">LMPreScn!M138</f>
        <v>The artisan completed the rug.</v>
      </c>
      <c r="H136" s="0" t="str">
        <f aca="false">LMPreScn!CK138</f>
        <v>clean</v>
      </c>
      <c r="I136" s="2" t="str">
        <f aca="false">IF(LMPreScn!C138=1,"con", IF(LMPreScn!C138=2,"incon",na))</f>
        <v>incon</v>
      </c>
      <c r="J136" s="1" t="n">
        <f aca="false">LMPreScn!CI138</f>
        <v>0</v>
      </c>
      <c r="K136" s="0" t="n">
        <f aca="false">lm1_code_map_scratch!V136</f>
        <v>6</v>
      </c>
      <c r="L136" s="0" t="n">
        <f aca="false">lm1_code_map_scratch!W136</f>
        <v>10</v>
      </c>
      <c r="M136" s="2" t="str">
        <f aca="false">LMPreScn!T138</f>
        <v>completed</v>
      </c>
      <c r="N136" s="0" t="n">
        <f aca="false">LMPreScn!B138</f>
        <v>2</v>
      </c>
      <c r="O136" s="0" t="str">
        <f aca="false">LMPreScn!A138</f>
        <v>CH2N</v>
      </c>
    </row>
    <row r="137" customFormat="false" ht="13.8" hidden="false" customHeight="false" outlineLevel="0" collapsed="false">
      <c r="A137" s="0" t="str">
        <f aca="false">CONCATENATE(C137,"_id")</f>
        <v>18017_id</v>
      </c>
      <c r="B137" s="0" t="str">
        <f aca="false">CONCATENATE("(#",C137, ")")</f>
        <v>(#18017)</v>
      </c>
      <c r="C137" s="0" t="n">
        <f aca="false">LMPreScn!I139</f>
        <v>18017</v>
      </c>
      <c r="D137" s="0" t="n">
        <f aca="false">LMPreScn!F139</f>
        <v>17</v>
      </c>
      <c r="E137" s="0" t="n">
        <f aca="false">LMPreScn!D139</f>
        <v>2</v>
      </c>
      <c r="F137" s="0" t="n">
        <f aca="false">(D137-1)*2+E137</f>
        <v>34</v>
      </c>
      <c r="G137" s="0" t="str">
        <f aca="false">LMPreScn!M139</f>
        <v>The maid completed the rug.</v>
      </c>
      <c r="H137" s="0" t="str">
        <f aca="false">LMPreScn!CK139</f>
        <v>sew</v>
      </c>
      <c r="I137" s="2" t="str">
        <f aca="false">IF(LMPreScn!C139=1,"con", IF(LMPreScn!C139=2,"incon",na))</f>
        <v>incon</v>
      </c>
      <c r="J137" s="1" t="n">
        <f aca="false">LMPreScn!CI139</f>
        <v>0.102040816326531</v>
      </c>
      <c r="K137" s="0" t="n">
        <f aca="false">lm1_code_map_scratch!V137</f>
        <v>6</v>
      </c>
      <c r="L137" s="0" t="n">
        <f aca="false">lm1_code_map_scratch!W137</f>
        <v>10</v>
      </c>
      <c r="M137" s="2" t="str">
        <f aca="false">LMPreScn!T139</f>
        <v>completed</v>
      </c>
      <c r="N137" s="0" t="n">
        <f aca="false">LMPreScn!B139</f>
        <v>2</v>
      </c>
      <c r="O137" s="0" t="str">
        <f aca="false">LMPreScn!A139</f>
        <v>BH2N</v>
      </c>
    </row>
    <row r="138" customFormat="false" ht="13.8" hidden="false" customHeight="false" outlineLevel="0" collapsed="false">
      <c r="A138" s="0" t="str">
        <f aca="false">CONCATENATE(C138,"_id")</f>
        <v>10018_id</v>
      </c>
      <c r="B138" s="0" t="str">
        <f aca="false">CONCATENATE("(#",C138, ")")</f>
        <v>(#10018)</v>
      </c>
      <c r="C138" s="0" t="n">
        <f aca="false">LMPreScn!I140</f>
        <v>10018</v>
      </c>
      <c r="D138" s="0" t="n">
        <f aca="false">LMPreScn!F140</f>
        <v>18</v>
      </c>
      <c r="E138" s="0" t="n">
        <f aca="false">LMPreScn!D140</f>
        <v>1</v>
      </c>
      <c r="F138" s="0" t="n">
        <f aca="false">(D138-1)*2+E138</f>
        <v>35</v>
      </c>
      <c r="G138" s="0" t="str">
        <f aca="false">LMPreScn!M140</f>
        <v>The janitor completed the upstairs windows.</v>
      </c>
      <c r="H138" s="0" t="str">
        <f aca="false">LMPreScn!CK140</f>
        <v>clean</v>
      </c>
      <c r="I138" s="2" t="str">
        <f aca="false">IF(LMPreScn!C140=1,"con", IF(LMPreScn!C140=2,"incon",na))</f>
        <v>con</v>
      </c>
      <c r="J138" s="1" t="n">
        <f aca="false">LMPreScn!CI140</f>
        <v>0.489795918367347</v>
      </c>
      <c r="K138" s="0" t="n">
        <f aca="false">lm1_code_map_scratch!V138</f>
        <v>6</v>
      </c>
      <c r="L138" s="0" t="n">
        <f aca="false">lm1_code_map_scratch!W138</f>
        <v>11</v>
      </c>
      <c r="M138" s="2" t="str">
        <f aca="false">LMPreScn!T140</f>
        <v>completed</v>
      </c>
      <c r="N138" s="0" t="n">
        <f aca="false">LMPreScn!B140</f>
        <v>1</v>
      </c>
      <c r="O138" s="0" t="str">
        <f aca="false">LMPreScn!A140</f>
        <v>DH1N</v>
      </c>
    </row>
    <row r="139" customFormat="false" ht="13.8" hidden="false" customHeight="false" outlineLevel="0" collapsed="false">
      <c r="A139" s="0" t="str">
        <f aca="false">CONCATENATE(C139,"_id")</f>
        <v>11018_id</v>
      </c>
      <c r="B139" s="0" t="str">
        <f aca="false">CONCATENATE("(#",C139, ")")</f>
        <v>(#11018)</v>
      </c>
      <c r="C139" s="0" t="n">
        <f aca="false">LMPreScn!I141</f>
        <v>11018</v>
      </c>
      <c r="D139" s="0" t="n">
        <f aca="false">LMPreScn!F141</f>
        <v>18</v>
      </c>
      <c r="E139" s="0" t="n">
        <f aca="false">LMPreScn!D141</f>
        <v>2</v>
      </c>
      <c r="F139" s="0" t="n">
        <f aca="false">(D139-1)*2+E139</f>
        <v>36</v>
      </c>
      <c r="G139" s="0" t="str">
        <f aca="false">LMPreScn!M141</f>
        <v>The construction crew completed the upstairs windows.</v>
      </c>
      <c r="H139" s="0" t="str">
        <f aca="false">LMPreScn!CK141</f>
        <v>install</v>
      </c>
      <c r="I139" s="2" t="str">
        <f aca="false">IF(LMPreScn!C141=1,"con", IF(LMPreScn!C141=2,"incon",na))</f>
        <v>con</v>
      </c>
      <c r="J139" s="1" t="n">
        <f aca="false">LMPreScn!CI141</f>
        <v>0.291666666666667</v>
      </c>
      <c r="K139" s="0" t="n">
        <f aca="false">lm1_code_map_scratch!V139</f>
        <v>6</v>
      </c>
      <c r="L139" s="0" t="n">
        <f aca="false">lm1_code_map_scratch!W139</f>
        <v>11</v>
      </c>
      <c r="M139" s="2" t="str">
        <f aca="false">LMPreScn!T141</f>
        <v>completed</v>
      </c>
      <c r="N139" s="0" t="n">
        <f aca="false">LMPreScn!B141</f>
        <v>1</v>
      </c>
      <c r="O139" s="0" t="str">
        <f aca="false">LMPreScn!A141</f>
        <v>AH1N</v>
      </c>
    </row>
    <row r="140" customFormat="false" ht="13.8" hidden="false" customHeight="false" outlineLevel="0" collapsed="false">
      <c r="A140" s="0" t="str">
        <f aca="false">CONCATENATE(C140,"_id")</f>
        <v>12018_id</v>
      </c>
      <c r="B140" s="0" t="str">
        <f aca="false">CONCATENATE("(#",C140, ")")</f>
        <v>(#12018)</v>
      </c>
      <c r="C140" s="0" t="n">
        <f aca="false">LMPreScn!I142</f>
        <v>12018</v>
      </c>
      <c r="D140" s="0" t="n">
        <f aca="false">LMPreScn!F142</f>
        <v>18</v>
      </c>
      <c r="E140" s="0" t="n">
        <f aca="false">LMPreScn!D142</f>
        <v>1</v>
      </c>
      <c r="F140" s="0" t="n">
        <f aca="false">(D140-1)*2+E140</f>
        <v>35</v>
      </c>
      <c r="G140" s="0" t="str">
        <f aca="false">LMPreScn!M142</f>
        <v>The janitor completed the upstairs windows.</v>
      </c>
      <c r="H140" s="0" t="str">
        <f aca="false">LMPreScn!CK142</f>
        <v>install</v>
      </c>
      <c r="I140" s="2" t="str">
        <f aca="false">IF(LMPreScn!C142=1,"con", IF(LMPreScn!C142=2,"incon",na))</f>
        <v>incon</v>
      </c>
      <c r="J140" s="1" t="n">
        <f aca="false">LMPreScn!CI142</f>
        <v>0.0204081632653061</v>
      </c>
      <c r="K140" s="0" t="n">
        <f aca="false">lm1_code_map_scratch!V140</f>
        <v>6</v>
      </c>
      <c r="L140" s="0" t="n">
        <f aca="false">lm1_code_map_scratch!W140</f>
        <v>11</v>
      </c>
      <c r="M140" s="2" t="str">
        <f aca="false">LMPreScn!T142</f>
        <v>completed</v>
      </c>
      <c r="N140" s="0" t="n">
        <f aca="false">LMPreScn!B142</f>
        <v>1</v>
      </c>
      <c r="O140" s="0" t="str">
        <f aca="false">LMPreScn!A142</f>
        <v>BH1N</v>
      </c>
    </row>
    <row r="141" customFormat="false" ht="13.8" hidden="false" customHeight="false" outlineLevel="0" collapsed="false">
      <c r="A141" s="0" t="str">
        <f aca="false">CONCATENATE(C141,"_id")</f>
        <v>13018_id</v>
      </c>
      <c r="B141" s="0" t="str">
        <f aca="false">CONCATENATE("(#",C141, ")")</f>
        <v>(#13018)</v>
      </c>
      <c r="C141" s="0" t="n">
        <f aca="false">LMPreScn!I143</f>
        <v>13018</v>
      </c>
      <c r="D141" s="0" t="n">
        <f aca="false">LMPreScn!F143</f>
        <v>18</v>
      </c>
      <c r="E141" s="0" t="n">
        <f aca="false">LMPreScn!D143</f>
        <v>2</v>
      </c>
      <c r="F141" s="0" t="n">
        <f aca="false">(D141-1)*2+E141</f>
        <v>36</v>
      </c>
      <c r="G141" s="0" t="str">
        <f aca="false">LMPreScn!M143</f>
        <v>The construction crew completed the upstairs windows.</v>
      </c>
      <c r="H141" s="0" t="str">
        <f aca="false">LMPreScn!CK143</f>
        <v>clean</v>
      </c>
      <c r="I141" s="2" t="str">
        <f aca="false">IF(LMPreScn!C143=1,"con", IF(LMPreScn!C143=2,"incon",na))</f>
        <v>incon</v>
      </c>
      <c r="J141" s="1" t="n">
        <f aca="false">LMPreScn!CI143</f>
        <v>0.0625</v>
      </c>
      <c r="K141" s="0" t="n">
        <f aca="false">lm1_code_map_scratch!V141</f>
        <v>6</v>
      </c>
      <c r="L141" s="0" t="n">
        <f aca="false">lm1_code_map_scratch!W141</f>
        <v>11</v>
      </c>
      <c r="M141" s="2" t="str">
        <f aca="false">LMPreScn!T143</f>
        <v>completed</v>
      </c>
      <c r="N141" s="0" t="n">
        <f aca="false">LMPreScn!B143</f>
        <v>1</v>
      </c>
      <c r="O141" s="0" t="str">
        <f aca="false">LMPreScn!A143</f>
        <v>CH1N</v>
      </c>
    </row>
    <row r="142" customFormat="false" ht="13.8" hidden="false" customHeight="false" outlineLevel="0" collapsed="false">
      <c r="A142" s="0" t="str">
        <f aca="false">CONCATENATE(C142,"_id")</f>
        <v>15018_id</v>
      </c>
      <c r="B142" s="0" t="str">
        <f aca="false">CONCATENATE("(#",C142, ")")</f>
        <v>(#15018)</v>
      </c>
      <c r="C142" s="0" t="n">
        <f aca="false">LMPreScn!I144</f>
        <v>15018</v>
      </c>
      <c r="D142" s="0" t="n">
        <f aca="false">LMPreScn!F144</f>
        <v>18</v>
      </c>
      <c r="E142" s="0" t="n">
        <f aca="false">LMPreScn!D144</f>
        <v>1</v>
      </c>
      <c r="F142" s="0" t="n">
        <f aca="false">(D142-1)*2+E142</f>
        <v>35</v>
      </c>
      <c r="G142" s="0" t="str">
        <f aca="false">LMPreScn!M144</f>
        <v>The janitor completed the upstairs windows.</v>
      </c>
      <c r="H142" s="0" t="str">
        <f aca="false">LMPreScn!CK144</f>
        <v>clean</v>
      </c>
      <c r="I142" s="2" t="str">
        <f aca="false">IF(LMPreScn!C144=1,"con", IF(LMPreScn!C144=2,"incon",na))</f>
        <v>con</v>
      </c>
      <c r="J142" s="1" t="n">
        <f aca="false">LMPreScn!CI144</f>
        <v>0.489795918367347</v>
      </c>
      <c r="K142" s="0" t="n">
        <f aca="false">lm1_code_map_scratch!V142</f>
        <v>6</v>
      </c>
      <c r="L142" s="0" t="n">
        <f aca="false">lm1_code_map_scratch!W142</f>
        <v>11</v>
      </c>
      <c r="M142" s="2" t="str">
        <f aca="false">LMPreScn!T144</f>
        <v>completed</v>
      </c>
      <c r="N142" s="0" t="n">
        <f aca="false">LMPreScn!B144</f>
        <v>2</v>
      </c>
      <c r="O142" s="0" t="str">
        <f aca="false">LMPreScn!A144</f>
        <v>AH2N</v>
      </c>
    </row>
    <row r="143" customFormat="false" ht="13.8" hidden="false" customHeight="false" outlineLevel="0" collapsed="false">
      <c r="A143" s="0" t="str">
        <f aca="false">CONCATENATE(C143,"_id")</f>
        <v>16018_id</v>
      </c>
      <c r="B143" s="0" t="str">
        <f aca="false">CONCATENATE("(#",C143, ")")</f>
        <v>(#16018)</v>
      </c>
      <c r="C143" s="0" t="n">
        <f aca="false">LMPreScn!I145</f>
        <v>16018</v>
      </c>
      <c r="D143" s="0" t="n">
        <f aca="false">LMPreScn!F145</f>
        <v>18</v>
      </c>
      <c r="E143" s="0" t="n">
        <f aca="false">LMPreScn!D145</f>
        <v>2</v>
      </c>
      <c r="F143" s="0" t="n">
        <f aca="false">(D143-1)*2+E143</f>
        <v>36</v>
      </c>
      <c r="G143" s="0" t="str">
        <f aca="false">LMPreScn!M145</f>
        <v>The construction crew completed the upstairs windows.</v>
      </c>
      <c r="H143" s="0" t="str">
        <f aca="false">LMPreScn!CK145</f>
        <v>install</v>
      </c>
      <c r="I143" s="2" t="str">
        <f aca="false">IF(LMPreScn!C145=1,"con", IF(LMPreScn!C145=2,"incon",na))</f>
        <v>con</v>
      </c>
      <c r="J143" s="1" t="n">
        <f aca="false">LMPreScn!CI145</f>
        <v>0.291666666666667</v>
      </c>
      <c r="K143" s="0" t="n">
        <f aca="false">lm1_code_map_scratch!V143</f>
        <v>6</v>
      </c>
      <c r="L143" s="0" t="n">
        <f aca="false">lm1_code_map_scratch!W143</f>
        <v>11</v>
      </c>
      <c r="M143" s="2" t="str">
        <f aca="false">LMPreScn!T145</f>
        <v>completed</v>
      </c>
      <c r="N143" s="0" t="n">
        <f aca="false">LMPreScn!B145</f>
        <v>2</v>
      </c>
      <c r="O143" s="0" t="str">
        <f aca="false">LMPreScn!A145</f>
        <v>DH2N</v>
      </c>
    </row>
    <row r="144" customFormat="false" ht="13.8" hidden="false" customHeight="false" outlineLevel="0" collapsed="false">
      <c r="A144" s="0" t="str">
        <f aca="false">CONCATENATE(C144,"_id")</f>
        <v>17018_id</v>
      </c>
      <c r="B144" s="0" t="str">
        <f aca="false">CONCATENATE("(#",C144, ")")</f>
        <v>(#17018)</v>
      </c>
      <c r="C144" s="0" t="n">
        <f aca="false">LMPreScn!I146</f>
        <v>17018</v>
      </c>
      <c r="D144" s="0" t="n">
        <f aca="false">LMPreScn!F146</f>
        <v>18</v>
      </c>
      <c r="E144" s="0" t="n">
        <f aca="false">LMPreScn!D146</f>
        <v>1</v>
      </c>
      <c r="F144" s="0" t="n">
        <f aca="false">(D144-1)*2+E144</f>
        <v>35</v>
      </c>
      <c r="G144" s="0" t="str">
        <f aca="false">LMPreScn!M146</f>
        <v>The janitor completed the upstairs windows.</v>
      </c>
      <c r="H144" s="0" t="str">
        <f aca="false">LMPreScn!CK146</f>
        <v>install</v>
      </c>
      <c r="I144" s="2" t="str">
        <f aca="false">IF(LMPreScn!C146=1,"con", IF(LMPreScn!C146=2,"incon",na))</f>
        <v>incon</v>
      </c>
      <c r="J144" s="1" t="n">
        <f aca="false">LMPreScn!CI146</f>
        <v>0.0204081632653061</v>
      </c>
      <c r="K144" s="0" t="n">
        <f aca="false">lm1_code_map_scratch!V144</f>
        <v>6</v>
      </c>
      <c r="L144" s="0" t="n">
        <f aca="false">lm1_code_map_scratch!W144</f>
        <v>11</v>
      </c>
      <c r="M144" s="2" t="str">
        <f aca="false">LMPreScn!T146</f>
        <v>completed</v>
      </c>
      <c r="N144" s="0" t="n">
        <f aca="false">LMPreScn!B146</f>
        <v>2</v>
      </c>
      <c r="O144" s="0" t="str">
        <f aca="false">LMPreScn!A146</f>
        <v>CH2N</v>
      </c>
    </row>
    <row r="145" customFormat="false" ht="13.8" hidden="false" customHeight="false" outlineLevel="0" collapsed="false">
      <c r="A145" s="0" t="str">
        <f aca="false">CONCATENATE(C145,"_id")</f>
        <v>18018_id</v>
      </c>
      <c r="B145" s="0" t="str">
        <f aca="false">CONCATENATE("(#",C145, ")")</f>
        <v>(#18018)</v>
      </c>
      <c r="C145" s="0" t="n">
        <f aca="false">LMPreScn!I147</f>
        <v>18018</v>
      </c>
      <c r="D145" s="0" t="n">
        <f aca="false">LMPreScn!F147</f>
        <v>18</v>
      </c>
      <c r="E145" s="0" t="n">
        <f aca="false">LMPreScn!D147</f>
        <v>2</v>
      </c>
      <c r="F145" s="0" t="n">
        <f aca="false">(D145-1)*2+E145</f>
        <v>36</v>
      </c>
      <c r="G145" s="0" t="str">
        <f aca="false">LMPreScn!M147</f>
        <v>The construction crew completed the upstairs windows.</v>
      </c>
      <c r="H145" s="0" t="str">
        <f aca="false">LMPreScn!CK147</f>
        <v>clean</v>
      </c>
      <c r="I145" s="2" t="str">
        <f aca="false">IF(LMPreScn!C147=1,"con", IF(LMPreScn!C147=2,"incon",na))</f>
        <v>incon</v>
      </c>
      <c r="J145" s="1" t="n">
        <f aca="false">LMPreScn!CI147</f>
        <v>0.0625</v>
      </c>
      <c r="K145" s="0" t="n">
        <f aca="false">lm1_code_map_scratch!V145</f>
        <v>6</v>
      </c>
      <c r="L145" s="0" t="n">
        <f aca="false">lm1_code_map_scratch!W145</f>
        <v>11</v>
      </c>
      <c r="M145" s="2" t="str">
        <f aca="false">LMPreScn!T147</f>
        <v>completed</v>
      </c>
      <c r="N145" s="0" t="n">
        <f aca="false">LMPreScn!B147</f>
        <v>2</v>
      </c>
      <c r="O145" s="0" t="str">
        <f aca="false">LMPreScn!A147</f>
        <v>BH2N</v>
      </c>
    </row>
    <row r="146" customFormat="false" ht="13.8" hidden="false" customHeight="false" outlineLevel="0" collapsed="false">
      <c r="A146" s="0" t="str">
        <f aca="false">CONCATENATE(C146,"_id")</f>
        <v>10019_id</v>
      </c>
      <c r="B146" s="0" t="str">
        <f aca="false">CONCATENATE("(#",C146, ")")</f>
        <v>(#10019)</v>
      </c>
      <c r="C146" s="0" t="n">
        <f aca="false">LMPreScn!I148</f>
        <v>10019</v>
      </c>
      <c r="D146" s="0" t="n">
        <f aca="false">LMPreScn!F148</f>
        <v>19</v>
      </c>
      <c r="E146" s="0" t="n">
        <f aca="false">LMPreScn!D148</f>
        <v>1</v>
      </c>
      <c r="F146" s="0" t="n">
        <f aca="false">(D146-1)*2+E146</f>
        <v>37</v>
      </c>
      <c r="G146" s="0" t="str">
        <f aca="false">LMPreScn!M148</f>
        <v>The factory completed the luggage.</v>
      </c>
      <c r="H146" s="0" t="str">
        <f aca="false">LMPreScn!CK148</f>
        <v>make</v>
      </c>
      <c r="I146" s="2" t="str">
        <f aca="false">IF(LMPreScn!C148=1,"con", IF(LMPreScn!C148=2,"incon",na))</f>
        <v>con</v>
      </c>
      <c r="J146" s="1" t="n">
        <f aca="false">LMPreScn!CI148</f>
        <v>0.208333333333333</v>
      </c>
      <c r="K146" s="0" t="n">
        <f aca="false">lm1_code_map_scratch!V146</f>
        <v>6</v>
      </c>
      <c r="L146" s="0" t="n">
        <f aca="false">lm1_code_map_scratch!W146</f>
        <v>9</v>
      </c>
      <c r="M146" s="2" t="str">
        <f aca="false">LMPreScn!T148</f>
        <v>completed</v>
      </c>
      <c r="N146" s="0" t="n">
        <f aca="false">LMPreScn!B148</f>
        <v>1</v>
      </c>
      <c r="O146" s="0" t="str">
        <f aca="false">LMPreScn!A148</f>
        <v>DH1N</v>
      </c>
    </row>
    <row r="147" customFormat="false" ht="13.8" hidden="false" customHeight="false" outlineLevel="0" collapsed="false">
      <c r="A147" s="0" t="str">
        <f aca="false">CONCATENATE(C147,"_id")</f>
        <v>11019_id</v>
      </c>
      <c r="B147" s="0" t="str">
        <f aca="false">CONCATENATE("(#",C147, ")")</f>
        <v>(#11019)</v>
      </c>
      <c r="C147" s="0" t="n">
        <f aca="false">LMPreScn!I149</f>
        <v>11019</v>
      </c>
      <c r="D147" s="0" t="n">
        <f aca="false">LMPreScn!F149</f>
        <v>19</v>
      </c>
      <c r="E147" s="0" t="n">
        <f aca="false">LMPreScn!D149</f>
        <v>2</v>
      </c>
      <c r="F147" s="0" t="n">
        <f aca="false">(D147-1)*2+E147</f>
        <v>38</v>
      </c>
      <c r="G147" s="0" t="str">
        <f aca="false">LMPreScn!M149</f>
        <v>The bellhops completed the luggage.</v>
      </c>
      <c r="H147" s="0" t="str">
        <f aca="false">LMPreScn!CK149</f>
        <v>carry</v>
      </c>
      <c r="I147" s="2" t="str">
        <f aca="false">IF(LMPreScn!C149=1,"con", IF(LMPreScn!C149=2,"incon",na))</f>
        <v>con</v>
      </c>
      <c r="J147" s="1" t="n">
        <f aca="false">LMPreScn!CI149</f>
        <v>0.448979591836735</v>
      </c>
      <c r="K147" s="0" t="n">
        <f aca="false">lm1_code_map_scratch!V147</f>
        <v>6</v>
      </c>
      <c r="L147" s="0" t="n">
        <f aca="false">lm1_code_map_scratch!W147</f>
        <v>9</v>
      </c>
      <c r="M147" s="2" t="str">
        <f aca="false">LMPreScn!T149</f>
        <v>completed</v>
      </c>
      <c r="N147" s="0" t="n">
        <f aca="false">LMPreScn!B149</f>
        <v>1</v>
      </c>
      <c r="O147" s="0" t="str">
        <f aca="false">LMPreScn!A149</f>
        <v>AH1N</v>
      </c>
    </row>
    <row r="148" customFormat="false" ht="13.8" hidden="false" customHeight="false" outlineLevel="0" collapsed="false">
      <c r="A148" s="0" t="str">
        <f aca="false">CONCATENATE(C148,"_id")</f>
        <v>12019_id</v>
      </c>
      <c r="B148" s="0" t="str">
        <f aca="false">CONCATENATE("(#",C148, ")")</f>
        <v>(#12019)</v>
      </c>
      <c r="C148" s="0" t="n">
        <f aca="false">LMPreScn!I150</f>
        <v>12019</v>
      </c>
      <c r="D148" s="0" t="n">
        <f aca="false">LMPreScn!F150</f>
        <v>19</v>
      </c>
      <c r="E148" s="0" t="n">
        <f aca="false">LMPreScn!D150</f>
        <v>1</v>
      </c>
      <c r="F148" s="0" t="n">
        <f aca="false">(D148-1)*2+E148</f>
        <v>37</v>
      </c>
      <c r="G148" s="0" t="str">
        <f aca="false">LMPreScn!M150</f>
        <v>The factory completed the luggage.</v>
      </c>
      <c r="H148" s="0" t="str">
        <f aca="false">LMPreScn!CK150</f>
        <v>carry</v>
      </c>
      <c r="I148" s="2" t="str">
        <f aca="false">IF(LMPreScn!C150=1,"con", IF(LMPreScn!C150=2,"incon",na))</f>
        <v>incon</v>
      </c>
      <c r="J148" s="1" t="n">
        <f aca="false">LMPreScn!CI150</f>
        <v>0.0208333333333333</v>
      </c>
      <c r="K148" s="0" t="n">
        <f aca="false">lm1_code_map_scratch!V148</f>
        <v>6</v>
      </c>
      <c r="L148" s="0" t="n">
        <f aca="false">lm1_code_map_scratch!W148</f>
        <v>9</v>
      </c>
      <c r="M148" s="2" t="str">
        <f aca="false">LMPreScn!T150</f>
        <v>completed</v>
      </c>
      <c r="N148" s="0" t="n">
        <f aca="false">LMPreScn!B150</f>
        <v>1</v>
      </c>
      <c r="O148" s="0" t="str">
        <f aca="false">LMPreScn!A150</f>
        <v>BH1N</v>
      </c>
    </row>
    <row r="149" customFormat="false" ht="13.8" hidden="false" customHeight="false" outlineLevel="0" collapsed="false">
      <c r="A149" s="0" t="str">
        <f aca="false">CONCATENATE(C149,"_id")</f>
        <v>13019_id</v>
      </c>
      <c r="B149" s="0" t="str">
        <f aca="false">CONCATENATE("(#",C149, ")")</f>
        <v>(#13019)</v>
      </c>
      <c r="C149" s="0" t="n">
        <f aca="false">LMPreScn!I151</f>
        <v>13019</v>
      </c>
      <c r="D149" s="0" t="n">
        <f aca="false">LMPreScn!F151</f>
        <v>19</v>
      </c>
      <c r="E149" s="0" t="n">
        <f aca="false">LMPreScn!D151</f>
        <v>2</v>
      </c>
      <c r="F149" s="0" t="n">
        <f aca="false">(D149-1)*2+E149</f>
        <v>38</v>
      </c>
      <c r="G149" s="0" t="str">
        <f aca="false">LMPreScn!M151</f>
        <v>The bellhops completed the luggage.</v>
      </c>
      <c r="H149" s="0" t="str">
        <f aca="false">LMPreScn!CK151</f>
        <v>make</v>
      </c>
      <c r="I149" s="2" t="str">
        <f aca="false">IF(LMPreScn!C151=1,"con", IF(LMPreScn!C151=2,"incon",na))</f>
        <v>incon</v>
      </c>
      <c r="J149" s="1" t="n">
        <f aca="false">LMPreScn!CI151</f>
        <v>0</v>
      </c>
      <c r="K149" s="0" t="n">
        <f aca="false">lm1_code_map_scratch!V149</f>
        <v>6</v>
      </c>
      <c r="L149" s="0" t="n">
        <f aca="false">lm1_code_map_scratch!W149</f>
        <v>9</v>
      </c>
      <c r="M149" s="2" t="str">
        <f aca="false">LMPreScn!T151</f>
        <v>completed</v>
      </c>
      <c r="N149" s="0" t="n">
        <f aca="false">LMPreScn!B151</f>
        <v>1</v>
      </c>
      <c r="O149" s="0" t="str">
        <f aca="false">LMPreScn!A151</f>
        <v>CH1N</v>
      </c>
    </row>
    <row r="150" customFormat="false" ht="13.8" hidden="false" customHeight="false" outlineLevel="0" collapsed="false">
      <c r="A150" s="0" t="str">
        <f aca="false">CONCATENATE(C150,"_id")</f>
        <v>15019_id</v>
      </c>
      <c r="B150" s="0" t="str">
        <f aca="false">CONCATENATE("(#",C150, ")")</f>
        <v>(#15019)</v>
      </c>
      <c r="C150" s="0" t="n">
        <f aca="false">LMPreScn!I152</f>
        <v>15019</v>
      </c>
      <c r="D150" s="0" t="n">
        <f aca="false">LMPreScn!F152</f>
        <v>19</v>
      </c>
      <c r="E150" s="0" t="n">
        <f aca="false">LMPreScn!D152</f>
        <v>1</v>
      </c>
      <c r="F150" s="0" t="n">
        <f aca="false">(D150-1)*2+E150</f>
        <v>37</v>
      </c>
      <c r="G150" s="0" t="str">
        <f aca="false">LMPreScn!M152</f>
        <v>The factory completed the luggage.</v>
      </c>
      <c r="H150" s="0" t="str">
        <f aca="false">LMPreScn!CK152</f>
        <v>make</v>
      </c>
      <c r="I150" s="2" t="str">
        <f aca="false">IF(LMPreScn!C152=1,"con", IF(LMPreScn!C152=2,"incon",na))</f>
        <v>con</v>
      </c>
      <c r="J150" s="1" t="n">
        <f aca="false">LMPreScn!CI152</f>
        <v>0.208333333333333</v>
      </c>
      <c r="K150" s="0" t="n">
        <f aca="false">lm1_code_map_scratch!V150</f>
        <v>6</v>
      </c>
      <c r="L150" s="0" t="n">
        <f aca="false">lm1_code_map_scratch!W150</f>
        <v>9</v>
      </c>
      <c r="M150" s="2" t="str">
        <f aca="false">LMPreScn!T152</f>
        <v>completed</v>
      </c>
      <c r="N150" s="0" t="n">
        <f aca="false">LMPreScn!B152</f>
        <v>2</v>
      </c>
      <c r="O150" s="0" t="str">
        <f aca="false">LMPreScn!A152</f>
        <v>AH2N</v>
      </c>
    </row>
    <row r="151" customFormat="false" ht="13.8" hidden="false" customHeight="false" outlineLevel="0" collapsed="false">
      <c r="A151" s="0" t="str">
        <f aca="false">CONCATENATE(C151,"_id")</f>
        <v>16019_id</v>
      </c>
      <c r="B151" s="0" t="str">
        <f aca="false">CONCATENATE("(#",C151, ")")</f>
        <v>(#16019)</v>
      </c>
      <c r="C151" s="0" t="n">
        <f aca="false">LMPreScn!I153</f>
        <v>16019</v>
      </c>
      <c r="D151" s="0" t="n">
        <f aca="false">LMPreScn!F153</f>
        <v>19</v>
      </c>
      <c r="E151" s="0" t="n">
        <f aca="false">LMPreScn!D153</f>
        <v>2</v>
      </c>
      <c r="F151" s="0" t="n">
        <f aca="false">(D151-1)*2+E151</f>
        <v>38</v>
      </c>
      <c r="G151" s="0" t="str">
        <f aca="false">LMPreScn!M153</f>
        <v>The bellhops completed the luggage.</v>
      </c>
      <c r="H151" s="0" t="str">
        <f aca="false">LMPreScn!CK153</f>
        <v>carry</v>
      </c>
      <c r="I151" s="2" t="str">
        <f aca="false">IF(LMPreScn!C153=1,"con", IF(LMPreScn!C153=2,"incon",na))</f>
        <v>con</v>
      </c>
      <c r="J151" s="1" t="n">
        <f aca="false">LMPreScn!CI153</f>
        <v>0.448979591836735</v>
      </c>
      <c r="K151" s="0" t="n">
        <f aca="false">lm1_code_map_scratch!V151</f>
        <v>6</v>
      </c>
      <c r="L151" s="0" t="n">
        <f aca="false">lm1_code_map_scratch!W151</f>
        <v>9</v>
      </c>
      <c r="M151" s="2" t="str">
        <f aca="false">LMPreScn!T153</f>
        <v>completed</v>
      </c>
      <c r="N151" s="0" t="n">
        <f aca="false">LMPreScn!B153</f>
        <v>2</v>
      </c>
      <c r="O151" s="0" t="str">
        <f aca="false">LMPreScn!A153</f>
        <v>DH2N</v>
      </c>
    </row>
    <row r="152" customFormat="false" ht="13.8" hidden="false" customHeight="false" outlineLevel="0" collapsed="false">
      <c r="A152" s="0" t="str">
        <f aca="false">CONCATENATE(C152,"_id")</f>
        <v>17019_id</v>
      </c>
      <c r="B152" s="0" t="str">
        <f aca="false">CONCATENATE("(#",C152, ")")</f>
        <v>(#17019)</v>
      </c>
      <c r="C152" s="0" t="n">
        <f aca="false">LMPreScn!I154</f>
        <v>17019</v>
      </c>
      <c r="D152" s="0" t="n">
        <f aca="false">LMPreScn!F154</f>
        <v>19</v>
      </c>
      <c r="E152" s="0" t="n">
        <f aca="false">LMPreScn!D154</f>
        <v>1</v>
      </c>
      <c r="F152" s="0" t="n">
        <f aca="false">(D152-1)*2+E152</f>
        <v>37</v>
      </c>
      <c r="G152" s="0" t="str">
        <f aca="false">LMPreScn!M154</f>
        <v>The factory completed the luggage.</v>
      </c>
      <c r="H152" s="0" t="str">
        <f aca="false">LMPreScn!CK154</f>
        <v>carry</v>
      </c>
      <c r="I152" s="2" t="str">
        <f aca="false">IF(LMPreScn!C154=1,"con", IF(LMPreScn!C154=2,"incon",na))</f>
        <v>incon</v>
      </c>
      <c r="J152" s="1" t="n">
        <f aca="false">LMPreScn!CI154</f>
        <v>0.0208333333333333</v>
      </c>
      <c r="K152" s="0" t="n">
        <f aca="false">lm1_code_map_scratch!V152</f>
        <v>6</v>
      </c>
      <c r="L152" s="0" t="n">
        <f aca="false">lm1_code_map_scratch!W152</f>
        <v>9</v>
      </c>
      <c r="M152" s="2" t="str">
        <f aca="false">LMPreScn!T154</f>
        <v>completed</v>
      </c>
      <c r="N152" s="0" t="n">
        <f aca="false">LMPreScn!B154</f>
        <v>2</v>
      </c>
      <c r="O152" s="0" t="str">
        <f aca="false">LMPreScn!A154</f>
        <v>CH2N</v>
      </c>
    </row>
    <row r="153" customFormat="false" ht="13.8" hidden="false" customHeight="false" outlineLevel="0" collapsed="false">
      <c r="A153" s="0" t="str">
        <f aca="false">CONCATENATE(C153,"_id")</f>
        <v>18019_id</v>
      </c>
      <c r="B153" s="0" t="str">
        <f aca="false">CONCATENATE("(#",C153, ")")</f>
        <v>(#18019)</v>
      </c>
      <c r="C153" s="0" t="n">
        <f aca="false">LMPreScn!I155</f>
        <v>18019</v>
      </c>
      <c r="D153" s="0" t="n">
        <f aca="false">LMPreScn!F155</f>
        <v>19</v>
      </c>
      <c r="E153" s="0" t="n">
        <f aca="false">LMPreScn!D155</f>
        <v>2</v>
      </c>
      <c r="F153" s="0" t="n">
        <f aca="false">(D153-1)*2+E153</f>
        <v>38</v>
      </c>
      <c r="G153" s="0" t="str">
        <f aca="false">LMPreScn!M155</f>
        <v>The bellhops completed the luggage.</v>
      </c>
      <c r="H153" s="0" t="str">
        <f aca="false">LMPreScn!CK155</f>
        <v>make</v>
      </c>
      <c r="I153" s="2" t="str">
        <f aca="false">IF(LMPreScn!C155=1,"con", IF(LMPreScn!C155=2,"incon",na))</f>
        <v>incon</v>
      </c>
      <c r="J153" s="1" t="n">
        <f aca="false">LMPreScn!CI155</f>
        <v>0</v>
      </c>
      <c r="K153" s="0" t="n">
        <f aca="false">lm1_code_map_scratch!V153</f>
        <v>6</v>
      </c>
      <c r="L153" s="0" t="n">
        <f aca="false">lm1_code_map_scratch!W153</f>
        <v>9</v>
      </c>
      <c r="M153" s="2" t="str">
        <f aca="false">LMPreScn!T155</f>
        <v>completed</v>
      </c>
      <c r="N153" s="0" t="n">
        <f aca="false">LMPreScn!B155</f>
        <v>2</v>
      </c>
      <c r="O153" s="0" t="str">
        <f aca="false">LMPreScn!A155</f>
        <v>BH2N</v>
      </c>
    </row>
    <row r="154" customFormat="false" ht="13.8" hidden="false" customHeight="false" outlineLevel="0" collapsed="false">
      <c r="A154" s="0" t="str">
        <f aca="false">CONCATENATE(C154,"_id")</f>
        <v>10020_id</v>
      </c>
      <c r="B154" s="0" t="str">
        <f aca="false">CONCATENATE("(#",C154, ")")</f>
        <v>(#10020)</v>
      </c>
      <c r="C154" s="0" t="n">
        <f aca="false">LMPreScn!I156</f>
        <v>10020</v>
      </c>
      <c r="D154" s="0" t="n">
        <f aca="false">LMPreScn!F156</f>
        <v>20</v>
      </c>
      <c r="E154" s="0" t="n">
        <f aca="false">LMPreScn!D156</f>
        <v>1</v>
      </c>
      <c r="F154" s="0" t="n">
        <f aca="false">(D154-1)*2+E154</f>
        <v>39</v>
      </c>
      <c r="G154" s="0" t="str">
        <f aca="false">LMPreScn!M156</f>
        <v>The plumber completed the shower.</v>
      </c>
      <c r="H154" s="0" t="str">
        <f aca="false">LMPreScn!CK156</f>
        <v>fix</v>
      </c>
      <c r="I154" s="2" t="str">
        <f aca="false">IF(LMPreScn!C156=1,"con", IF(LMPreScn!C156=2,"incon",na))</f>
        <v>con</v>
      </c>
      <c r="J154" s="1" t="n">
        <f aca="false">LMPreScn!CI156</f>
        <v>0.448979591836735</v>
      </c>
      <c r="K154" s="0" t="n">
        <f aca="false">lm1_code_map_scratch!V154</f>
        <v>8</v>
      </c>
      <c r="L154" s="0" t="n">
        <f aca="false">lm1_code_map_scratch!W154</f>
        <v>13</v>
      </c>
      <c r="M154" s="2" t="str">
        <f aca="false">LMPreScn!T156</f>
        <v>completed</v>
      </c>
      <c r="N154" s="0" t="n">
        <f aca="false">LMPreScn!B156</f>
        <v>1</v>
      </c>
      <c r="O154" s="0" t="str">
        <f aca="false">LMPreScn!A156</f>
        <v>DH1N</v>
      </c>
    </row>
    <row r="155" customFormat="false" ht="13.8" hidden="false" customHeight="false" outlineLevel="0" collapsed="false">
      <c r="A155" s="0" t="str">
        <f aca="false">CONCATENATE(C155,"_id")</f>
        <v>11020_id</v>
      </c>
      <c r="B155" s="0" t="str">
        <f aca="false">CONCATENATE("(#",C155, ")")</f>
        <v>(#11020)</v>
      </c>
      <c r="C155" s="0" t="n">
        <f aca="false">LMPreScn!I157</f>
        <v>11020</v>
      </c>
      <c r="D155" s="0" t="n">
        <f aca="false">LMPreScn!F157</f>
        <v>20</v>
      </c>
      <c r="E155" s="0" t="n">
        <f aca="false">LMPreScn!D157</f>
        <v>2</v>
      </c>
      <c r="F155" s="0" t="n">
        <f aca="false">(D155-1)*2+E155</f>
        <v>40</v>
      </c>
      <c r="G155" s="0" t="str">
        <f aca="false">LMPreScn!M157</f>
        <v>The spa guest completed the shower.</v>
      </c>
      <c r="H155" s="0" t="str">
        <f aca="false">LMPreScn!CK157</f>
        <v>rinse</v>
      </c>
      <c r="I155" s="2" t="str">
        <f aca="false">IF(LMPreScn!C157=1,"con", IF(LMPreScn!C157=2,"incon",na))</f>
        <v>con</v>
      </c>
      <c r="J155" s="1" t="n">
        <f aca="false">LMPreScn!CI157</f>
        <v>0.166666666666667</v>
      </c>
      <c r="K155" s="0" t="n">
        <f aca="false">lm1_code_map_scratch!V155</f>
        <v>8</v>
      </c>
      <c r="L155" s="0" t="n">
        <f aca="false">lm1_code_map_scratch!W155</f>
        <v>13</v>
      </c>
      <c r="M155" s="2" t="str">
        <f aca="false">LMPreScn!T157</f>
        <v>completed</v>
      </c>
      <c r="N155" s="0" t="n">
        <f aca="false">LMPreScn!B157</f>
        <v>1</v>
      </c>
      <c r="O155" s="0" t="str">
        <f aca="false">LMPreScn!A157</f>
        <v>AH1N</v>
      </c>
    </row>
    <row r="156" customFormat="false" ht="13.8" hidden="false" customHeight="false" outlineLevel="0" collapsed="false">
      <c r="A156" s="0" t="str">
        <f aca="false">CONCATENATE(C156,"_id")</f>
        <v>12020_id</v>
      </c>
      <c r="B156" s="0" t="str">
        <f aca="false">CONCATENATE("(#",C156, ")")</f>
        <v>(#12020)</v>
      </c>
      <c r="C156" s="0" t="n">
        <f aca="false">LMPreScn!I158</f>
        <v>12020</v>
      </c>
      <c r="D156" s="0" t="n">
        <f aca="false">LMPreScn!F158</f>
        <v>20</v>
      </c>
      <c r="E156" s="0" t="n">
        <f aca="false">LMPreScn!D158</f>
        <v>1</v>
      </c>
      <c r="F156" s="0" t="n">
        <f aca="false">(D156-1)*2+E156</f>
        <v>39</v>
      </c>
      <c r="G156" s="0" t="str">
        <f aca="false">LMPreScn!M158</f>
        <v>The plumber completed the shower.</v>
      </c>
      <c r="H156" s="0" t="str">
        <f aca="false">LMPreScn!CK158</f>
        <v>rinse</v>
      </c>
      <c r="I156" s="2" t="str">
        <f aca="false">IF(LMPreScn!C158=1,"con", IF(LMPreScn!C158=2,"incon",na))</f>
        <v>incon</v>
      </c>
      <c r="J156" s="1" t="n">
        <f aca="false">LMPreScn!CI158</f>
        <v>0</v>
      </c>
      <c r="K156" s="0" t="n">
        <f aca="false">lm1_code_map_scratch!V156</f>
        <v>8</v>
      </c>
      <c r="L156" s="0" t="n">
        <f aca="false">lm1_code_map_scratch!W156</f>
        <v>13</v>
      </c>
      <c r="M156" s="2" t="str">
        <f aca="false">LMPreScn!T158</f>
        <v>completed</v>
      </c>
      <c r="N156" s="0" t="n">
        <f aca="false">LMPreScn!B158</f>
        <v>1</v>
      </c>
      <c r="O156" s="0" t="str">
        <f aca="false">LMPreScn!A158</f>
        <v>BH1N</v>
      </c>
    </row>
    <row r="157" customFormat="false" ht="13.8" hidden="false" customHeight="false" outlineLevel="0" collapsed="false">
      <c r="A157" s="0" t="str">
        <f aca="false">CONCATENATE(C157,"_id")</f>
        <v>13020_id</v>
      </c>
      <c r="B157" s="0" t="str">
        <f aca="false">CONCATENATE("(#",C157, ")")</f>
        <v>(#13020)</v>
      </c>
      <c r="C157" s="0" t="n">
        <f aca="false">LMPreScn!I159</f>
        <v>13020</v>
      </c>
      <c r="D157" s="0" t="n">
        <f aca="false">LMPreScn!F159</f>
        <v>20</v>
      </c>
      <c r="E157" s="0" t="n">
        <f aca="false">LMPreScn!D159</f>
        <v>2</v>
      </c>
      <c r="F157" s="0" t="n">
        <f aca="false">(D157-1)*2+E157</f>
        <v>40</v>
      </c>
      <c r="G157" s="0" t="str">
        <f aca="false">LMPreScn!M159</f>
        <v>The spa guest completed the shower.</v>
      </c>
      <c r="H157" s="0" t="str">
        <f aca="false">LMPreScn!CK159</f>
        <v>fix</v>
      </c>
      <c r="I157" s="2" t="str">
        <f aca="false">IF(LMPreScn!C159=1,"con", IF(LMPreScn!C159=2,"incon",na))</f>
        <v>incon</v>
      </c>
      <c r="J157" s="1" t="n">
        <f aca="false">LMPreScn!CI159</f>
        <v>0</v>
      </c>
      <c r="K157" s="0" t="n">
        <f aca="false">lm1_code_map_scratch!V157</f>
        <v>8</v>
      </c>
      <c r="L157" s="0" t="n">
        <f aca="false">lm1_code_map_scratch!W157</f>
        <v>13</v>
      </c>
      <c r="M157" s="2" t="str">
        <f aca="false">LMPreScn!T159</f>
        <v>completed</v>
      </c>
      <c r="N157" s="0" t="n">
        <f aca="false">LMPreScn!B159</f>
        <v>1</v>
      </c>
      <c r="O157" s="0" t="str">
        <f aca="false">LMPreScn!A159</f>
        <v>CH1N</v>
      </c>
    </row>
    <row r="158" customFormat="false" ht="13.8" hidden="false" customHeight="false" outlineLevel="0" collapsed="false">
      <c r="A158" s="0" t="str">
        <f aca="false">CONCATENATE(C158,"_id")</f>
        <v>15020_id</v>
      </c>
      <c r="B158" s="0" t="str">
        <f aca="false">CONCATENATE("(#",C158, ")")</f>
        <v>(#15020)</v>
      </c>
      <c r="C158" s="0" t="n">
        <f aca="false">LMPreScn!I160</f>
        <v>15020</v>
      </c>
      <c r="D158" s="0" t="n">
        <f aca="false">LMPreScn!F160</f>
        <v>20</v>
      </c>
      <c r="E158" s="0" t="n">
        <f aca="false">LMPreScn!D160</f>
        <v>1</v>
      </c>
      <c r="F158" s="0" t="n">
        <f aca="false">(D158-1)*2+E158</f>
        <v>39</v>
      </c>
      <c r="G158" s="0" t="str">
        <f aca="false">LMPreScn!M160</f>
        <v>The plumber completed the shower.</v>
      </c>
      <c r="H158" s="0" t="str">
        <f aca="false">LMPreScn!CK160</f>
        <v>fix</v>
      </c>
      <c r="I158" s="2" t="str">
        <f aca="false">IF(LMPreScn!C160=1,"con", IF(LMPreScn!C160=2,"incon",na))</f>
        <v>con</v>
      </c>
      <c r="J158" s="1" t="n">
        <f aca="false">LMPreScn!CI160</f>
        <v>0.448979591836735</v>
      </c>
      <c r="K158" s="0" t="n">
        <f aca="false">lm1_code_map_scratch!V158</f>
        <v>8</v>
      </c>
      <c r="L158" s="0" t="n">
        <f aca="false">lm1_code_map_scratch!W158</f>
        <v>13</v>
      </c>
      <c r="M158" s="2" t="str">
        <f aca="false">LMPreScn!T160</f>
        <v>completed</v>
      </c>
      <c r="N158" s="0" t="n">
        <f aca="false">LMPreScn!B160</f>
        <v>2</v>
      </c>
      <c r="O158" s="0" t="str">
        <f aca="false">LMPreScn!A160</f>
        <v>AH2N</v>
      </c>
    </row>
    <row r="159" customFormat="false" ht="13.8" hidden="false" customHeight="false" outlineLevel="0" collapsed="false">
      <c r="A159" s="0" t="str">
        <f aca="false">CONCATENATE(C159,"_id")</f>
        <v>16020_id</v>
      </c>
      <c r="B159" s="0" t="str">
        <f aca="false">CONCATENATE("(#",C159, ")")</f>
        <v>(#16020)</v>
      </c>
      <c r="C159" s="0" t="n">
        <f aca="false">LMPreScn!I161</f>
        <v>16020</v>
      </c>
      <c r="D159" s="0" t="n">
        <f aca="false">LMPreScn!F161</f>
        <v>20</v>
      </c>
      <c r="E159" s="0" t="n">
        <f aca="false">LMPreScn!D161</f>
        <v>2</v>
      </c>
      <c r="F159" s="0" t="n">
        <f aca="false">(D159-1)*2+E159</f>
        <v>40</v>
      </c>
      <c r="G159" s="0" t="str">
        <f aca="false">LMPreScn!M161</f>
        <v>The spa guest completed the shower.</v>
      </c>
      <c r="H159" s="0" t="str">
        <f aca="false">LMPreScn!CK161</f>
        <v>rinse</v>
      </c>
      <c r="I159" s="2" t="str">
        <f aca="false">IF(LMPreScn!C161=1,"con", IF(LMPreScn!C161=2,"incon",na))</f>
        <v>con</v>
      </c>
      <c r="J159" s="1" t="n">
        <f aca="false">LMPreScn!CI161</f>
        <v>0.166666666666667</v>
      </c>
      <c r="K159" s="0" t="n">
        <f aca="false">lm1_code_map_scratch!V159</f>
        <v>8</v>
      </c>
      <c r="L159" s="0" t="n">
        <f aca="false">lm1_code_map_scratch!W159</f>
        <v>13</v>
      </c>
      <c r="M159" s="2" t="str">
        <f aca="false">LMPreScn!T161</f>
        <v>completed</v>
      </c>
      <c r="N159" s="0" t="n">
        <f aca="false">LMPreScn!B161</f>
        <v>2</v>
      </c>
      <c r="O159" s="0" t="str">
        <f aca="false">LMPreScn!A161</f>
        <v>DH2N</v>
      </c>
    </row>
    <row r="160" customFormat="false" ht="13.8" hidden="false" customHeight="false" outlineLevel="0" collapsed="false">
      <c r="A160" s="0" t="str">
        <f aca="false">CONCATENATE(C160,"_id")</f>
        <v>17020_id</v>
      </c>
      <c r="B160" s="0" t="str">
        <f aca="false">CONCATENATE("(#",C160, ")")</f>
        <v>(#17020)</v>
      </c>
      <c r="C160" s="0" t="n">
        <f aca="false">LMPreScn!I162</f>
        <v>17020</v>
      </c>
      <c r="D160" s="0" t="n">
        <f aca="false">LMPreScn!F162</f>
        <v>20</v>
      </c>
      <c r="E160" s="0" t="n">
        <f aca="false">LMPreScn!D162</f>
        <v>1</v>
      </c>
      <c r="F160" s="0" t="n">
        <f aca="false">(D160-1)*2+E160</f>
        <v>39</v>
      </c>
      <c r="G160" s="0" t="str">
        <f aca="false">LMPreScn!M162</f>
        <v>The plumber completed the shower.</v>
      </c>
      <c r="H160" s="0" t="str">
        <f aca="false">LMPreScn!CK162</f>
        <v>rinse</v>
      </c>
      <c r="I160" s="2" t="str">
        <f aca="false">IF(LMPreScn!C162=1,"con", IF(LMPreScn!C162=2,"incon",na))</f>
        <v>incon</v>
      </c>
      <c r="J160" s="1" t="n">
        <f aca="false">LMPreScn!CI162</f>
        <v>0</v>
      </c>
      <c r="K160" s="0" t="n">
        <f aca="false">lm1_code_map_scratch!V160</f>
        <v>8</v>
      </c>
      <c r="L160" s="0" t="n">
        <f aca="false">lm1_code_map_scratch!W160</f>
        <v>13</v>
      </c>
      <c r="M160" s="2" t="str">
        <f aca="false">LMPreScn!T162</f>
        <v>completed</v>
      </c>
      <c r="N160" s="0" t="n">
        <f aca="false">LMPreScn!B162</f>
        <v>2</v>
      </c>
      <c r="O160" s="0" t="str">
        <f aca="false">LMPreScn!A162</f>
        <v>CH2N</v>
      </c>
    </row>
    <row r="161" customFormat="false" ht="13.8" hidden="false" customHeight="false" outlineLevel="0" collapsed="false">
      <c r="A161" s="0" t="str">
        <f aca="false">CONCATENATE(C161,"_id")</f>
        <v>18020_id</v>
      </c>
      <c r="B161" s="0" t="str">
        <f aca="false">CONCATENATE("(#",C161, ")")</f>
        <v>(#18020)</v>
      </c>
      <c r="C161" s="0" t="n">
        <f aca="false">LMPreScn!I163</f>
        <v>18020</v>
      </c>
      <c r="D161" s="0" t="n">
        <f aca="false">LMPreScn!F163</f>
        <v>20</v>
      </c>
      <c r="E161" s="0" t="n">
        <f aca="false">LMPreScn!D163</f>
        <v>2</v>
      </c>
      <c r="F161" s="0" t="n">
        <f aca="false">(D161-1)*2+E161</f>
        <v>40</v>
      </c>
      <c r="G161" s="0" t="str">
        <f aca="false">LMPreScn!M163</f>
        <v>The spa guest completed the shower.</v>
      </c>
      <c r="H161" s="0" t="str">
        <f aca="false">LMPreScn!CK163</f>
        <v>fix</v>
      </c>
      <c r="I161" s="2" t="str">
        <f aca="false">IF(LMPreScn!C163=1,"con", IF(LMPreScn!C163=2,"incon",na))</f>
        <v>incon</v>
      </c>
      <c r="J161" s="1" t="n">
        <f aca="false">LMPreScn!CI163</f>
        <v>0</v>
      </c>
      <c r="K161" s="0" t="n">
        <f aca="false">lm1_code_map_scratch!V161</f>
        <v>8</v>
      </c>
      <c r="L161" s="0" t="n">
        <f aca="false">lm1_code_map_scratch!W161</f>
        <v>13</v>
      </c>
      <c r="M161" s="2" t="str">
        <f aca="false">LMPreScn!T163</f>
        <v>completed</v>
      </c>
      <c r="N161" s="0" t="n">
        <f aca="false">LMPreScn!B163</f>
        <v>2</v>
      </c>
      <c r="O161" s="0" t="str">
        <f aca="false">LMPreScn!A163</f>
        <v>BH2N</v>
      </c>
    </row>
    <row r="162" customFormat="false" ht="13.8" hidden="false" customHeight="false" outlineLevel="0" collapsed="false">
      <c r="A162" s="0" t="str">
        <f aca="false">CONCATENATE(C162,"_id")</f>
        <v>10021_id</v>
      </c>
      <c r="B162" s="0" t="str">
        <f aca="false">CONCATENATE("(#",C162, ")")</f>
        <v>(#10021)</v>
      </c>
      <c r="C162" s="0" t="n">
        <f aca="false">LMPreScn!I164</f>
        <v>10021</v>
      </c>
      <c r="D162" s="0" t="n">
        <f aca="false">LMPreScn!F164</f>
        <v>21</v>
      </c>
      <c r="E162" s="0" t="n">
        <f aca="false">LMPreScn!D164</f>
        <v>1</v>
      </c>
      <c r="F162" s="0" t="n">
        <f aca="false">(D162-1)*2+E162</f>
        <v>41</v>
      </c>
      <c r="G162" s="0" t="str">
        <f aca="false">LMPreScn!M164</f>
        <v>The bride and groom completed the ceremony.</v>
      </c>
      <c r="H162" s="0" t="str">
        <f aca="false">LMPreScn!CK164</f>
        <v>marry</v>
      </c>
      <c r="I162" s="2" t="str">
        <f aca="false">IF(LMPreScn!C164=1,"con", IF(LMPreScn!C164=2,"incon",na))</f>
        <v>con</v>
      </c>
      <c r="J162" s="1" t="n">
        <f aca="false">LMPreScn!CI164</f>
        <v>0.102040816326531</v>
      </c>
      <c r="K162" s="0" t="n">
        <f aca="false">lm1_code_map_scratch!V162</f>
        <v>7</v>
      </c>
      <c r="L162" s="0" t="n">
        <f aca="false">lm1_code_map_scratch!W162</f>
        <v>12</v>
      </c>
      <c r="M162" s="2" t="str">
        <f aca="false">LMPreScn!T164</f>
        <v>completed</v>
      </c>
      <c r="N162" s="0" t="n">
        <f aca="false">LMPreScn!B164</f>
        <v>1</v>
      </c>
      <c r="O162" s="0" t="str">
        <f aca="false">LMPreScn!A164</f>
        <v>DH1N</v>
      </c>
    </row>
    <row r="163" customFormat="false" ht="13.8" hidden="false" customHeight="false" outlineLevel="0" collapsed="false">
      <c r="A163" s="0" t="str">
        <f aca="false">CONCATENATE(C163,"_id")</f>
        <v>11021_id</v>
      </c>
      <c r="B163" s="0" t="str">
        <f aca="false">CONCATENATE("(#",C163, ")")</f>
        <v>(#11021)</v>
      </c>
      <c r="C163" s="0" t="n">
        <f aca="false">LMPreScn!I165</f>
        <v>11021</v>
      </c>
      <c r="D163" s="0" t="n">
        <f aca="false">LMPreScn!F165</f>
        <v>21</v>
      </c>
      <c r="E163" s="0" t="n">
        <f aca="false">LMPreScn!D165</f>
        <v>2</v>
      </c>
      <c r="F163" s="0" t="n">
        <f aca="false">(D163-1)*2+E163</f>
        <v>42</v>
      </c>
      <c r="G163" s="0" t="str">
        <f aca="false">LMPreScn!M165</f>
        <v>The high school seniors completed the ceremony.</v>
      </c>
      <c r="H163" s="0" t="str">
        <f aca="false">LMPreScn!CK165</f>
        <v>graduate</v>
      </c>
      <c r="I163" s="2" t="str">
        <f aca="false">IF(LMPreScn!C165=1,"con", IF(LMPreScn!C165=2,"incon",na))</f>
        <v>con</v>
      </c>
      <c r="J163" s="1" t="n">
        <f aca="false">LMPreScn!CI165</f>
        <v>0.8125</v>
      </c>
      <c r="K163" s="0" t="n">
        <f aca="false">lm1_code_map_scratch!V163</f>
        <v>7</v>
      </c>
      <c r="L163" s="0" t="n">
        <f aca="false">lm1_code_map_scratch!W163</f>
        <v>12</v>
      </c>
      <c r="M163" s="2" t="str">
        <f aca="false">LMPreScn!T165</f>
        <v>completed</v>
      </c>
      <c r="N163" s="0" t="n">
        <f aca="false">LMPreScn!B165</f>
        <v>1</v>
      </c>
      <c r="O163" s="0" t="str">
        <f aca="false">LMPreScn!A165</f>
        <v>AH1N</v>
      </c>
    </row>
    <row r="164" customFormat="false" ht="13.8" hidden="false" customHeight="false" outlineLevel="0" collapsed="false">
      <c r="A164" s="0" t="str">
        <f aca="false">CONCATENATE(C164,"_id")</f>
        <v>12021_id</v>
      </c>
      <c r="B164" s="0" t="str">
        <f aca="false">CONCATENATE("(#",C164, ")")</f>
        <v>(#12021)</v>
      </c>
      <c r="C164" s="0" t="n">
        <f aca="false">LMPreScn!I166</f>
        <v>12021</v>
      </c>
      <c r="D164" s="0" t="n">
        <f aca="false">LMPreScn!F166</f>
        <v>21</v>
      </c>
      <c r="E164" s="0" t="n">
        <f aca="false">LMPreScn!D166</f>
        <v>1</v>
      </c>
      <c r="F164" s="0" t="n">
        <f aca="false">(D164-1)*2+E164</f>
        <v>41</v>
      </c>
      <c r="G164" s="0" t="str">
        <f aca="false">LMPreScn!M166</f>
        <v>The bride and groom completed the ceremony.</v>
      </c>
      <c r="H164" s="0" t="str">
        <f aca="false">LMPreScn!CK166</f>
        <v>graduate</v>
      </c>
      <c r="I164" s="2" t="str">
        <f aca="false">IF(LMPreScn!C166=1,"con", IF(LMPreScn!C166=2,"incon",na))</f>
        <v>incon</v>
      </c>
      <c r="J164" s="1" t="n">
        <f aca="false">LMPreScn!CI166</f>
        <v>0</v>
      </c>
      <c r="K164" s="0" t="n">
        <f aca="false">lm1_code_map_scratch!V164</f>
        <v>7</v>
      </c>
      <c r="L164" s="0" t="n">
        <f aca="false">lm1_code_map_scratch!W164</f>
        <v>12</v>
      </c>
      <c r="M164" s="2" t="str">
        <f aca="false">LMPreScn!T166</f>
        <v>completed</v>
      </c>
      <c r="N164" s="0" t="n">
        <f aca="false">LMPreScn!B166</f>
        <v>1</v>
      </c>
      <c r="O164" s="0" t="str">
        <f aca="false">LMPreScn!A166</f>
        <v>BH1N</v>
      </c>
    </row>
    <row r="165" customFormat="false" ht="13.8" hidden="false" customHeight="false" outlineLevel="0" collapsed="false">
      <c r="A165" s="0" t="str">
        <f aca="false">CONCATENATE(C165,"_id")</f>
        <v>13021_id</v>
      </c>
      <c r="B165" s="0" t="str">
        <f aca="false">CONCATENATE("(#",C165, ")")</f>
        <v>(#13021)</v>
      </c>
      <c r="C165" s="0" t="n">
        <f aca="false">LMPreScn!I167</f>
        <v>13021</v>
      </c>
      <c r="D165" s="0" t="n">
        <f aca="false">LMPreScn!F167</f>
        <v>21</v>
      </c>
      <c r="E165" s="0" t="n">
        <f aca="false">LMPreScn!D167</f>
        <v>2</v>
      </c>
      <c r="F165" s="0" t="n">
        <f aca="false">(D165-1)*2+E165</f>
        <v>42</v>
      </c>
      <c r="G165" s="0" t="str">
        <f aca="false">LMPreScn!M167</f>
        <v>The high school seniors completed the ceremony.</v>
      </c>
      <c r="H165" s="0" t="str">
        <f aca="false">LMPreScn!CK167</f>
        <v>marry</v>
      </c>
      <c r="I165" s="2" t="str">
        <f aca="false">IF(LMPreScn!C167=1,"con", IF(LMPreScn!C167=2,"incon",na))</f>
        <v>incon</v>
      </c>
      <c r="J165" s="1" t="n">
        <f aca="false">LMPreScn!CI167</f>
        <v>0</v>
      </c>
      <c r="K165" s="0" t="n">
        <f aca="false">lm1_code_map_scratch!V165</f>
        <v>7</v>
      </c>
      <c r="L165" s="0" t="n">
        <f aca="false">lm1_code_map_scratch!W165</f>
        <v>12</v>
      </c>
      <c r="M165" s="2" t="str">
        <f aca="false">LMPreScn!T167</f>
        <v>completed</v>
      </c>
      <c r="N165" s="0" t="n">
        <f aca="false">LMPreScn!B167</f>
        <v>1</v>
      </c>
      <c r="O165" s="0" t="str">
        <f aca="false">LMPreScn!A167</f>
        <v>CH1N</v>
      </c>
    </row>
    <row r="166" customFormat="false" ht="13.8" hidden="false" customHeight="false" outlineLevel="0" collapsed="false">
      <c r="A166" s="0" t="str">
        <f aca="false">CONCATENATE(C166,"_id")</f>
        <v>15021_id</v>
      </c>
      <c r="B166" s="0" t="str">
        <f aca="false">CONCATENATE("(#",C166, ")")</f>
        <v>(#15021)</v>
      </c>
      <c r="C166" s="0" t="n">
        <f aca="false">LMPreScn!I168</f>
        <v>15021</v>
      </c>
      <c r="D166" s="0" t="n">
        <f aca="false">LMPreScn!F168</f>
        <v>21</v>
      </c>
      <c r="E166" s="0" t="n">
        <f aca="false">LMPreScn!D168</f>
        <v>1</v>
      </c>
      <c r="F166" s="0" t="n">
        <f aca="false">(D166-1)*2+E166</f>
        <v>41</v>
      </c>
      <c r="G166" s="0" t="str">
        <f aca="false">LMPreScn!M168</f>
        <v>The bride and groom completed the ceremony.</v>
      </c>
      <c r="H166" s="0" t="str">
        <f aca="false">LMPreScn!CK168</f>
        <v>marry</v>
      </c>
      <c r="I166" s="2" t="str">
        <f aca="false">IF(LMPreScn!C168=1,"con", IF(LMPreScn!C168=2,"incon",na))</f>
        <v>con</v>
      </c>
      <c r="J166" s="1" t="n">
        <f aca="false">LMPreScn!CI168</f>
        <v>0.102040816326531</v>
      </c>
      <c r="K166" s="0" t="n">
        <f aca="false">lm1_code_map_scratch!V166</f>
        <v>7</v>
      </c>
      <c r="L166" s="0" t="n">
        <f aca="false">lm1_code_map_scratch!W166</f>
        <v>12</v>
      </c>
      <c r="M166" s="2" t="str">
        <f aca="false">LMPreScn!T168</f>
        <v>completed</v>
      </c>
      <c r="N166" s="0" t="n">
        <f aca="false">LMPreScn!B168</f>
        <v>2</v>
      </c>
      <c r="O166" s="0" t="str">
        <f aca="false">LMPreScn!A168</f>
        <v>AH2N</v>
      </c>
    </row>
    <row r="167" customFormat="false" ht="13.8" hidden="false" customHeight="false" outlineLevel="0" collapsed="false">
      <c r="A167" s="0" t="str">
        <f aca="false">CONCATENATE(C167,"_id")</f>
        <v>16021_id</v>
      </c>
      <c r="B167" s="0" t="str">
        <f aca="false">CONCATENATE("(#",C167, ")")</f>
        <v>(#16021)</v>
      </c>
      <c r="C167" s="0" t="n">
        <f aca="false">LMPreScn!I169</f>
        <v>16021</v>
      </c>
      <c r="D167" s="0" t="n">
        <f aca="false">LMPreScn!F169</f>
        <v>21</v>
      </c>
      <c r="E167" s="0" t="n">
        <f aca="false">LMPreScn!D169</f>
        <v>2</v>
      </c>
      <c r="F167" s="0" t="n">
        <f aca="false">(D167-1)*2+E167</f>
        <v>42</v>
      </c>
      <c r="G167" s="0" t="str">
        <f aca="false">LMPreScn!M169</f>
        <v>The high school seniors completed the ceremony.</v>
      </c>
      <c r="H167" s="0" t="str">
        <f aca="false">LMPreScn!CK169</f>
        <v>graduate</v>
      </c>
      <c r="I167" s="2" t="str">
        <f aca="false">IF(LMPreScn!C169=1,"con", IF(LMPreScn!C169=2,"incon",na))</f>
        <v>con</v>
      </c>
      <c r="J167" s="1" t="n">
        <f aca="false">LMPreScn!CI169</f>
        <v>0.8125</v>
      </c>
      <c r="K167" s="0" t="n">
        <f aca="false">lm1_code_map_scratch!V167</f>
        <v>7</v>
      </c>
      <c r="L167" s="0" t="n">
        <f aca="false">lm1_code_map_scratch!W167</f>
        <v>12</v>
      </c>
      <c r="M167" s="2" t="str">
        <f aca="false">LMPreScn!T169</f>
        <v>completed</v>
      </c>
      <c r="N167" s="0" t="n">
        <f aca="false">LMPreScn!B169</f>
        <v>2</v>
      </c>
      <c r="O167" s="0" t="str">
        <f aca="false">LMPreScn!A169</f>
        <v>DH2N</v>
      </c>
    </row>
    <row r="168" customFormat="false" ht="13.8" hidden="false" customHeight="false" outlineLevel="0" collapsed="false">
      <c r="A168" s="0" t="str">
        <f aca="false">CONCATENATE(C168,"_id")</f>
        <v>17021_id</v>
      </c>
      <c r="B168" s="0" t="str">
        <f aca="false">CONCATENATE("(#",C168, ")")</f>
        <v>(#17021)</v>
      </c>
      <c r="C168" s="0" t="n">
        <f aca="false">LMPreScn!I170</f>
        <v>17021</v>
      </c>
      <c r="D168" s="0" t="n">
        <f aca="false">LMPreScn!F170</f>
        <v>21</v>
      </c>
      <c r="E168" s="0" t="n">
        <f aca="false">LMPreScn!D170</f>
        <v>1</v>
      </c>
      <c r="F168" s="0" t="n">
        <f aca="false">(D168-1)*2+E168</f>
        <v>41</v>
      </c>
      <c r="G168" s="0" t="str">
        <f aca="false">LMPreScn!M170</f>
        <v>The bride and groom completed the ceremony.</v>
      </c>
      <c r="H168" s="0" t="str">
        <f aca="false">LMPreScn!CK170</f>
        <v>graduate</v>
      </c>
      <c r="I168" s="2" t="str">
        <f aca="false">IF(LMPreScn!C170=1,"con", IF(LMPreScn!C170=2,"incon",na))</f>
        <v>incon</v>
      </c>
      <c r="J168" s="1" t="n">
        <f aca="false">LMPreScn!CI170</f>
        <v>0</v>
      </c>
      <c r="K168" s="0" t="n">
        <f aca="false">lm1_code_map_scratch!V168</f>
        <v>7</v>
      </c>
      <c r="L168" s="0" t="n">
        <f aca="false">lm1_code_map_scratch!W168</f>
        <v>12</v>
      </c>
      <c r="M168" s="2" t="str">
        <f aca="false">LMPreScn!T170</f>
        <v>completed</v>
      </c>
      <c r="N168" s="0" t="n">
        <f aca="false">LMPreScn!B170</f>
        <v>2</v>
      </c>
      <c r="O168" s="0" t="str">
        <f aca="false">LMPreScn!A170</f>
        <v>CH2N</v>
      </c>
    </row>
    <row r="169" customFormat="false" ht="13.8" hidden="false" customHeight="false" outlineLevel="0" collapsed="false">
      <c r="A169" s="0" t="str">
        <f aca="false">CONCATENATE(C169,"_id")</f>
        <v>18021_id</v>
      </c>
      <c r="B169" s="0" t="str">
        <f aca="false">CONCATENATE("(#",C169, ")")</f>
        <v>(#18021)</v>
      </c>
      <c r="C169" s="0" t="n">
        <f aca="false">LMPreScn!I171</f>
        <v>18021</v>
      </c>
      <c r="D169" s="0" t="n">
        <f aca="false">LMPreScn!F171</f>
        <v>21</v>
      </c>
      <c r="E169" s="0" t="n">
        <f aca="false">LMPreScn!D171</f>
        <v>2</v>
      </c>
      <c r="F169" s="0" t="n">
        <f aca="false">(D169-1)*2+E169</f>
        <v>42</v>
      </c>
      <c r="G169" s="0" t="str">
        <f aca="false">LMPreScn!M171</f>
        <v>The high school seniors completed the ceremony.</v>
      </c>
      <c r="H169" s="0" t="str">
        <f aca="false">LMPreScn!CK171</f>
        <v>marry</v>
      </c>
      <c r="I169" s="2" t="str">
        <f aca="false">IF(LMPreScn!C171=1,"con", IF(LMPreScn!C171=2,"incon",na))</f>
        <v>incon</v>
      </c>
      <c r="J169" s="1" t="n">
        <f aca="false">LMPreScn!CI171</f>
        <v>0</v>
      </c>
      <c r="K169" s="0" t="n">
        <f aca="false">lm1_code_map_scratch!V169</f>
        <v>7</v>
      </c>
      <c r="L169" s="0" t="n">
        <f aca="false">lm1_code_map_scratch!W169</f>
        <v>12</v>
      </c>
      <c r="M169" s="2" t="str">
        <f aca="false">LMPreScn!T171</f>
        <v>completed</v>
      </c>
      <c r="N169" s="0" t="n">
        <f aca="false">LMPreScn!B171</f>
        <v>2</v>
      </c>
      <c r="O169" s="0" t="str">
        <f aca="false">LMPreScn!A171</f>
        <v>BH2N</v>
      </c>
    </row>
    <row r="170" customFormat="false" ht="13.8" hidden="false" customHeight="false" outlineLevel="0" collapsed="false">
      <c r="A170" s="0" t="str">
        <f aca="false">CONCATENATE(C170,"_id")</f>
        <v>10022_id</v>
      </c>
      <c r="B170" s="0" t="str">
        <f aca="false">CONCATENATE("(#",C170, ")")</f>
        <v>(#10022)</v>
      </c>
      <c r="C170" s="0" t="n">
        <f aca="false">LMPreScn!I172</f>
        <v>10022</v>
      </c>
      <c r="D170" s="0" t="n">
        <f aca="false">LMPreScn!F172</f>
        <v>22</v>
      </c>
      <c r="E170" s="0" t="n">
        <f aca="false">LMPreScn!D172</f>
        <v>1</v>
      </c>
      <c r="F170" s="0" t="n">
        <f aca="false">(D170-1)*2+E170</f>
        <v>43</v>
      </c>
      <c r="G170" s="0" t="str">
        <f aca="false">LMPreScn!M172</f>
        <v>The illustrator continued the story.</v>
      </c>
      <c r="H170" s="0" t="str">
        <f aca="false">LMPreScn!CK172</f>
        <v>draw</v>
      </c>
      <c r="I170" s="2" t="str">
        <f aca="false">IF(LMPreScn!C172=1,"con", IF(LMPreScn!C172=2,"incon",na))</f>
        <v>con</v>
      </c>
      <c r="J170" s="1" t="n">
        <f aca="false">LMPreScn!CI172</f>
        <v>0.408163265306122</v>
      </c>
      <c r="K170" s="0" t="n">
        <f aca="false">lm1_code_map_scratch!V170</f>
        <v>7</v>
      </c>
      <c r="L170" s="0" t="n">
        <f aca="false">lm1_code_map_scratch!W170</f>
        <v>10</v>
      </c>
      <c r="M170" s="2" t="str">
        <f aca="false">LMPreScn!T172</f>
        <v>continued</v>
      </c>
      <c r="N170" s="0" t="n">
        <f aca="false">LMPreScn!B172</f>
        <v>1</v>
      </c>
      <c r="O170" s="0" t="str">
        <f aca="false">LMPreScn!A172</f>
        <v>DH1N</v>
      </c>
    </row>
    <row r="171" customFormat="false" ht="13.8" hidden="false" customHeight="false" outlineLevel="0" collapsed="false">
      <c r="A171" s="0" t="str">
        <f aca="false">CONCATENATE(C171,"_id")</f>
        <v>11022_id</v>
      </c>
      <c r="B171" s="0" t="str">
        <f aca="false">CONCATENATE("(#",C171, ")")</f>
        <v>(#11022)</v>
      </c>
      <c r="C171" s="0" t="n">
        <f aca="false">LMPreScn!I173</f>
        <v>11022</v>
      </c>
      <c r="D171" s="0" t="n">
        <f aca="false">LMPreScn!F173</f>
        <v>22</v>
      </c>
      <c r="E171" s="0" t="n">
        <f aca="false">LMPreScn!D173</f>
        <v>2</v>
      </c>
      <c r="F171" s="0" t="n">
        <f aca="false">(D171-1)*2+E171</f>
        <v>44</v>
      </c>
      <c r="G171" s="0" t="str">
        <f aca="false">LMPreScn!M173</f>
        <v>The untruthful teen continued the story.</v>
      </c>
      <c r="H171" s="0" t="str">
        <f aca="false">LMPreScn!CK173</f>
        <v>lie</v>
      </c>
      <c r="I171" s="2" t="str">
        <f aca="false">IF(LMPreScn!C173=1,"con", IF(LMPreScn!C173=2,"incon",na))</f>
        <v>con</v>
      </c>
      <c r="J171" s="1" t="n">
        <f aca="false">LMPreScn!CI173</f>
        <v>0.816326530612245</v>
      </c>
      <c r="K171" s="0" t="n">
        <f aca="false">lm1_code_map_scratch!V171</f>
        <v>7</v>
      </c>
      <c r="L171" s="0" t="n">
        <f aca="false">lm1_code_map_scratch!W171</f>
        <v>10</v>
      </c>
      <c r="M171" s="2" t="str">
        <f aca="false">LMPreScn!T173</f>
        <v>continued</v>
      </c>
      <c r="N171" s="0" t="n">
        <f aca="false">LMPreScn!B173</f>
        <v>1</v>
      </c>
      <c r="O171" s="0" t="str">
        <f aca="false">LMPreScn!A173</f>
        <v>AH1N</v>
      </c>
    </row>
    <row r="172" customFormat="false" ht="13.8" hidden="false" customHeight="false" outlineLevel="0" collapsed="false">
      <c r="A172" s="0" t="str">
        <f aca="false">CONCATENATE(C172,"_id")</f>
        <v>12022_id</v>
      </c>
      <c r="B172" s="0" t="str">
        <f aca="false">CONCATENATE("(#",C172, ")")</f>
        <v>(#12022)</v>
      </c>
      <c r="C172" s="0" t="n">
        <f aca="false">LMPreScn!I174</f>
        <v>12022</v>
      </c>
      <c r="D172" s="0" t="n">
        <f aca="false">LMPreScn!F174</f>
        <v>22</v>
      </c>
      <c r="E172" s="0" t="n">
        <f aca="false">LMPreScn!D174</f>
        <v>1</v>
      </c>
      <c r="F172" s="0" t="n">
        <f aca="false">(D172-1)*2+E172</f>
        <v>43</v>
      </c>
      <c r="G172" s="0" t="str">
        <f aca="false">LMPreScn!M174</f>
        <v>The illustrator continued the story.</v>
      </c>
      <c r="H172" s="0" t="str">
        <f aca="false">LMPreScn!CK174</f>
        <v>lie</v>
      </c>
      <c r="I172" s="2" t="str">
        <f aca="false">IF(LMPreScn!C174=1,"con", IF(LMPreScn!C174=2,"incon",na))</f>
        <v>incon</v>
      </c>
      <c r="J172" s="1" t="n">
        <f aca="false">LMPreScn!CI174</f>
        <v>0</v>
      </c>
      <c r="K172" s="0" t="n">
        <f aca="false">lm1_code_map_scratch!V172</f>
        <v>7</v>
      </c>
      <c r="L172" s="0" t="n">
        <f aca="false">lm1_code_map_scratch!W172</f>
        <v>10</v>
      </c>
      <c r="M172" s="2" t="str">
        <f aca="false">LMPreScn!T174</f>
        <v>continued</v>
      </c>
      <c r="N172" s="0" t="n">
        <f aca="false">LMPreScn!B174</f>
        <v>1</v>
      </c>
      <c r="O172" s="0" t="str">
        <f aca="false">LMPreScn!A174</f>
        <v>BH1N</v>
      </c>
    </row>
    <row r="173" customFormat="false" ht="13.8" hidden="false" customHeight="false" outlineLevel="0" collapsed="false">
      <c r="A173" s="0" t="str">
        <f aca="false">CONCATENATE(C173,"_id")</f>
        <v>13022_id</v>
      </c>
      <c r="B173" s="0" t="str">
        <f aca="false">CONCATENATE("(#",C173, ")")</f>
        <v>(#13022)</v>
      </c>
      <c r="C173" s="0" t="n">
        <f aca="false">LMPreScn!I175</f>
        <v>13022</v>
      </c>
      <c r="D173" s="0" t="n">
        <f aca="false">LMPreScn!F175</f>
        <v>22</v>
      </c>
      <c r="E173" s="0" t="n">
        <f aca="false">LMPreScn!D175</f>
        <v>2</v>
      </c>
      <c r="F173" s="0" t="n">
        <f aca="false">(D173-1)*2+E173</f>
        <v>44</v>
      </c>
      <c r="G173" s="0" t="str">
        <f aca="false">LMPreScn!M175</f>
        <v>The untruthful teen continued the story.</v>
      </c>
      <c r="H173" s="0" t="str">
        <f aca="false">LMPreScn!CK175</f>
        <v>draw</v>
      </c>
      <c r="I173" s="2" t="str">
        <f aca="false">IF(LMPreScn!C175=1,"con", IF(LMPreScn!C175=2,"incon",na))</f>
        <v>incon</v>
      </c>
      <c r="J173" s="1" t="n">
        <f aca="false">LMPreScn!CI175</f>
        <v>0</v>
      </c>
      <c r="K173" s="0" t="n">
        <f aca="false">lm1_code_map_scratch!V173</f>
        <v>7</v>
      </c>
      <c r="L173" s="0" t="n">
        <f aca="false">lm1_code_map_scratch!W173</f>
        <v>10</v>
      </c>
      <c r="M173" s="2" t="str">
        <f aca="false">LMPreScn!T175</f>
        <v>continued</v>
      </c>
      <c r="N173" s="0" t="n">
        <f aca="false">LMPreScn!B175</f>
        <v>1</v>
      </c>
      <c r="O173" s="0" t="str">
        <f aca="false">LMPreScn!A175</f>
        <v>CH1N</v>
      </c>
    </row>
    <row r="174" customFormat="false" ht="13.8" hidden="false" customHeight="false" outlineLevel="0" collapsed="false">
      <c r="A174" s="0" t="str">
        <f aca="false">CONCATENATE(C174,"_id")</f>
        <v>15022_id</v>
      </c>
      <c r="B174" s="0" t="str">
        <f aca="false">CONCATENATE("(#",C174, ")")</f>
        <v>(#15022)</v>
      </c>
      <c r="C174" s="0" t="n">
        <f aca="false">LMPreScn!I176</f>
        <v>15022</v>
      </c>
      <c r="D174" s="0" t="n">
        <f aca="false">LMPreScn!F176</f>
        <v>22</v>
      </c>
      <c r="E174" s="0" t="n">
        <f aca="false">LMPreScn!D176</f>
        <v>1</v>
      </c>
      <c r="F174" s="0" t="n">
        <f aca="false">(D174-1)*2+E174</f>
        <v>43</v>
      </c>
      <c r="G174" s="0" t="str">
        <f aca="false">LMPreScn!M176</f>
        <v>The illustrator continued the story.</v>
      </c>
      <c r="H174" s="0" t="str">
        <f aca="false">LMPreScn!CK176</f>
        <v>draw</v>
      </c>
      <c r="I174" s="2" t="str">
        <f aca="false">IF(LMPreScn!C176=1,"con", IF(LMPreScn!C176=2,"incon",na))</f>
        <v>con</v>
      </c>
      <c r="J174" s="1" t="n">
        <f aca="false">LMPreScn!CI176</f>
        <v>0.408163265306122</v>
      </c>
      <c r="K174" s="0" t="n">
        <f aca="false">lm1_code_map_scratch!V174</f>
        <v>7</v>
      </c>
      <c r="L174" s="0" t="n">
        <f aca="false">lm1_code_map_scratch!W174</f>
        <v>10</v>
      </c>
      <c r="M174" s="2" t="str">
        <f aca="false">LMPreScn!T176</f>
        <v>continued</v>
      </c>
      <c r="N174" s="0" t="n">
        <f aca="false">LMPreScn!B176</f>
        <v>2</v>
      </c>
      <c r="O174" s="0" t="str">
        <f aca="false">LMPreScn!A176</f>
        <v>AH2N</v>
      </c>
    </row>
    <row r="175" customFormat="false" ht="13.8" hidden="false" customHeight="false" outlineLevel="0" collapsed="false">
      <c r="A175" s="0" t="str">
        <f aca="false">CONCATENATE(C175,"_id")</f>
        <v>16022_id</v>
      </c>
      <c r="B175" s="0" t="str">
        <f aca="false">CONCATENATE("(#",C175, ")")</f>
        <v>(#16022)</v>
      </c>
      <c r="C175" s="0" t="n">
        <f aca="false">LMPreScn!I177</f>
        <v>16022</v>
      </c>
      <c r="D175" s="0" t="n">
        <f aca="false">LMPreScn!F177</f>
        <v>22</v>
      </c>
      <c r="E175" s="0" t="n">
        <f aca="false">LMPreScn!D177</f>
        <v>2</v>
      </c>
      <c r="F175" s="0" t="n">
        <f aca="false">(D175-1)*2+E175</f>
        <v>44</v>
      </c>
      <c r="G175" s="0" t="str">
        <f aca="false">LMPreScn!M177</f>
        <v>The untruthful teen continued the story.</v>
      </c>
      <c r="H175" s="0" t="str">
        <f aca="false">LMPreScn!CK177</f>
        <v>lie</v>
      </c>
      <c r="I175" s="2" t="str">
        <f aca="false">IF(LMPreScn!C177=1,"con", IF(LMPreScn!C177=2,"incon",na))</f>
        <v>con</v>
      </c>
      <c r="J175" s="1" t="n">
        <f aca="false">LMPreScn!CI177</f>
        <v>0.816326530612245</v>
      </c>
      <c r="K175" s="0" t="n">
        <f aca="false">lm1_code_map_scratch!V175</f>
        <v>7</v>
      </c>
      <c r="L175" s="0" t="n">
        <f aca="false">lm1_code_map_scratch!W175</f>
        <v>10</v>
      </c>
      <c r="M175" s="2" t="str">
        <f aca="false">LMPreScn!T177</f>
        <v>continued</v>
      </c>
      <c r="N175" s="0" t="n">
        <f aca="false">LMPreScn!B177</f>
        <v>2</v>
      </c>
      <c r="O175" s="0" t="str">
        <f aca="false">LMPreScn!A177</f>
        <v>DH2N</v>
      </c>
    </row>
    <row r="176" customFormat="false" ht="13.8" hidden="false" customHeight="false" outlineLevel="0" collapsed="false">
      <c r="A176" s="0" t="str">
        <f aca="false">CONCATENATE(C176,"_id")</f>
        <v>17022_id</v>
      </c>
      <c r="B176" s="0" t="str">
        <f aca="false">CONCATENATE("(#",C176, ")")</f>
        <v>(#17022)</v>
      </c>
      <c r="C176" s="0" t="n">
        <f aca="false">LMPreScn!I178</f>
        <v>17022</v>
      </c>
      <c r="D176" s="0" t="n">
        <f aca="false">LMPreScn!F178</f>
        <v>22</v>
      </c>
      <c r="E176" s="0" t="n">
        <f aca="false">LMPreScn!D178</f>
        <v>1</v>
      </c>
      <c r="F176" s="0" t="n">
        <f aca="false">(D176-1)*2+E176</f>
        <v>43</v>
      </c>
      <c r="G176" s="0" t="str">
        <f aca="false">LMPreScn!M178</f>
        <v>The illustrator continued the story.</v>
      </c>
      <c r="H176" s="0" t="str">
        <f aca="false">LMPreScn!CK178</f>
        <v>lie</v>
      </c>
      <c r="I176" s="2" t="str">
        <f aca="false">IF(LMPreScn!C178=1,"con", IF(LMPreScn!C178=2,"incon",na))</f>
        <v>incon</v>
      </c>
      <c r="J176" s="1" t="n">
        <f aca="false">LMPreScn!CI178</f>
        <v>0</v>
      </c>
      <c r="K176" s="0" t="n">
        <f aca="false">lm1_code_map_scratch!V176</f>
        <v>7</v>
      </c>
      <c r="L176" s="0" t="n">
        <f aca="false">lm1_code_map_scratch!W176</f>
        <v>10</v>
      </c>
      <c r="M176" s="2" t="str">
        <f aca="false">LMPreScn!T178</f>
        <v>continued</v>
      </c>
      <c r="N176" s="0" t="n">
        <f aca="false">LMPreScn!B178</f>
        <v>2</v>
      </c>
      <c r="O176" s="0" t="str">
        <f aca="false">LMPreScn!A178</f>
        <v>CH2N</v>
      </c>
    </row>
    <row r="177" customFormat="false" ht="13.8" hidden="false" customHeight="false" outlineLevel="0" collapsed="false">
      <c r="A177" s="0" t="str">
        <f aca="false">CONCATENATE(C177,"_id")</f>
        <v>18022_id</v>
      </c>
      <c r="B177" s="0" t="str">
        <f aca="false">CONCATENATE("(#",C177, ")")</f>
        <v>(#18022)</v>
      </c>
      <c r="C177" s="0" t="n">
        <f aca="false">LMPreScn!I179</f>
        <v>18022</v>
      </c>
      <c r="D177" s="0" t="n">
        <f aca="false">LMPreScn!F179</f>
        <v>22</v>
      </c>
      <c r="E177" s="0" t="n">
        <f aca="false">LMPreScn!D179</f>
        <v>2</v>
      </c>
      <c r="F177" s="0" t="n">
        <f aca="false">(D177-1)*2+E177</f>
        <v>44</v>
      </c>
      <c r="G177" s="0" t="str">
        <f aca="false">LMPreScn!M179</f>
        <v>The untruthful teen continued the story.</v>
      </c>
      <c r="H177" s="0" t="str">
        <f aca="false">LMPreScn!CK179</f>
        <v>draw</v>
      </c>
      <c r="I177" s="2" t="str">
        <f aca="false">IF(LMPreScn!C179=1,"con", IF(LMPreScn!C179=2,"incon",na))</f>
        <v>incon</v>
      </c>
      <c r="J177" s="1" t="n">
        <f aca="false">LMPreScn!CI179</f>
        <v>0</v>
      </c>
      <c r="K177" s="0" t="n">
        <f aca="false">lm1_code_map_scratch!V177</f>
        <v>7</v>
      </c>
      <c r="L177" s="0" t="n">
        <f aca="false">lm1_code_map_scratch!W177</f>
        <v>10</v>
      </c>
      <c r="M177" s="2" t="str">
        <f aca="false">LMPreScn!T179</f>
        <v>continued</v>
      </c>
      <c r="N177" s="0" t="n">
        <f aca="false">LMPreScn!B179</f>
        <v>2</v>
      </c>
      <c r="O177" s="0" t="str">
        <f aca="false">LMPreScn!A179</f>
        <v>BH2N</v>
      </c>
    </row>
    <row r="178" customFormat="false" ht="13.8" hidden="false" customHeight="false" outlineLevel="0" collapsed="false">
      <c r="A178" s="0" t="str">
        <f aca="false">CONCATENATE(C178,"_id")</f>
        <v>10023_id</v>
      </c>
      <c r="B178" s="0" t="str">
        <f aca="false">CONCATENATE("(#",C178, ")")</f>
        <v>(#10023)</v>
      </c>
      <c r="C178" s="0" t="n">
        <f aca="false">LMPreScn!I180</f>
        <v>10023</v>
      </c>
      <c r="D178" s="0" t="n">
        <f aca="false">LMPreScn!F180</f>
        <v>23</v>
      </c>
      <c r="E178" s="0" t="n">
        <f aca="false">LMPreScn!D180</f>
        <v>1</v>
      </c>
      <c r="F178" s="0" t="n">
        <f aca="false">(D178-1)*2+E178</f>
        <v>45</v>
      </c>
      <c r="G178" s="0" t="str">
        <f aca="false">LMPreScn!M180</f>
        <v>The percussionist continued a steady beat.</v>
      </c>
      <c r="H178" s="0" t="str">
        <f aca="false">LMPreScn!CK180</f>
        <v>playing</v>
      </c>
      <c r="I178" s="2" t="str">
        <f aca="false">IF(LMPreScn!C180=1,"con", IF(LMPreScn!C180=2,"incon",na))</f>
        <v>con</v>
      </c>
      <c r="J178" s="1" t="n">
        <f aca="false">LMPreScn!CI180</f>
        <v>0.166666666666667</v>
      </c>
      <c r="K178" s="0" t="n">
        <f aca="false">lm1_code_map_scratch!V178</f>
        <v>6</v>
      </c>
      <c r="L178" s="0" t="n">
        <f aca="false">lm1_code_map_scratch!W178</f>
        <v>9</v>
      </c>
      <c r="M178" s="2" t="str">
        <f aca="false">LMPreScn!T180</f>
        <v>continued</v>
      </c>
      <c r="N178" s="0" t="n">
        <f aca="false">LMPreScn!B180</f>
        <v>1</v>
      </c>
      <c r="O178" s="0" t="str">
        <f aca="false">LMPreScn!A180</f>
        <v>DH1N</v>
      </c>
    </row>
    <row r="179" customFormat="false" ht="13.8" hidden="false" customHeight="false" outlineLevel="0" collapsed="false">
      <c r="A179" s="0" t="str">
        <f aca="false">CONCATENATE(C179,"_id")</f>
        <v>11023_id</v>
      </c>
      <c r="B179" s="0" t="str">
        <f aca="false">CONCATENATE("(#",C179, ")")</f>
        <v>(#11023)</v>
      </c>
      <c r="C179" s="0" t="n">
        <f aca="false">LMPreScn!I181</f>
        <v>11023</v>
      </c>
      <c r="D179" s="0" t="n">
        <f aca="false">LMPreScn!F181</f>
        <v>23</v>
      </c>
      <c r="E179" s="0" t="n">
        <f aca="false">LMPreScn!D181</f>
        <v>2</v>
      </c>
      <c r="F179" s="0" t="n">
        <f aca="false">(D179-1)*2+E179</f>
        <v>46</v>
      </c>
      <c r="G179" s="0" t="str">
        <f aca="false">LMPreScn!M181</f>
        <v>The ballerina continued a steady beat.</v>
      </c>
      <c r="H179" s="0" t="str">
        <f aca="false">LMPreScn!CK181</f>
        <v>dancing</v>
      </c>
      <c r="I179" s="2" t="str">
        <f aca="false">IF(LMPreScn!C181=1,"con", IF(LMPreScn!C181=2,"incon",na))</f>
        <v>con</v>
      </c>
      <c r="J179" s="1" t="n">
        <f aca="false">LMPreScn!CI181</f>
        <v>0.375</v>
      </c>
      <c r="K179" s="0" t="n">
        <f aca="false">lm1_code_map_scratch!V179</f>
        <v>6</v>
      </c>
      <c r="L179" s="0" t="n">
        <f aca="false">lm1_code_map_scratch!W179</f>
        <v>9</v>
      </c>
      <c r="M179" s="2" t="str">
        <f aca="false">LMPreScn!T181</f>
        <v>continued</v>
      </c>
      <c r="N179" s="0" t="n">
        <f aca="false">LMPreScn!B181</f>
        <v>1</v>
      </c>
      <c r="O179" s="0" t="str">
        <f aca="false">LMPreScn!A181</f>
        <v>AH1N</v>
      </c>
    </row>
    <row r="180" customFormat="false" ht="13.8" hidden="false" customHeight="false" outlineLevel="0" collapsed="false">
      <c r="A180" s="0" t="str">
        <f aca="false">CONCATENATE(C180,"_id")</f>
        <v>12023_id</v>
      </c>
      <c r="B180" s="0" t="str">
        <f aca="false">CONCATENATE("(#",C180, ")")</f>
        <v>(#12023)</v>
      </c>
      <c r="C180" s="0" t="n">
        <f aca="false">LMPreScn!I182</f>
        <v>12023</v>
      </c>
      <c r="D180" s="0" t="n">
        <f aca="false">LMPreScn!F182</f>
        <v>23</v>
      </c>
      <c r="E180" s="0" t="n">
        <f aca="false">LMPreScn!D182</f>
        <v>1</v>
      </c>
      <c r="F180" s="0" t="n">
        <f aca="false">(D180-1)*2+E180</f>
        <v>45</v>
      </c>
      <c r="G180" s="0" t="str">
        <f aca="false">LMPreScn!M182</f>
        <v>The percussionist continued a steady beat.</v>
      </c>
      <c r="H180" s="0" t="str">
        <f aca="false">LMPreScn!CK182</f>
        <v>dancing</v>
      </c>
      <c r="I180" s="2" t="str">
        <f aca="false">IF(LMPreScn!C182=1,"con", IF(LMPreScn!C182=2,"incon",na))</f>
        <v>incon</v>
      </c>
      <c r="J180" s="1" t="n">
        <f aca="false">LMPreScn!CI182</f>
        <v>0</v>
      </c>
      <c r="K180" s="0" t="n">
        <f aca="false">lm1_code_map_scratch!V180</f>
        <v>6</v>
      </c>
      <c r="L180" s="0" t="n">
        <f aca="false">lm1_code_map_scratch!W180</f>
        <v>9</v>
      </c>
      <c r="M180" s="2" t="str">
        <f aca="false">LMPreScn!T182</f>
        <v>continued</v>
      </c>
      <c r="N180" s="0" t="n">
        <f aca="false">LMPreScn!B182</f>
        <v>1</v>
      </c>
      <c r="O180" s="0" t="str">
        <f aca="false">LMPreScn!A182</f>
        <v>BH1N</v>
      </c>
    </row>
    <row r="181" customFormat="false" ht="13.8" hidden="false" customHeight="false" outlineLevel="0" collapsed="false">
      <c r="A181" s="0" t="str">
        <f aca="false">CONCATENATE(C181,"_id")</f>
        <v>13023_id</v>
      </c>
      <c r="B181" s="0" t="str">
        <f aca="false">CONCATENATE("(#",C181, ")")</f>
        <v>(#13023)</v>
      </c>
      <c r="C181" s="0" t="n">
        <f aca="false">LMPreScn!I183</f>
        <v>13023</v>
      </c>
      <c r="D181" s="0" t="n">
        <f aca="false">LMPreScn!F183</f>
        <v>23</v>
      </c>
      <c r="E181" s="0" t="n">
        <f aca="false">LMPreScn!D183</f>
        <v>2</v>
      </c>
      <c r="F181" s="0" t="n">
        <f aca="false">(D181-1)*2+E181</f>
        <v>46</v>
      </c>
      <c r="G181" s="0" t="str">
        <f aca="false">LMPreScn!M183</f>
        <v>The ballerina continued a steady beat.</v>
      </c>
      <c r="H181" s="0" t="str">
        <f aca="false">LMPreScn!CK183</f>
        <v>playing</v>
      </c>
      <c r="I181" s="2" t="str">
        <f aca="false">IF(LMPreScn!C183=1,"con", IF(LMPreScn!C183=2,"incon",na))</f>
        <v>incon</v>
      </c>
      <c r="J181" s="1" t="n">
        <f aca="false">LMPreScn!CI183</f>
        <v>0</v>
      </c>
      <c r="K181" s="0" t="n">
        <f aca="false">lm1_code_map_scratch!V181</f>
        <v>6</v>
      </c>
      <c r="L181" s="0" t="n">
        <f aca="false">lm1_code_map_scratch!W181</f>
        <v>9</v>
      </c>
      <c r="M181" s="2" t="str">
        <f aca="false">LMPreScn!T183</f>
        <v>continued</v>
      </c>
      <c r="N181" s="0" t="n">
        <f aca="false">LMPreScn!B183</f>
        <v>1</v>
      </c>
      <c r="O181" s="0" t="str">
        <f aca="false">LMPreScn!A183</f>
        <v>CH1N</v>
      </c>
    </row>
    <row r="182" customFormat="false" ht="13.8" hidden="false" customHeight="false" outlineLevel="0" collapsed="false">
      <c r="A182" s="0" t="str">
        <f aca="false">CONCATENATE(C182,"_id")</f>
        <v>15023_id</v>
      </c>
      <c r="B182" s="0" t="str">
        <f aca="false">CONCATENATE("(#",C182, ")")</f>
        <v>(#15023)</v>
      </c>
      <c r="C182" s="0" t="n">
        <f aca="false">LMPreScn!I184</f>
        <v>15023</v>
      </c>
      <c r="D182" s="0" t="n">
        <f aca="false">LMPreScn!F184</f>
        <v>23</v>
      </c>
      <c r="E182" s="0" t="n">
        <f aca="false">LMPreScn!D184</f>
        <v>1</v>
      </c>
      <c r="F182" s="0" t="n">
        <f aca="false">(D182-1)*2+E182</f>
        <v>45</v>
      </c>
      <c r="G182" s="0" t="str">
        <f aca="false">LMPreScn!M184</f>
        <v>The percussionist continued a steady beat.</v>
      </c>
      <c r="H182" s="0" t="str">
        <f aca="false">LMPreScn!CK184</f>
        <v>playing</v>
      </c>
      <c r="I182" s="2" t="str">
        <f aca="false">IF(LMPreScn!C184=1,"con", IF(LMPreScn!C184=2,"incon",na))</f>
        <v>con</v>
      </c>
      <c r="J182" s="1" t="n">
        <f aca="false">LMPreScn!CI184</f>
        <v>0.166666666666667</v>
      </c>
      <c r="K182" s="0" t="n">
        <f aca="false">lm1_code_map_scratch!V182</f>
        <v>6</v>
      </c>
      <c r="L182" s="0" t="n">
        <f aca="false">lm1_code_map_scratch!W182</f>
        <v>9</v>
      </c>
      <c r="M182" s="2" t="str">
        <f aca="false">LMPreScn!T184</f>
        <v>continued</v>
      </c>
      <c r="N182" s="0" t="n">
        <f aca="false">LMPreScn!B184</f>
        <v>2</v>
      </c>
      <c r="O182" s="0" t="str">
        <f aca="false">LMPreScn!A184</f>
        <v>AH2N</v>
      </c>
    </row>
    <row r="183" customFormat="false" ht="13.8" hidden="false" customHeight="false" outlineLevel="0" collapsed="false">
      <c r="A183" s="0" t="str">
        <f aca="false">CONCATENATE(C183,"_id")</f>
        <v>16023_id</v>
      </c>
      <c r="B183" s="0" t="str">
        <f aca="false">CONCATENATE("(#",C183, ")")</f>
        <v>(#16023)</v>
      </c>
      <c r="C183" s="0" t="n">
        <f aca="false">LMPreScn!I185</f>
        <v>16023</v>
      </c>
      <c r="D183" s="0" t="n">
        <f aca="false">LMPreScn!F185</f>
        <v>23</v>
      </c>
      <c r="E183" s="0" t="n">
        <f aca="false">LMPreScn!D185</f>
        <v>2</v>
      </c>
      <c r="F183" s="0" t="n">
        <f aca="false">(D183-1)*2+E183</f>
        <v>46</v>
      </c>
      <c r="G183" s="0" t="str">
        <f aca="false">LMPreScn!M185</f>
        <v>The ballerina continued a steady beat.</v>
      </c>
      <c r="H183" s="0" t="str">
        <f aca="false">LMPreScn!CK185</f>
        <v>dancing</v>
      </c>
      <c r="I183" s="2" t="str">
        <f aca="false">IF(LMPreScn!C185=1,"con", IF(LMPreScn!C185=2,"incon",na))</f>
        <v>con</v>
      </c>
      <c r="J183" s="1" t="n">
        <f aca="false">LMPreScn!CI185</f>
        <v>0.375</v>
      </c>
      <c r="K183" s="0" t="n">
        <f aca="false">lm1_code_map_scratch!V183</f>
        <v>6</v>
      </c>
      <c r="L183" s="0" t="n">
        <f aca="false">lm1_code_map_scratch!W183</f>
        <v>9</v>
      </c>
      <c r="M183" s="2" t="str">
        <f aca="false">LMPreScn!T185</f>
        <v>continued</v>
      </c>
      <c r="N183" s="0" t="n">
        <f aca="false">LMPreScn!B185</f>
        <v>2</v>
      </c>
      <c r="O183" s="0" t="str">
        <f aca="false">LMPreScn!A185</f>
        <v>DH2N</v>
      </c>
    </row>
    <row r="184" customFormat="false" ht="13.8" hidden="false" customHeight="false" outlineLevel="0" collapsed="false">
      <c r="A184" s="0" t="str">
        <f aca="false">CONCATENATE(C184,"_id")</f>
        <v>17023_id</v>
      </c>
      <c r="B184" s="0" t="str">
        <f aca="false">CONCATENATE("(#",C184, ")")</f>
        <v>(#17023)</v>
      </c>
      <c r="C184" s="0" t="n">
        <f aca="false">LMPreScn!I186</f>
        <v>17023</v>
      </c>
      <c r="D184" s="0" t="n">
        <f aca="false">LMPreScn!F186</f>
        <v>23</v>
      </c>
      <c r="E184" s="0" t="n">
        <f aca="false">LMPreScn!D186</f>
        <v>1</v>
      </c>
      <c r="F184" s="0" t="n">
        <f aca="false">(D184-1)*2+E184</f>
        <v>45</v>
      </c>
      <c r="G184" s="0" t="str">
        <f aca="false">LMPreScn!M186</f>
        <v>The percussionist continued a steady beat.</v>
      </c>
      <c r="H184" s="0" t="str">
        <f aca="false">LMPreScn!CK186</f>
        <v>dancing</v>
      </c>
      <c r="I184" s="2" t="str">
        <f aca="false">IF(LMPreScn!C186=1,"con", IF(LMPreScn!C186=2,"incon",na))</f>
        <v>incon</v>
      </c>
      <c r="J184" s="1" t="n">
        <f aca="false">LMPreScn!CI186</f>
        <v>0</v>
      </c>
      <c r="K184" s="0" t="n">
        <f aca="false">lm1_code_map_scratch!V184</f>
        <v>6</v>
      </c>
      <c r="L184" s="0" t="n">
        <f aca="false">lm1_code_map_scratch!W184</f>
        <v>9</v>
      </c>
      <c r="M184" s="2" t="str">
        <f aca="false">LMPreScn!T186</f>
        <v>continued</v>
      </c>
      <c r="N184" s="0" t="n">
        <f aca="false">LMPreScn!B186</f>
        <v>2</v>
      </c>
      <c r="O184" s="0" t="str">
        <f aca="false">LMPreScn!A186</f>
        <v>CH2N</v>
      </c>
    </row>
    <row r="185" customFormat="false" ht="13.8" hidden="false" customHeight="false" outlineLevel="0" collapsed="false">
      <c r="A185" s="0" t="str">
        <f aca="false">CONCATENATE(C185,"_id")</f>
        <v>18023_id</v>
      </c>
      <c r="B185" s="0" t="str">
        <f aca="false">CONCATENATE("(#",C185, ")")</f>
        <v>(#18023)</v>
      </c>
      <c r="C185" s="0" t="n">
        <f aca="false">LMPreScn!I187</f>
        <v>18023</v>
      </c>
      <c r="D185" s="0" t="n">
        <f aca="false">LMPreScn!F187</f>
        <v>23</v>
      </c>
      <c r="E185" s="0" t="n">
        <f aca="false">LMPreScn!D187</f>
        <v>2</v>
      </c>
      <c r="F185" s="0" t="n">
        <f aca="false">(D185-1)*2+E185</f>
        <v>46</v>
      </c>
      <c r="G185" s="0" t="str">
        <f aca="false">LMPreScn!M187</f>
        <v>The ballerina continued a steady beat.</v>
      </c>
      <c r="H185" s="0" t="str">
        <f aca="false">LMPreScn!CK187</f>
        <v>playing</v>
      </c>
      <c r="I185" s="2" t="str">
        <f aca="false">IF(LMPreScn!C187=1,"con", IF(LMPreScn!C187=2,"incon",na))</f>
        <v>incon</v>
      </c>
      <c r="J185" s="1" t="n">
        <f aca="false">LMPreScn!CI187</f>
        <v>0</v>
      </c>
      <c r="K185" s="0" t="n">
        <f aca="false">lm1_code_map_scratch!V185</f>
        <v>6</v>
      </c>
      <c r="L185" s="0" t="n">
        <f aca="false">lm1_code_map_scratch!W185</f>
        <v>9</v>
      </c>
      <c r="M185" s="2" t="str">
        <f aca="false">LMPreScn!T187</f>
        <v>continued</v>
      </c>
      <c r="N185" s="0" t="n">
        <f aca="false">LMPreScn!B187</f>
        <v>2</v>
      </c>
      <c r="O185" s="0" t="str">
        <f aca="false">LMPreScn!A187</f>
        <v>BH2N</v>
      </c>
    </row>
    <row r="186" customFormat="false" ht="13.8" hidden="false" customHeight="false" outlineLevel="0" collapsed="false">
      <c r="A186" s="0" t="str">
        <f aca="false">CONCATENATE(C186,"_id")</f>
        <v>10024_id</v>
      </c>
      <c r="B186" s="0" t="str">
        <f aca="false">CONCATENATE("(#",C186, ")")</f>
        <v>(#10024)</v>
      </c>
      <c r="C186" s="0" t="n">
        <f aca="false">LMPreScn!I188</f>
        <v>10024</v>
      </c>
      <c r="D186" s="0" t="n">
        <f aca="false">LMPreScn!F188</f>
        <v>24</v>
      </c>
      <c r="E186" s="0" t="n">
        <f aca="false">LMPreScn!D188</f>
        <v>1</v>
      </c>
      <c r="F186" s="0" t="n">
        <f aca="false">(D186-1)*2+E186</f>
        <v>47</v>
      </c>
      <c r="G186" s="0" t="str">
        <f aca="false">LMPreScn!M188</f>
        <v>The presenter continued his sentence.</v>
      </c>
      <c r="H186" s="0" t="str">
        <f aca="false">LMPreScn!CK188</f>
        <v>speak</v>
      </c>
      <c r="I186" s="2" t="str">
        <f aca="false">IF(LMPreScn!C188=1,"con", IF(LMPreScn!C188=2,"incon",na))</f>
        <v>con</v>
      </c>
      <c r="J186" s="1" t="n">
        <f aca="false">LMPreScn!CI188</f>
        <v>0.163265306122449</v>
      </c>
      <c r="K186" s="0" t="n">
        <f aca="false">lm1_code_map_scratch!V186</f>
        <v>8</v>
      </c>
      <c r="L186" s="0" t="n">
        <f aca="false">lm1_code_map_scratch!W186</f>
        <v>11</v>
      </c>
      <c r="M186" s="2" t="str">
        <f aca="false">LMPreScn!T188</f>
        <v>continued</v>
      </c>
      <c r="N186" s="0" t="n">
        <f aca="false">LMPreScn!B188</f>
        <v>1</v>
      </c>
      <c r="O186" s="0" t="str">
        <f aca="false">LMPreScn!A188</f>
        <v>DH1N</v>
      </c>
    </row>
    <row r="187" customFormat="false" ht="13.8" hidden="false" customHeight="false" outlineLevel="0" collapsed="false">
      <c r="A187" s="0" t="str">
        <f aca="false">CONCATENATE(C187,"_id")</f>
        <v>11024_id</v>
      </c>
      <c r="B187" s="0" t="str">
        <f aca="false">CONCATENATE("(#",C187, ")")</f>
        <v>(#11024)</v>
      </c>
      <c r="C187" s="0" t="n">
        <f aca="false">LMPreScn!I189</f>
        <v>11024</v>
      </c>
      <c r="D187" s="0" t="n">
        <f aca="false">LMPreScn!F189</f>
        <v>24</v>
      </c>
      <c r="E187" s="0" t="n">
        <f aca="false">LMPreScn!D189</f>
        <v>2</v>
      </c>
      <c r="F187" s="0" t="n">
        <f aca="false">(D187-1)*2+E187</f>
        <v>48</v>
      </c>
      <c r="G187" s="0" t="str">
        <f aca="false">LMPreScn!M189</f>
        <v>The prisoner continued his sentence.</v>
      </c>
      <c r="H187" s="0" t="str">
        <f aca="false">LMPreScn!CK189</f>
        <v>serve</v>
      </c>
      <c r="I187" s="2" t="str">
        <f aca="false">IF(LMPreScn!C189=1,"con", IF(LMPreScn!C189=2,"incon",na))</f>
        <v>con</v>
      </c>
      <c r="J187" s="1" t="n">
        <f aca="false">LMPreScn!CI189</f>
        <v>0.382978723404255</v>
      </c>
      <c r="K187" s="0" t="n">
        <f aca="false">lm1_code_map_scratch!V187</f>
        <v>8</v>
      </c>
      <c r="L187" s="0" t="n">
        <f aca="false">lm1_code_map_scratch!W187</f>
        <v>11</v>
      </c>
      <c r="M187" s="2" t="str">
        <f aca="false">LMPreScn!T189</f>
        <v>continued</v>
      </c>
      <c r="N187" s="0" t="n">
        <f aca="false">LMPreScn!B189</f>
        <v>1</v>
      </c>
      <c r="O187" s="0" t="str">
        <f aca="false">LMPreScn!A189</f>
        <v>AH1N</v>
      </c>
    </row>
    <row r="188" customFormat="false" ht="13.8" hidden="false" customHeight="false" outlineLevel="0" collapsed="false">
      <c r="A188" s="0" t="str">
        <f aca="false">CONCATENATE(C188,"_id")</f>
        <v>12024_id</v>
      </c>
      <c r="B188" s="0" t="str">
        <f aca="false">CONCATENATE("(#",C188, ")")</f>
        <v>(#12024)</v>
      </c>
      <c r="C188" s="0" t="n">
        <f aca="false">LMPreScn!I190</f>
        <v>12024</v>
      </c>
      <c r="D188" s="0" t="n">
        <f aca="false">LMPreScn!F190</f>
        <v>24</v>
      </c>
      <c r="E188" s="0" t="n">
        <f aca="false">LMPreScn!D190</f>
        <v>1</v>
      </c>
      <c r="F188" s="0" t="n">
        <f aca="false">(D188-1)*2+E188</f>
        <v>47</v>
      </c>
      <c r="G188" s="0" t="str">
        <f aca="false">LMPreScn!M190</f>
        <v>The presenter continued his sentence.</v>
      </c>
      <c r="H188" s="0" t="str">
        <f aca="false">LMPreScn!CK190</f>
        <v>serve</v>
      </c>
      <c r="I188" s="2" t="str">
        <f aca="false">IF(LMPreScn!C190=1,"con", IF(LMPreScn!C190=2,"incon",na))</f>
        <v>incon</v>
      </c>
      <c r="J188" s="1" t="n">
        <f aca="false">LMPreScn!CI190</f>
        <v>0</v>
      </c>
      <c r="K188" s="0" t="n">
        <f aca="false">lm1_code_map_scratch!V188</f>
        <v>8</v>
      </c>
      <c r="L188" s="0" t="n">
        <f aca="false">lm1_code_map_scratch!W188</f>
        <v>11</v>
      </c>
      <c r="M188" s="2" t="str">
        <f aca="false">LMPreScn!T190</f>
        <v>continued</v>
      </c>
      <c r="N188" s="0" t="n">
        <f aca="false">LMPreScn!B190</f>
        <v>1</v>
      </c>
      <c r="O188" s="0" t="str">
        <f aca="false">LMPreScn!A190</f>
        <v>BH1N</v>
      </c>
    </row>
    <row r="189" customFormat="false" ht="13.8" hidden="false" customHeight="false" outlineLevel="0" collapsed="false">
      <c r="A189" s="0" t="str">
        <f aca="false">CONCATENATE(C189,"_id")</f>
        <v>13024_id</v>
      </c>
      <c r="B189" s="0" t="str">
        <f aca="false">CONCATENATE("(#",C189, ")")</f>
        <v>(#13024)</v>
      </c>
      <c r="C189" s="0" t="n">
        <f aca="false">LMPreScn!I191</f>
        <v>13024</v>
      </c>
      <c r="D189" s="0" t="n">
        <f aca="false">LMPreScn!F191</f>
        <v>24</v>
      </c>
      <c r="E189" s="0" t="n">
        <f aca="false">LMPreScn!D191</f>
        <v>2</v>
      </c>
      <c r="F189" s="0" t="n">
        <f aca="false">(D189-1)*2+E189</f>
        <v>48</v>
      </c>
      <c r="G189" s="0" t="str">
        <f aca="false">LMPreScn!M191</f>
        <v>The prisoner continued his sentence.</v>
      </c>
      <c r="H189" s="0" t="str">
        <f aca="false">LMPreScn!CK191</f>
        <v>speak</v>
      </c>
      <c r="I189" s="2" t="str">
        <f aca="false">IF(LMPreScn!C191=1,"con", IF(LMPreScn!C191=2,"incon",na))</f>
        <v>incon</v>
      </c>
      <c r="J189" s="1" t="n">
        <f aca="false">LMPreScn!CI191</f>
        <v>0.0851063829787234</v>
      </c>
      <c r="K189" s="0" t="n">
        <f aca="false">lm1_code_map_scratch!V189</f>
        <v>8</v>
      </c>
      <c r="L189" s="0" t="n">
        <f aca="false">lm1_code_map_scratch!W189</f>
        <v>11</v>
      </c>
      <c r="M189" s="2" t="str">
        <f aca="false">LMPreScn!T191</f>
        <v>continued</v>
      </c>
      <c r="N189" s="0" t="n">
        <f aca="false">LMPreScn!B191</f>
        <v>1</v>
      </c>
      <c r="O189" s="0" t="str">
        <f aca="false">LMPreScn!A191</f>
        <v>CH1N</v>
      </c>
    </row>
    <row r="190" customFormat="false" ht="13.8" hidden="false" customHeight="false" outlineLevel="0" collapsed="false">
      <c r="A190" s="0" t="str">
        <f aca="false">CONCATENATE(C190,"_id")</f>
        <v>15024_id</v>
      </c>
      <c r="B190" s="0" t="str">
        <f aca="false">CONCATENATE("(#",C190, ")")</f>
        <v>(#15024)</v>
      </c>
      <c r="C190" s="0" t="n">
        <f aca="false">LMPreScn!I192</f>
        <v>15024</v>
      </c>
      <c r="D190" s="0" t="n">
        <f aca="false">LMPreScn!F192</f>
        <v>24</v>
      </c>
      <c r="E190" s="0" t="n">
        <f aca="false">LMPreScn!D192</f>
        <v>1</v>
      </c>
      <c r="F190" s="0" t="n">
        <f aca="false">(D190-1)*2+E190</f>
        <v>47</v>
      </c>
      <c r="G190" s="0" t="str">
        <f aca="false">LMPreScn!M192</f>
        <v>The presenter continued his sentence.</v>
      </c>
      <c r="H190" s="0" t="str">
        <f aca="false">LMPreScn!CK192</f>
        <v>speak</v>
      </c>
      <c r="I190" s="2" t="str">
        <f aca="false">IF(LMPreScn!C192=1,"con", IF(LMPreScn!C192=2,"incon",na))</f>
        <v>con</v>
      </c>
      <c r="J190" s="1" t="n">
        <f aca="false">LMPreScn!CI192</f>
        <v>0.163265306122449</v>
      </c>
      <c r="K190" s="0" t="n">
        <f aca="false">lm1_code_map_scratch!V190</f>
        <v>8</v>
      </c>
      <c r="L190" s="0" t="n">
        <f aca="false">lm1_code_map_scratch!W190</f>
        <v>11</v>
      </c>
      <c r="M190" s="2" t="str">
        <f aca="false">LMPreScn!T192</f>
        <v>continued</v>
      </c>
      <c r="N190" s="0" t="n">
        <f aca="false">LMPreScn!B192</f>
        <v>2</v>
      </c>
      <c r="O190" s="0" t="str">
        <f aca="false">LMPreScn!A192</f>
        <v>AH2N</v>
      </c>
    </row>
    <row r="191" customFormat="false" ht="13.8" hidden="false" customHeight="false" outlineLevel="0" collapsed="false">
      <c r="A191" s="0" t="str">
        <f aca="false">CONCATENATE(C191,"_id")</f>
        <v>16024_id</v>
      </c>
      <c r="B191" s="0" t="str">
        <f aca="false">CONCATENATE("(#",C191, ")")</f>
        <v>(#16024)</v>
      </c>
      <c r="C191" s="0" t="n">
        <f aca="false">LMPreScn!I193</f>
        <v>16024</v>
      </c>
      <c r="D191" s="0" t="n">
        <f aca="false">LMPreScn!F193</f>
        <v>24</v>
      </c>
      <c r="E191" s="0" t="n">
        <f aca="false">LMPreScn!D193</f>
        <v>2</v>
      </c>
      <c r="F191" s="0" t="n">
        <f aca="false">(D191-1)*2+E191</f>
        <v>48</v>
      </c>
      <c r="G191" s="0" t="str">
        <f aca="false">LMPreScn!M193</f>
        <v>The prisoner continued his sentence.</v>
      </c>
      <c r="H191" s="0" t="str">
        <f aca="false">LMPreScn!CK193</f>
        <v>serve</v>
      </c>
      <c r="I191" s="2" t="str">
        <f aca="false">IF(LMPreScn!C193=1,"con", IF(LMPreScn!C193=2,"incon",na))</f>
        <v>con</v>
      </c>
      <c r="J191" s="1" t="n">
        <f aca="false">LMPreScn!CI193</f>
        <v>0.382978723404255</v>
      </c>
      <c r="K191" s="0" t="n">
        <f aca="false">lm1_code_map_scratch!V191</f>
        <v>8</v>
      </c>
      <c r="L191" s="0" t="n">
        <f aca="false">lm1_code_map_scratch!W191</f>
        <v>11</v>
      </c>
      <c r="M191" s="2" t="str">
        <f aca="false">LMPreScn!T193</f>
        <v>continued</v>
      </c>
      <c r="N191" s="0" t="n">
        <f aca="false">LMPreScn!B193</f>
        <v>2</v>
      </c>
      <c r="O191" s="0" t="str">
        <f aca="false">LMPreScn!A193</f>
        <v>DH2N</v>
      </c>
    </row>
    <row r="192" customFormat="false" ht="13.8" hidden="false" customHeight="false" outlineLevel="0" collapsed="false">
      <c r="A192" s="0" t="str">
        <f aca="false">CONCATENATE(C192,"_id")</f>
        <v>17024_id</v>
      </c>
      <c r="B192" s="0" t="str">
        <f aca="false">CONCATENATE("(#",C192, ")")</f>
        <v>(#17024)</v>
      </c>
      <c r="C192" s="0" t="n">
        <f aca="false">LMPreScn!I194</f>
        <v>17024</v>
      </c>
      <c r="D192" s="0" t="n">
        <f aca="false">LMPreScn!F194</f>
        <v>24</v>
      </c>
      <c r="E192" s="0" t="n">
        <f aca="false">LMPreScn!D194</f>
        <v>1</v>
      </c>
      <c r="F192" s="0" t="n">
        <f aca="false">(D192-1)*2+E192</f>
        <v>47</v>
      </c>
      <c r="G192" s="0" t="str">
        <f aca="false">LMPreScn!M194</f>
        <v>The presenter continued his sentence.</v>
      </c>
      <c r="H192" s="0" t="str">
        <f aca="false">LMPreScn!CK194</f>
        <v>serve</v>
      </c>
      <c r="I192" s="2" t="str">
        <f aca="false">IF(LMPreScn!C194=1,"con", IF(LMPreScn!C194=2,"incon",na))</f>
        <v>incon</v>
      </c>
      <c r="J192" s="1" t="n">
        <f aca="false">LMPreScn!CI194</f>
        <v>0</v>
      </c>
      <c r="K192" s="0" t="n">
        <f aca="false">lm1_code_map_scratch!V192</f>
        <v>8</v>
      </c>
      <c r="L192" s="0" t="n">
        <f aca="false">lm1_code_map_scratch!W192</f>
        <v>11</v>
      </c>
      <c r="M192" s="2" t="str">
        <f aca="false">LMPreScn!T194</f>
        <v>continued</v>
      </c>
      <c r="N192" s="0" t="n">
        <f aca="false">LMPreScn!B194</f>
        <v>2</v>
      </c>
      <c r="O192" s="0" t="str">
        <f aca="false">LMPreScn!A194</f>
        <v>CH2N</v>
      </c>
    </row>
    <row r="193" customFormat="false" ht="13.8" hidden="false" customHeight="false" outlineLevel="0" collapsed="false">
      <c r="A193" s="0" t="str">
        <f aca="false">CONCATENATE(C193,"_id")</f>
        <v>18024_id</v>
      </c>
      <c r="B193" s="0" t="str">
        <f aca="false">CONCATENATE("(#",C193, ")")</f>
        <v>(#18024)</v>
      </c>
      <c r="C193" s="0" t="n">
        <f aca="false">LMPreScn!I195</f>
        <v>18024</v>
      </c>
      <c r="D193" s="0" t="n">
        <f aca="false">LMPreScn!F195</f>
        <v>24</v>
      </c>
      <c r="E193" s="0" t="n">
        <f aca="false">LMPreScn!D195</f>
        <v>2</v>
      </c>
      <c r="F193" s="0" t="n">
        <f aca="false">(D193-1)*2+E193</f>
        <v>48</v>
      </c>
      <c r="G193" s="0" t="str">
        <f aca="false">LMPreScn!M195</f>
        <v>The prisoner continued his sentence.</v>
      </c>
      <c r="H193" s="0" t="str">
        <f aca="false">LMPreScn!CK195</f>
        <v>speak</v>
      </c>
      <c r="I193" s="2" t="str">
        <f aca="false">IF(LMPreScn!C195=1,"con", IF(LMPreScn!C195=2,"incon",na))</f>
        <v>incon</v>
      </c>
      <c r="J193" s="1" t="n">
        <f aca="false">LMPreScn!CI195</f>
        <v>0.0851063829787234</v>
      </c>
      <c r="K193" s="0" t="n">
        <f aca="false">lm1_code_map_scratch!V193</f>
        <v>8</v>
      </c>
      <c r="L193" s="0" t="n">
        <f aca="false">lm1_code_map_scratch!W193</f>
        <v>11</v>
      </c>
      <c r="M193" s="2" t="str">
        <f aca="false">LMPreScn!T195</f>
        <v>continued</v>
      </c>
      <c r="N193" s="0" t="n">
        <f aca="false">LMPreScn!B195</f>
        <v>2</v>
      </c>
      <c r="O193" s="0" t="str">
        <f aca="false">LMPreScn!A195</f>
        <v>BH2N</v>
      </c>
    </row>
    <row r="194" customFormat="false" ht="13.8" hidden="false" customHeight="false" outlineLevel="0" collapsed="false">
      <c r="A194" s="0" t="str">
        <f aca="false">CONCATENATE(C194,"_id")</f>
        <v>10025_id</v>
      </c>
      <c r="B194" s="0" t="str">
        <f aca="false">CONCATENATE("(#",C194, ")")</f>
        <v>(#10025)</v>
      </c>
      <c r="C194" s="0" t="n">
        <f aca="false">LMPreScn!I196</f>
        <v>10025</v>
      </c>
      <c r="D194" s="0" t="n">
        <f aca="false">LMPreScn!F196</f>
        <v>25</v>
      </c>
      <c r="E194" s="0" t="n">
        <f aca="false">LMPreScn!D196</f>
        <v>1</v>
      </c>
      <c r="F194" s="0" t="n">
        <f aca="false">(D194-1)*2+E194</f>
        <v>49</v>
      </c>
      <c r="G194" s="0" t="str">
        <f aca="false">LMPreScn!M196</f>
        <v>The pet owners endured the surprising loss.</v>
      </c>
      <c r="H194" s="0" t="str">
        <f aca="false">LMPreScn!CK196</f>
        <v>live</v>
      </c>
      <c r="I194" s="2" t="str">
        <f aca="false">IF(LMPreScn!C196=1,"con", IF(LMPreScn!C196=2,"incon",na))</f>
        <v>con</v>
      </c>
      <c r="J194" s="1" t="n">
        <f aca="false">LMPreScn!CI196</f>
        <v>0.326530612244898</v>
      </c>
      <c r="K194" s="0" t="n">
        <f aca="false">lm1_code_map_scratch!V194</f>
        <v>6</v>
      </c>
      <c r="L194" s="0" t="n">
        <f aca="false">lm1_code_map_scratch!W194</f>
        <v>11</v>
      </c>
      <c r="M194" s="2" t="str">
        <f aca="false">LMPreScn!T196</f>
        <v>endured</v>
      </c>
      <c r="N194" s="0" t="n">
        <f aca="false">LMPreScn!B196</f>
        <v>1</v>
      </c>
      <c r="O194" s="0" t="str">
        <f aca="false">LMPreScn!A196</f>
        <v>DH1N</v>
      </c>
    </row>
    <row r="195" customFormat="false" ht="13.8" hidden="false" customHeight="false" outlineLevel="0" collapsed="false">
      <c r="A195" s="0" t="str">
        <f aca="false">CONCATENATE(C195,"_id")</f>
        <v>11025_id</v>
      </c>
      <c r="B195" s="0" t="str">
        <f aca="false">CONCATENATE("(#",C195, ")")</f>
        <v>(#11025)</v>
      </c>
      <c r="C195" s="0" t="n">
        <f aca="false">LMPreScn!I197</f>
        <v>11025</v>
      </c>
      <c r="D195" s="0" t="n">
        <f aca="false">LMPreScn!F197</f>
        <v>25</v>
      </c>
      <c r="E195" s="0" t="n">
        <f aca="false">LMPreScn!D197</f>
        <v>2</v>
      </c>
      <c r="F195" s="0" t="n">
        <f aca="false">(D195-1)*2+E195</f>
        <v>50</v>
      </c>
      <c r="G195" s="0" t="str">
        <f aca="false">LMPreScn!M197</f>
        <v>The Olympian endured the surprising loss.</v>
      </c>
      <c r="H195" s="0" t="str">
        <f aca="false">LMPreScn!CK197</f>
        <v>win</v>
      </c>
      <c r="I195" s="2" t="str">
        <f aca="false">IF(LMPreScn!C197=1,"con", IF(LMPreScn!C197=2,"incon",na))</f>
        <v>con</v>
      </c>
      <c r="J195" s="1" t="n">
        <f aca="false">LMPreScn!CI197</f>
        <v>0.714285714285714</v>
      </c>
      <c r="K195" s="0" t="n">
        <f aca="false">lm1_code_map_scratch!V195</f>
        <v>6</v>
      </c>
      <c r="L195" s="0" t="n">
        <f aca="false">lm1_code_map_scratch!W195</f>
        <v>11</v>
      </c>
      <c r="M195" s="2" t="str">
        <f aca="false">LMPreScn!T197</f>
        <v>endured</v>
      </c>
      <c r="N195" s="0" t="n">
        <f aca="false">LMPreScn!B197</f>
        <v>1</v>
      </c>
      <c r="O195" s="0" t="str">
        <f aca="false">LMPreScn!A197</f>
        <v>AH1N</v>
      </c>
    </row>
    <row r="196" customFormat="false" ht="13.8" hidden="false" customHeight="false" outlineLevel="0" collapsed="false">
      <c r="A196" s="0" t="str">
        <f aca="false">CONCATENATE(C196,"_id")</f>
        <v>12025_id</v>
      </c>
      <c r="B196" s="0" t="str">
        <f aca="false">CONCATENATE("(#",C196, ")")</f>
        <v>(#12025)</v>
      </c>
      <c r="C196" s="0" t="n">
        <f aca="false">LMPreScn!I198</f>
        <v>12025</v>
      </c>
      <c r="D196" s="0" t="n">
        <f aca="false">LMPreScn!F198</f>
        <v>25</v>
      </c>
      <c r="E196" s="0" t="n">
        <f aca="false">LMPreScn!D198</f>
        <v>1</v>
      </c>
      <c r="F196" s="0" t="n">
        <f aca="false">(D196-1)*2+E196</f>
        <v>49</v>
      </c>
      <c r="G196" s="0" t="str">
        <f aca="false">LMPreScn!M198</f>
        <v>The pet owners endured the surprising loss.</v>
      </c>
      <c r="H196" s="0" t="str">
        <f aca="false">LMPreScn!CK198</f>
        <v>win</v>
      </c>
      <c r="I196" s="2" t="str">
        <f aca="false">IF(LMPreScn!C198=1,"con", IF(LMPreScn!C198=2,"incon",na))</f>
        <v>incon</v>
      </c>
      <c r="J196" s="1" t="n">
        <f aca="false">LMPreScn!CI198</f>
        <v>0.0204081632653061</v>
      </c>
      <c r="K196" s="0" t="n">
        <f aca="false">lm1_code_map_scratch!V196</f>
        <v>6</v>
      </c>
      <c r="L196" s="0" t="n">
        <f aca="false">lm1_code_map_scratch!W196</f>
        <v>11</v>
      </c>
      <c r="M196" s="2" t="str">
        <f aca="false">LMPreScn!T198</f>
        <v>endured</v>
      </c>
      <c r="N196" s="0" t="n">
        <f aca="false">LMPreScn!B198</f>
        <v>1</v>
      </c>
      <c r="O196" s="0" t="str">
        <f aca="false">LMPreScn!A198</f>
        <v>BH1N</v>
      </c>
    </row>
    <row r="197" customFormat="false" ht="13.8" hidden="false" customHeight="false" outlineLevel="0" collapsed="false">
      <c r="A197" s="0" t="str">
        <f aca="false">CONCATENATE(C197,"_id")</f>
        <v>13025_id</v>
      </c>
      <c r="B197" s="0" t="str">
        <f aca="false">CONCATENATE("(#",C197, ")")</f>
        <v>(#13025)</v>
      </c>
      <c r="C197" s="0" t="n">
        <f aca="false">LMPreScn!I199</f>
        <v>13025</v>
      </c>
      <c r="D197" s="0" t="n">
        <f aca="false">LMPreScn!F199</f>
        <v>25</v>
      </c>
      <c r="E197" s="0" t="n">
        <f aca="false">LMPreScn!D199</f>
        <v>2</v>
      </c>
      <c r="F197" s="0" t="n">
        <f aca="false">(D197-1)*2+E197</f>
        <v>50</v>
      </c>
      <c r="G197" s="0" t="str">
        <f aca="false">LMPreScn!M199</f>
        <v>The Olympian endured the surprising loss.</v>
      </c>
      <c r="H197" s="0" t="str">
        <f aca="false">LMPreScn!CK199</f>
        <v>live</v>
      </c>
      <c r="I197" s="2" t="str">
        <f aca="false">IF(LMPreScn!C199=1,"con", IF(LMPreScn!C199=2,"incon",na))</f>
        <v>incon</v>
      </c>
      <c r="J197" s="1" t="n">
        <f aca="false">LMPreScn!CI199</f>
        <v>0</v>
      </c>
      <c r="K197" s="0" t="n">
        <f aca="false">lm1_code_map_scratch!V197</f>
        <v>6</v>
      </c>
      <c r="L197" s="0" t="n">
        <f aca="false">lm1_code_map_scratch!W197</f>
        <v>11</v>
      </c>
      <c r="M197" s="2" t="str">
        <f aca="false">LMPreScn!T199</f>
        <v>endured</v>
      </c>
      <c r="N197" s="0" t="n">
        <f aca="false">LMPreScn!B199</f>
        <v>1</v>
      </c>
      <c r="O197" s="0" t="str">
        <f aca="false">LMPreScn!A199</f>
        <v>CH1N</v>
      </c>
    </row>
    <row r="198" customFormat="false" ht="13.8" hidden="false" customHeight="false" outlineLevel="0" collapsed="false">
      <c r="A198" s="0" t="str">
        <f aca="false">CONCATENATE(C198,"_id")</f>
        <v>15025_id</v>
      </c>
      <c r="B198" s="0" t="str">
        <f aca="false">CONCATENATE("(#",C198, ")")</f>
        <v>(#15025)</v>
      </c>
      <c r="C198" s="0" t="n">
        <f aca="false">LMPreScn!I200</f>
        <v>15025</v>
      </c>
      <c r="D198" s="0" t="n">
        <f aca="false">LMPreScn!F200</f>
        <v>25</v>
      </c>
      <c r="E198" s="0" t="n">
        <f aca="false">LMPreScn!D200</f>
        <v>1</v>
      </c>
      <c r="F198" s="0" t="n">
        <f aca="false">(D198-1)*2+E198</f>
        <v>49</v>
      </c>
      <c r="G198" s="0" t="str">
        <f aca="false">LMPreScn!M200</f>
        <v>The pet owners endured the surprising loss.</v>
      </c>
      <c r="H198" s="0" t="str">
        <f aca="false">LMPreScn!CK200</f>
        <v>live</v>
      </c>
      <c r="I198" s="2" t="str">
        <f aca="false">IF(LMPreScn!C200=1,"con", IF(LMPreScn!C200=2,"incon",na))</f>
        <v>con</v>
      </c>
      <c r="J198" s="1" t="n">
        <f aca="false">LMPreScn!CI200</f>
        <v>0.326530612244898</v>
      </c>
      <c r="K198" s="0" t="n">
        <f aca="false">lm1_code_map_scratch!V198</f>
        <v>6</v>
      </c>
      <c r="L198" s="0" t="n">
        <f aca="false">lm1_code_map_scratch!W198</f>
        <v>11</v>
      </c>
      <c r="M198" s="2" t="str">
        <f aca="false">LMPreScn!T200</f>
        <v>endured</v>
      </c>
      <c r="N198" s="0" t="n">
        <f aca="false">LMPreScn!B200</f>
        <v>2</v>
      </c>
      <c r="O198" s="0" t="str">
        <f aca="false">LMPreScn!A200</f>
        <v>AH2N</v>
      </c>
    </row>
    <row r="199" customFormat="false" ht="13.8" hidden="false" customHeight="false" outlineLevel="0" collapsed="false">
      <c r="A199" s="0" t="str">
        <f aca="false">CONCATENATE(C199,"_id")</f>
        <v>16025_id</v>
      </c>
      <c r="B199" s="0" t="str">
        <f aca="false">CONCATENATE("(#",C199, ")")</f>
        <v>(#16025)</v>
      </c>
      <c r="C199" s="0" t="n">
        <f aca="false">LMPreScn!I201</f>
        <v>16025</v>
      </c>
      <c r="D199" s="0" t="n">
        <f aca="false">LMPreScn!F201</f>
        <v>25</v>
      </c>
      <c r="E199" s="0" t="n">
        <f aca="false">LMPreScn!D201</f>
        <v>2</v>
      </c>
      <c r="F199" s="0" t="n">
        <f aca="false">(D199-1)*2+E199</f>
        <v>50</v>
      </c>
      <c r="G199" s="0" t="str">
        <f aca="false">LMPreScn!M201</f>
        <v>The Olympian endured the surprising loss.</v>
      </c>
      <c r="H199" s="0" t="str">
        <f aca="false">LMPreScn!CK201</f>
        <v>win</v>
      </c>
      <c r="I199" s="2" t="str">
        <f aca="false">IF(LMPreScn!C201=1,"con", IF(LMPreScn!C201=2,"incon",na))</f>
        <v>con</v>
      </c>
      <c r="J199" s="1" t="n">
        <f aca="false">LMPreScn!CI201</f>
        <v>0.714285714285714</v>
      </c>
      <c r="K199" s="0" t="n">
        <f aca="false">lm1_code_map_scratch!V199</f>
        <v>6</v>
      </c>
      <c r="L199" s="0" t="n">
        <f aca="false">lm1_code_map_scratch!W199</f>
        <v>11</v>
      </c>
      <c r="M199" s="2" t="str">
        <f aca="false">LMPreScn!T201</f>
        <v>endured</v>
      </c>
      <c r="N199" s="0" t="n">
        <f aca="false">LMPreScn!B201</f>
        <v>2</v>
      </c>
      <c r="O199" s="0" t="str">
        <f aca="false">LMPreScn!A201</f>
        <v>DH2N</v>
      </c>
    </row>
    <row r="200" customFormat="false" ht="13.8" hidden="false" customHeight="false" outlineLevel="0" collapsed="false">
      <c r="A200" s="0" t="str">
        <f aca="false">CONCATENATE(C200,"_id")</f>
        <v>17025_id</v>
      </c>
      <c r="B200" s="0" t="str">
        <f aca="false">CONCATENATE("(#",C200, ")")</f>
        <v>(#17025)</v>
      </c>
      <c r="C200" s="0" t="n">
        <f aca="false">LMPreScn!I202</f>
        <v>17025</v>
      </c>
      <c r="D200" s="0" t="n">
        <f aca="false">LMPreScn!F202</f>
        <v>25</v>
      </c>
      <c r="E200" s="0" t="n">
        <f aca="false">LMPreScn!D202</f>
        <v>1</v>
      </c>
      <c r="F200" s="0" t="n">
        <f aca="false">(D200-1)*2+E200</f>
        <v>49</v>
      </c>
      <c r="G200" s="0" t="str">
        <f aca="false">LMPreScn!M202</f>
        <v>The pet owners endured the surprising loss.</v>
      </c>
      <c r="H200" s="0" t="str">
        <f aca="false">LMPreScn!CK202</f>
        <v>win</v>
      </c>
      <c r="I200" s="2" t="str">
        <f aca="false">IF(LMPreScn!C202=1,"con", IF(LMPreScn!C202=2,"incon",na))</f>
        <v>incon</v>
      </c>
      <c r="J200" s="1" t="n">
        <f aca="false">LMPreScn!CI202</f>
        <v>0.0204081632653061</v>
      </c>
      <c r="K200" s="0" t="n">
        <f aca="false">lm1_code_map_scratch!V200</f>
        <v>6</v>
      </c>
      <c r="L200" s="0" t="n">
        <f aca="false">lm1_code_map_scratch!W200</f>
        <v>11</v>
      </c>
      <c r="M200" s="2" t="str">
        <f aca="false">LMPreScn!T202</f>
        <v>endured</v>
      </c>
      <c r="N200" s="0" t="n">
        <f aca="false">LMPreScn!B202</f>
        <v>2</v>
      </c>
      <c r="O200" s="0" t="str">
        <f aca="false">LMPreScn!A202</f>
        <v>CH2N</v>
      </c>
    </row>
    <row r="201" customFormat="false" ht="13.8" hidden="false" customHeight="false" outlineLevel="0" collapsed="false">
      <c r="A201" s="0" t="str">
        <f aca="false">CONCATENATE(C201,"_id")</f>
        <v>18025_id</v>
      </c>
      <c r="B201" s="0" t="str">
        <f aca="false">CONCATENATE("(#",C201, ")")</f>
        <v>(#18025)</v>
      </c>
      <c r="C201" s="0" t="n">
        <f aca="false">LMPreScn!I203</f>
        <v>18025</v>
      </c>
      <c r="D201" s="0" t="n">
        <f aca="false">LMPreScn!F203</f>
        <v>25</v>
      </c>
      <c r="E201" s="0" t="n">
        <f aca="false">LMPreScn!D203</f>
        <v>2</v>
      </c>
      <c r="F201" s="0" t="n">
        <f aca="false">(D201-1)*2+E201</f>
        <v>50</v>
      </c>
      <c r="G201" s="0" t="str">
        <f aca="false">LMPreScn!M203</f>
        <v>The Olympian endured the surprising loss.</v>
      </c>
      <c r="H201" s="0" t="str">
        <f aca="false">LMPreScn!CK203</f>
        <v>live</v>
      </c>
      <c r="I201" s="2" t="str">
        <f aca="false">IF(LMPreScn!C203=1,"con", IF(LMPreScn!C203=2,"incon",na))</f>
        <v>incon</v>
      </c>
      <c r="J201" s="1" t="n">
        <f aca="false">LMPreScn!CI203</f>
        <v>0</v>
      </c>
      <c r="K201" s="0" t="n">
        <f aca="false">lm1_code_map_scratch!V201</f>
        <v>6</v>
      </c>
      <c r="L201" s="0" t="n">
        <f aca="false">lm1_code_map_scratch!W201</f>
        <v>11</v>
      </c>
      <c r="M201" s="2" t="str">
        <f aca="false">LMPreScn!T203</f>
        <v>endured</v>
      </c>
      <c r="N201" s="0" t="n">
        <f aca="false">LMPreScn!B203</f>
        <v>2</v>
      </c>
      <c r="O201" s="0" t="str">
        <f aca="false">LMPreScn!A203</f>
        <v>BH2N</v>
      </c>
    </row>
    <row r="202" customFormat="false" ht="13.8" hidden="false" customHeight="false" outlineLevel="0" collapsed="false">
      <c r="A202" s="0" t="str">
        <f aca="false">CONCATENATE(C202,"_id")</f>
        <v>10026_id</v>
      </c>
      <c r="B202" s="0" t="str">
        <f aca="false">CONCATENATE("(#",C202, ")")</f>
        <v>(#10026)</v>
      </c>
      <c r="C202" s="0" t="n">
        <f aca="false">LMPreScn!I204</f>
        <v>10026</v>
      </c>
      <c r="D202" s="0" t="n">
        <f aca="false">LMPreScn!F204</f>
        <v>26</v>
      </c>
      <c r="E202" s="0" t="n">
        <f aca="false">LMPreScn!D204</f>
        <v>1</v>
      </c>
      <c r="F202" s="0" t="n">
        <f aca="false">(D202-1)*2+E202</f>
        <v>51</v>
      </c>
      <c r="G202" s="0" t="str">
        <f aca="false">LMPreScn!M204</f>
        <v>The deprived hostage endured the conditions.</v>
      </c>
      <c r="H202" s="0" t="str">
        <f aca="false">LMPreScn!CK204</f>
        <v>eat</v>
      </c>
      <c r="I202" s="2" t="str">
        <f aca="false">IF(LMPreScn!C204=1,"con", IF(LMPreScn!C204=2,"incon",na))</f>
        <v>con</v>
      </c>
      <c r="J202" s="1" t="n">
        <f aca="false">LMPreScn!CI204</f>
        <v>0.489795918367347</v>
      </c>
      <c r="K202" s="0" t="n">
        <f aca="false">lm1_code_map_scratch!V202</f>
        <v>9</v>
      </c>
      <c r="L202" s="0" t="n">
        <f aca="false">lm1_code_map_scratch!W202</f>
        <v>12</v>
      </c>
      <c r="M202" s="2" t="str">
        <f aca="false">LMPreScn!T204</f>
        <v>endured</v>
      </c>
      <c r="N202" s="0" t="n">
        <f aca="false">LMPreScn!B204</f>
        <v>1</v>
      </c>
      <c r="O202" s="0" t="str">
        <f aca="false">LMPreScn!A204</f>
        <v>DH1N</v>
      </c>
    </row>
    <row r="203" customFormat="false" ht="13.8" hidden="false" customHeight="false" outlineLevel="0" collapsed="false">
      <c r="A203" s="0" t="str">
        <f aca="false">CONCATENATE(C203,"_id")</f>
        <v>11026_id</v>
      </c>
      <c r="B203" s="0" t="str">
        <f aca="false">CONCATENATE("(#",C203, ")")</f>
        <v>(#11026)</v>
      </c>
      <c r="C203" s="0" t="n">
        <f aca="false">LMPreScn!I205</f>
        <v>11026</v>
      </c>
      <c r="D203" s="0" t="n">
        <f aca="false">LMPreScn!F205</f>
        <v>26</v>
      </c>
      <c r="E203" s="0" t="n">
        <f aca="false">LMPreScn!D205</f>
        <v>2</v>
      </c>
      <c r="F203" s="0" t="n">
        <f aca="false">(D203-1)*2+E203</f>
        <v>52</v>
      </c>
      <c r="G203" s="0" t="str">
        <f aca="false">LMPreScn!M205</f>
        <v>The rush hour commuter endured the conditions.</v>
      </c>
      <c r="H203" s="0" t="str">
        <f aca="false">LMPreScn!CK205</f>
        <v>move</v>
      </c>
      <c r="I203" s="2" t="str">
        <f aca="false">IF(LMPreScn!C205=1,"con", IF(LMPreScn!C205=2,"incon",na))</f>
        <v>con</v>
      </c>
      <c r="J203" s="1" t="n">
        <f aca="false">LMPreScn!CI205</f>
        <v>0.387755102040816</v>
      </c>
      <c r="K203" s="0" t="n">
        <f aca="false">lm1_code_map_scratch!V203</f>
        <v>9</v>
      </c>
      <c r="L203" s="0" t="n">
        <f aca="false">lm1_code_map_scratch!W203</f>
        <v>12</v>
      </c>
      <c r="M203" s="2" t="str">
        <f aca="false">LMPreScn!T205</f>
        <v>endured</v>
      </c>
      <c r="N203" s="0" t="n">
        <f aca="false">LMPreScn!B205</f>
        <v>1</v>
      </c>
      <c r="O203" s="0" t="str">
        <f aca="false">LMPreScn!A205</f>
        <v>AH1N</v>
      </c>
    </row>
    <row r="204" customFormat="false" ht="13.8" hidden="false" customHeight="false" outlineLevel="0" collapsed="false">
      <c r="A204" s="0" t="str">
        <f aca="false">CONCATENATE(C204,"_id")</f>
        <v>12026_id</v>
      </c>
      <c r="B204" s="0" t="str">
        <f aca="false">CONCATENATE("(#",C204, ")")</f>
        <v>(#12026)</v>
      </c>
      <c r="C204" s="0" t="n">
        <f aca="false">LMPreScn!I206</f>
        <v>12026</v>
      </c>
      <c r="D204" s="0" t="n">
        <f aca="false">LMPreScn!F206</f>
        <v>26</v>
      </c>
      <c r="E204" s="0" t="n">
        <f aca="false">LMPreScn!D206</f>
        <v>1</v>
      </c>
      <c r="F204" s="0" t="n">
        <f aca="false">(D204-1)*2+E204</f>
        <v>51</v>
      </c>
      <c r="G204" s="0" t="str">
        <f aca="false">LMPreScn!M206</f>
        <v>The deprived hostage endured the conditions.</v>
      </c>
      <c r="H204" s="0" t="str">
        <f aca="false">LMPreScn!CK206</f>
        <v>move</v>
      </c>
      <c r="I204" s="2" t="str">
        <f aca="false">IF(LMPreScn!C206=1,"con", IF(LMPreScn!C206=2,"incon",na))</f>
        <v>incon</v>
      </c>
      <c r="J204" s="1" t="n">
        <f aca="false">LMPreScn!CI206</f>
        <v>0.0204081632653061</v>
      </c>
      <c r="K204" s="0" t="n">
        <f aca="false">lm1_code_map_scratch!V204</f>
        <v>9</v>
      </c>
      <c r="L204" s="0" t="n">
        <f aca="false">lm1_code_map_scratch!W204</f>
        <v>12</v>
      </c>
      <c r="M204" s="2" t="str">
        <f aca="false">LMPreScn!T206</f>
        <v>endured</v>
      </c>
      <c r="N204" s="0" t="n">
        <f aca="false">LMPreScn!B206</f>
        <v>1</v>
      </c>
      <c r="O204" s="0" t="str">
        <f aca="false">LMPreScn!A206</f>
        <v>BH1N</v>
      </c>
    </row>
    <row r="205" customFormat="false" ht="13.8" hidden="false" customHeight="false" outlineLevel="0" collapsed="false">
      <c r="A205" s="0" t="str">
        <f aca="false">CONCATENATE(C205,"_id")</f>
        <v>13026_id</v>
      </c>
      <c r="B205" s="0" t="str">
        <f aca="false">CONCATENATE("(#",C205, ")")</f>
        <v>(#13026)</v>
      </c>
      <c r="C205" s="0" t="n">
        <f aca="false">LMPreScn!I207</f>
        <v>13026</v>
      </c>
      <c r="D205" s="0" t="n">
        <f aca="false">LMPreScn!F207</f>
        <v>26</v>
      </c>
      <c r="E205" s="0" t="n">
        <f aca="false">LMPreScn!D207</f>
        <v>2</v>
      </c>
      <c r="F205" s="0" t="n">
        <f aca="false">(D205-1)*2+E205</f>
        <v>52</v>
      </c>
      <c r="G205" s="0" t="str">
        <f aca="false">LMPreScn!M207</f>
        <v>The rush hour commuter endured the conditions.</v>
      </c>
      <c r="H205" s="0" t="str">
        <f aca="false">LMPreScn!CK207</f>
        <v>eat</v>
      </c>
      <c r="I205" s="2" t="str">
        <f aca="false">IF(LMPreScn!C207=1,"con", IF(LMPreScn!C207=2,"incon",na))</f>
        <v>incon</v>
      </c>
      <c r="J205" s="1" t="n">
        <f aca="false">LMPreScn!CI207</f>
        <v>0.0204081632653061</v>
      </c>
      <c r="K205" s="0" t="n">
        <f aca="false">lm1_code_map_scratch!V205</f>
        <v>9</v>
      </c>
      <c r="L205" s="0" t="n">
        <f aca="false">lm1_code_map_scratch!W205</f>
        <v>12</v>
      </c>
      <c r="M205" s="2" t="str">
        <f aca="false">LMPreScn!T207</f>
        <v>endured</v>
      </c>
      <c r="N205" s="0" t="n">
        <f aca="false">LMPreScn!B207</f>
        <v>1</v>
      </c>
      <c r="O205" s="0" t="str">
        <f aca="false">LMPreScn!A207</f>
        <v>CH1N</v>
      </c>
    </row>
    <row r="206" customFormat="false" ht="13.8" hidden="false" customHeight="false" outlineLevel="0" collapsed="false">
      <c r="A206" s="0" t="str">
        <f aca="false">CONCATENATE(C206,"_id")</f>
        <v>15026_id</v>
      </c>
      <c r="B206" s="0" t="str">
        <f aca="false">CONCATENATE("(#",C206, ")")</f>
        <v>(#15026)</v>
      </c>
      <c r="C206" s="0" t="n">
        <f aca="false">LMPreScn!I208</f>
        <v>15026</v>
      </c>
      <c r="D206" s="0" t="n">
        <f aca="false">LMPreScn!F208</f>
        <v>26</v>
      </c>
      <c r="E206" s="0" t="n">
        <f aca="false">LMPreScn!D208</f>
        <v>1</v>
      </c>
      <c r="F206" s="0" t="n">
        <f aca="false">(D206-1)*2+E206</f>
        <v>51</v>
      </c>
      <c r="G206" s="0" t="str">
        <f aca="false">LMPreScn!M208</f>
        <v>The deprived hostage endured the conditions.</v>
      </c>
      <c r="H206" s="0" t="str">
        <f aca="false">LMPreScn!CK208</f>
        <v>eat</v>
      </c>
      <c r="I206" s="2" t="str">
        <f aca="false">IF(LMPreScn!C208=1,"con", IF(LMPreScn!C208=2,"incon",na))</f>
        <v>con</v>
      </c>
      <c r="J206" s="1" t="n">
        <f aca="false">LMPreScn!CI208</f>
        <v>0.489795918367347</v>
      </c>
      <c r="K206" s="0" t="n">
        <f aca="false">lm1_code_map_scratch!V206</f>
        <v>9</v>
      </c>
      <c r="L206" s="0" t="n">
        <f aca="false">lm1_code_map_scratch!W206</f>
        <v>12</v>
      </c>
      <c r="M206" s="2" t="str">
        <f aca="false">LMPreScn!T208</f>
        <v>endured</v>
      </c>
      <c r="N206" s="0" t="n">
        <f aca="false">LMPreScn!B208</f>
        <v>2</v>
      </c>
      <c r="O206" s="0" t="str">
        <f aca="false">LMPreScn!A208</f>
        <v>AH2N</v>
      </c>
    </row>
    <row r="207" customFormat="false" ht="13.8" hidden="false" customHeight="false" outlineLevel="0" collapsed="false">
      <c r="A207" s="0" t="str">
        <f aca="false">CONCATENATE(C207,"_id")</f>
        <v>16026_id</v>
      </c>
      <c r="B207" s="0" t="str">
        <f aca="false">CONCATENATE("(#",C207, ")")</f>
        <v>(#16026)</v>
      </c>
      <c r="C207" s="0" t="n">
        <f aca="false">LMPreScn!I209</f>
        <v>16026</v>
      </c>
      <c r="D207" s="0" t="n">
        <f aca="false">LMPreScn!F209</f>
        <v>26</v>
      </c>
      <c r="E207" s="0" t="n">
        <f aca="false">LMPreScn!D209</f>
        <v>2</v>
      </c>
      <c r="F207" s="0" t="n">
        <f aca="false">(D207-1)*2+E207</f>
        <v>52</v>
      </c>
      <c r="G207" s="0" t="str">
        <f aca="false">LMPreScn!M209</f>
        <v>The rush hour commuter endured the conditions.</v>
      </c>
      <c r="H207" s="0" t="str">
        <f aca="false">LMPreScn!CK209</f>
        <v>move</v>
      </c>
      <c r="I207" s="2" t="str">
        <f aca="false">IF(LMPreScn!C209=1,"con", IF(LMPreScn!C209=2,"incon",na))</f>
        <v>con</v>
      </c>
      <c r="J207" s="1" t="n">
        <f aca="false">LMPreScn!CI209</f>
        <v>0.387755102040816</v>
      </c>
      <c r="K207" s="0" t="n">
        <f aca="false">lm1_code_map_scratch!V207</f>
        <v>9</v>
      </c>
      <c r="L207" s="0" t="n">
        <f aca="false">lm1_code_map_scratch!W207</f>
        <v>12</v>
      </c>
      <c r="M207" s="2" t="str">
        <f aca="false">LMPreScn!T209</f>
        <v>endured</v>
      </c>
      <c r="N207" s="0" t="n">
        <f aca="false">LMPreScn!B209</f>
        <v>2</v>
      </c>
      <c r="O207" s="0" t="str">
        <f aca="false">LMPreScn!A209</f>
        <v>DH2N</v>
      </c>
    </row>
    <row r="208" customFormat="false" ht="13.8" hidden="false" customHeight="false" outlineLevel="0" collapsed="false">
      <c r="A208" s="0" t="str">
        <f aca="false">CONCATENATE(C208,"_id")</f>
        <v>17026_id</v>
      </c>
      <c r="B208" s="0" t="str">
        <f aca="false">CONCATENATE("(#",C208, ")")</f>
        <v>(#17026)</v>
      </c>
      <c r="C208" s="0" t="n">
        <f aca="false">LMPreScn!I210</f>
        <v>17026</v>
      </c>
      <c r="D208" s="0" t="n">
        <f aca="false">LMPreScn!F210</f>
        <v>26</v>
      </c>
      <c r="E208" s="0" t="n">
        <f aca="false">LMPreScn!D210</f>
        <v>1</v>
      </c>
      <c r="F208" s="0" t="n">
        <f aca="false">(D208-1)*2+E208</f>
        <v>51</v>
      </c>
      <c r="G208" s="0" t="str">
        <f aca="false">LMPreScn!M210</f>
        <v>The deprived hostage endured the conditions.</v>
      </c>
      <c r="H208" s="0" t="str">
        <f aca="false">LMPreScn!CK210</f>
        <v>move</v>
      </c>
      <c r="I208" s="2" t="str">
        <f aca="false">IF(LMPreScn!C210=1,"con", IF(LMPreScn!C210=2,"incon",na))</f>
        <v>incon</v>
      </c>
      <c r="J208" s="1" t="n">
        <f aca="false">LMPreScn!CI210</f>
        <v>0.0204081632653061</v>
      </c>
      <c r="K208" s="0" t="n">
        <f aca="false">lm1_code_map_scratch!V208</f>
        <v>9</v>
      </c>
      <c r="L208" s="0" t="n">
        <f aca="false">lm1_code_map_scratch!W208</f>
        <v>12</v>
      </c>
      <c r="M208" s="2" t="str">
        <f aca="false">LMPreScn!T210</f>
        <v>endured</v>
      </c>
      <c r="N208" s="0" t="n">
        <f aca="false">LMPreScn!B210</f>
        <v>2</v>
      </c>
      <c r="O208" s="0" t="str">
        <f aca="false">LMPreScn!A210</f>
        <v>CH2N</v>
      </c>
    </row>
    <row r="209" customFormat="false" ht="13.8" hidden="false" customHeight="false" outlineLevel="0" collapsed="false">
      <c r="A209" s="0" t="str">
        <f aca="false">CONCATENATE(C209,"_id")</f>
        <v>18026_id</v>
      </c>
      <c r="B209" s="0" t="str">
        <f aca="false">CONCATENATE("(#",C209, ")")</f>
        <v>(#18026)</v>
      </c>
      <c r="C209" s="0" t="n">
        <f aca="false">LMPreScn!I211</f>
        <v>18026</v>
      </c>
      <c r="D209" s="0" t="n">
        <f aca="false">LMPreScn!F211</f>
        <v>26</v>
      </c>
      <c r="E209" s="0" t="n">
        <f aca="false">LMPreScn!D211</f>
        <v>2</v>
      </c>
      <c r="F209" s="0" t="n">
        <f aca="false">(D209-1)*2+E209</f>
        <v>52</v>
      </c>
      <c r="G209" s="0" t="str">
        <f aca="false">LMPreScn!M211</f>
        <v>The rush hour commuter endured the conditions.</v>
      </c>
      <c r="H209" s="0" t="str">
        <f aca="false">LMPreScn!CK211</f>
        <v>eat</v>
      </c>
      <c r="I209" s="2" t="str">
        <f aca="false">IF(LMPreScn!C211=1,"con", IF(LMPreScn!C211=2,"incon",na))</f>
        <v>incon</v>
      </c>
      <c r="J209" s="1" t="n">
        <f aca="false">LMPreScn!CI211</f>
        <v>0.0204081632653061</v>
      </c>
      <c r="K209" s="0" t="n">
        <f aca="false">lm1_code_map_scratch!V209</f>
        <v>9</v>
      </c>
      <c r="L209" s="0" t="n">
        <f aca="false">lm1_code_map_scratch!W209</f>
        <v>12</v>
      </c>
      <c r="M209" s="2" t="str">
        <f aca="false">LMPreScn!T211</f>
        <v>endured</v>
      </c>
      <c r="N209" s="0" t="n">
        <f aca="false">LMPreScn!B211</f>
        <v>2</v>
      </c>
      <c r="O209" s="0" t="str">
        <f aca="false">LMPreScn!A211</f>
        <v>BH2N</v>
      </c>
    </row>
    <row r="210" customFormat="false" ht="13.8" hidden="false" customHeight="false" outlineLevel="0" collapsed="false">
      <c r="A210" s="0" t="str">
        <f aca="false">CONCATENATE(C210,"_id")</f>
        <v>10027_id</v>
      </c>
      <c r="B210" s="0" t="str">
        <f aca="false">CONCATENATE("(#",C210, ")")</f>
        <v>(#10027)</v>
      </c>
      <c r="C210" s="0" t="n">
        <f aca="false">LMPreScn!I212</f>
        <v>10027</v>
      </c>
      <c r="D210" s="0" t="n">
        <f aca="false">LMPreScn!F212</f>
        <v>27</v>
      </c>
      <c r="E210" s="0" t="n">
        <f aca="false">LMPreScn!D212</f>
        <v>1</v>
      </c>
      <c r="F210" s="0" t="n">
        <f aca="false">(D210-1)*2+E210</f>
        <v>53</v>
      </c>
      <c r="G210" s="0" t="str">
        <f aca="false">LMPreScn!M212</f>
        <v>The financially savvy retiree endured the recession.</v>
      </c>
      <c r="H210" s="0" t="str">
        <f aca="false">LMPreScn!CK212</f>
        <v>save</v>
      </c>
      <c r="I210" s="2" t="str">
        <f aca="false">IF(LMPreScn!C212=1,"con", IF(LMPreScn!C212=2,"incon",na))</f>
        <v>con</v>
      </c>
      <c r="J210" s="1" t="n">
        <f aca="false">LMPreScn!CI212</f>
        <v>0.510204081632653</v>
      </c>
      <c r="K210" s="0" t="n">
        <f aca="false">lm1_code_map_scratch!V210</f>
        <v>7</v>
      </c>
      <c r="L210" s="0" t="n">
        <f aca="false">lm1_code_map_scratch!W210</f>
        <v>11</v>
      </c>
      <c r="M210" s="2" t="str">
        <f aca="false">LMPreScn!T212</f>
        <v>endured</v>
      </c>
      <c r="N210" s="0" t="n">
        <f aca="false">LMPreScn!B212</f>
        <v>1</v>
      </c>
      <c r="O210" s="0" t="str">
        <f aca="false">LMPreScn!A212</f>
        <v>DH1N</v>
      </c>
    </row>
    <row r="211" customFormat="false" ht="13.8" hidden="false" customHeight="false" outlineLevel="0" collapsed="false">
      <c r="A211" s="0" t="str">
        <f aca="false">CONCATENATE(C211,"_id")</f>
        <v>11027_id</v>
      </c>
      <c r="B211" s="0" t="str">
        <f aca="false">CONCATENATE("(#",C211, ")")</f>
        <v>(#11027)</v>
      </c>
      <c r="C211" s="0" t="n">
        <f aca="false">LMPreScn!I213</f>
        <v>11027</v>
      </c>
      <c r="D211" s="0" t="n">
        <f aca="false">LMPreScn!F213</f>
        <v>27</v>
      </c>
      <c r="E211" s="0" t="n">
        <f aca="false">LMPreScn!D213</f>
        <v>2</v>
      </c>
      <c r="F211" s="0" t="n">
        <f aca="false">(D211-1)*2+E211</f>
        <v>54</v>
      </c>
      <c r="G211" s="0" t="str">
        <f aca="false">LMPreScn!M213</f>
        <v>The gainfully employed engineer endured the recession.</v>
      </c>
      <c r="H211" s="0" t="str">
        <f aca="false">LMPreScn!CK213</f>
        <v>find</v>
      </c>
      <c r="I211" s="2" t="str">
        <f aca="false">IF(LMPreScn!C213=1,"con", IF(LMPreScn!C213=2,"incon",na))</f>
        <v>con</v>
      </c>
      <c r="J211" s="1" t="n">
        <f aca="false">LMPreScn!CI213</f>
        <v>0.25</v>
      </c>
      <c r="K211" s="0" t="n">
        <f aca="false">lm1_code_map_scratch!V211</f>
        <v>7</v>
      </c>
      <c r="L211" s="0" t="n">
        <f aca="false">lm1_code_map_scratch!W211</f>
        <v>11</v>
      </c>
      <c r="M211" s="2" t="str">
        <f aca="false">LMPreScn!T213</f>
        <v>endured</v>
      </c>
      <c r="N211" s="0" t="n">
        <f aca="false">LMPreScn!B213</f>
        <v>1</v>
      </c>
      <c r="O211" s="0" t="str">
        <f aca="false">LMPreScn!A213</f>
        <v>AH1N</v>
      </c>
    </row>
    <row r="212" customFormat="false" ht="13.8" hidden="false" customHeight="false" outlineLevel="0" collapsed="false">
      <c r="A212" s="0" t="str">
        <f aca="false">CONCATENATE(C212,"_id")</f>
        <v>12027_id</v>
      </c>
      <c r="B212" s="0" t="str">
        <f aca="false">CONCATENATE("(#",C212, ")")</f>
        <v>(#12027)</v>
      </c>
      <c r="C212" s="0" t="n">
        <f aca="false">LMPreScn!I214</f>
        <v>12027</v>
      </c>
      <c r="D212" s="0" t="n">
        <f aca="false">LMPreScn!F214</f>
        <v>27</v>
      </c>
      <c r="E212" s="0" t="n">
        <f aca="false">LMPreScn!D214</f>
        <v>1</v>
      </c>
      <c r="F212" s="0" t="n">
        <f aca="false">(D212-1)*2+E212</f>
        <v>53</v>
      </c>
      <c r="G212" s="0" t="str">
        <f aca="false">LMPreScn!M214</f>
        <v>The financially savvy retiree endured the recession.</v>
      </c>
      <c r="H212" s="0" t="str">
        <f aca="false">LMPreScn!CK214</f>
        <v>find</v>
      </c>
      <c r="I212" s="2" t="str">
        <f aca="false">IF(LMPreScn!C214=1,"con", IF(LMPreScn!C214=2,"incon",na))</f>
        <v>incon</v>
      </c>
      <c r="J212" s="1" t="n">
        <f aca="false">LMPreScn!CI214</f>
        <v>0</v>
      </c>
      <c r="K212" s="0" t="n">
        <f aca="false">lm1_code_map_scratch!V212</f>
        <v>7</v>
      </c>
      <c r="L212" s="0" t="n">
        <f aca="false">lm1_code_map_scratch!W212</f>
        <v>11</v>
      </c>
      <c r="M212" s="2" t="str">
        <f aca="false">LMPreScn!T214</f>
        <v>endured</v>
      </c>
      <c r="N212" s="0" t="n">
        <f aca="false">LMPreScn!B214</f>
        <v>1</v>
      </c>
      <c r="O212" s="0" t="str">
        <f aca="false">LMPreScn!A214</f>
        <v>BH1N</v>
      </c>
    </row>
    <row r="213" customFormat="false" ht="13.8" hidden="false" customHeight="false" outlineLevel="0" collapsed="false">
      <c r="A213" s="0" t="str">
        <f aca="false">CONCATENATE(C213,"_id")</f>
        <v>13027_id</v>
      </c>
      <c r="B213" s="0" t="str">
        <f aca="false">CONCATENATE("(#",C213, ")")</f>
        <v>(#13027)</v>
      </c>
      <c r="C213" s="0" t="n">
        <f aca="false">LMPreScn!I215</f>
        <v>13027</v>
      </c>
      <c r="D213" s="0" t="n">
        <f aca="false">LMPreScn!F215</f>
        <v>27</v>
      </c>
      <c r="E213" s="0" t="n">
        <f aca="false">LMPreScn!D215</f>
        <v>2</v>
      </c>
      <c r="F213" s="0" t="n">
        <f aca="false">(D213-1)*2+E213</f>
        <v>54</v>
      </c>
      <c r="G213" s="0" t="str">
        <f aca="false">LMPreScn!M215</f>
        <v>The gainfully employed engineer endured the recession.</v>
      </c>
      <c r="H213" s="0" t="str">
        <f aca="false">LMPreScn!CK215</f>
        <v>save</v>
      </c>
      <c r="I213" s="2" t="str">
        <f aca="false">IF(LMPreScn!C215=1,"con", IF(LMPreScn!C215=2,"incon",na))</f>
        <v>incon</v>
      </c>
      <c r="J213" s="1" t="n">
        <f aca="false">LMPreScn!CI215</f>
        <v>0.166666666666667</v>
      </c>
      <c r="K213" s="0" t="n">
        <f aca="false">lm1_code_map_scratch!V213</f>
        <v>7</v>
      </c>
      <c r="L213" s="0" t="n">
        <f aca="false">lm1_code_map_scratch!W213</f>
        <v>11</v>
      </c>
      <c r="M213" s="2" t="str">
        <f aca="false">LMPreScn!T215</f>
        <v>endured</v>
      </c>
      <c r="N213" s="0" t="n">
        <f aca="false">LMPreScn!B215</f>
        <v>1</v>
      </c>
      <c r="O213" s="0" t="str">
        <f aca="false">LMPreScn!A215</f>
        <v>CH1N</v>
      </c>
    </row>
    <row r="214" customFormat="false" ht="13.8" hidden="false" customHeight="false" outlineLevel="0" collapsed="false">
      <c r="A214" s="0" t="str">
        <f aca="false">CONCATENATE(C214,"_id")</f>
        <v>15027_id</v>
      </c>
      <c r="B214" s="0" t="str">
        <f aca="false">CONCATENATE("(#",C214, ")")</f>
        <v>(#15027)</v>
      </c>
      <c r="C214" s="0" t="n">
        <f aca="false">LMPreScn!I216</f>
        <v>15027</v>
      </c>
      <c r="D214" s="0" t="n">
        <f aca="false">LMPreScn!F216</f>
        <v>27</v>
      </c>
      <c r="E214" s="0" t="n">
        <f aca="false">LMPreScn!D216</f>
        <v>1</v>
      </c>
      <c r="F214" s="0" t="n">
        <f aca="false">(D214-1)*2+E214</f>
        <v>53</v>
      </c>
      <c r="G214" s="0" t="str">
        <f aca="false">LMPreScn!M216</f>
        <v>The financially savvy retiree endured the recession.</v>
      </c>
      <c r="H214" s="0" t="str">
        <f aca="false">LMPreScn!CK216</f>
        <v>save</v>
      </c>
      <c r="I214" s="2" t="str">
        <f aca="false">IF(LMPreScn!C216=1,"con", IF(LMPreScn!C216=2,"incon",na))</f>
        <v>con</v>
      </c>
      <c r="J214" s="1" t="n">
        <f aca="false">LMPreScn!CI216</f>
        <v>0.510204081632653</v>
      </c>
      <c r="K214" s="0" t="n">
        <f aca="false">lm1_code_map_scratch!V214</f>
        <v>7</v>
      </c>
      <c r="L214" s="0" t="n">
        <f aca="false">lm1_code_map_scratch!W214</f>
        <v>11</v>
      </c>
      <c r="M214" s="2" t="str">
        <f aca="false">LMPreScn!T216</f>
        <v>endured</v>
      </c>
      <c r="N214" s="0" t="n">
        <f aca="false">LMPreScn!B216</f>
        <v>2</v>
      </c>
      <c r="O214" s="0" t="str">
        <f aca="false">LMPreScn!A216</f>
        <v>AH2N</v>
      </c>
    </row>
    <row r="215" customFormat="false" ht="13.8" hidden="false" customHeight="false" outlineLevel="0" collapsed="false">
      <c r="A215" s="0" t="str">
        <f aca="false">CONCATENATE(C215,"_id")</f>
        <v>16027_id</v>
      </c>
      <c r="B215" s="0" t="str">
        <f aca="false">CONCATENATE("(#",C215, ")")</f>
        <v>(#16027)</v>
      </c>
      <c r="C215" s="0" t="n">
        <f aca="false">LMPreScn!I217</f>
        <v>16027</v>
      </c>
      <c r="D215" s="0" t="n">
        <f aca="false">LMPreScn!F217</f>
        <v>27</v>
      </c>
      <c r="E215" s="0" t="n">
        <f aca="false">LMPreScn!D217</f>
        <v>2</v>
      </c>
      <c r="F215" s="0" t="n">
        <f aca="false">(D215-1)*2+E215</f>
        <v>54</v>
      </c>
      <c r="G215" s="0" t="str">
        <f aca="false">LMPreScn!M217</f>
        <v>The gainfully employed engineer endured the recession.</v>
      </c>
      <c r="H215" s="0" t="str">
        <f aca="false">LMPreScn!CK217</f>
        <v>find</v>
      </c>
      <c r="I215" s="2" t="str">
        <f aca="false">IF(LMPreScn!C217=1,"con", IF(LMPreScn!C217=2,"incon",na))</f>
        <v>con</v>
      </c>
      <c r="J215" s="1" t="n">
        <f aca="false">LMPreScn!CI217</f>
        <v>0.25</v>
      </c>
      <c r="K215" s="0" t="n">
        <f aca="false">lm1_code_map_scratch!V215</f>
        <v>7</v>
      </c>
      <c r="L215" s="0" t="n">
        <f aca="false">lm1_code_map_scratch!W215</f>
        <v>11</v>
      </c>
      <c r="M215" s="2" t="str">
        <f aca="false">LMPreScn!T217</f>
        <v>endured</v>
      </c>
      <c r="N215" s="0" t="n">
        <f aca="false">LMPreScn!B217</f>
        <v>2</v>
      </c>
      <c r="O215" s="0" t="str">
        <f aca="false">LMPreScn!A217</f>
        <v>DH2N</v>
      </c>
    </row>
    <row r="216" customFormat="false" ht="13.8" hidden="false" customHeight="false" outlineLevel="0" collapsed="false">
      <c r="A216" s="0" t="str">
        <f aca="false">CONCATENATE(C216,"_id")</f>
        <v>17027_id</v>
      </c>
      <c r="B216" s="0" t="str">
        <f aca="false">CONCATENATE("(#",C216, ")")</f>
        <v>(#17027)</v>
      </c>
      <c r="C216" s="0" t="n">
        <f aca="false">LMPreScn!I218</f>
        <v>17027</v>
      </c>
      <c r="D216" s="0" t="n">
        <f aca="false">LMPreScn!F218</f>
        <v>27</v>
      </c>
      <c r="E216" s="0" t="n">
        <f aca="false">LMPreScn!D218</f>
        <v>1</v>
      </c>
      <c r="F216" s="0" t="n">
        <f aca="false">(D216-1)*2+E216</f>
        <v>53</v>
      </c>
      <c r="G216" s="0" t="str">
        <f aca="false">LMPreScn!M218</f>
        <v>The financially savvy retiree endured the recession.</v>
      </c>
      <c r="H216" s="0" t="str">
        <f aca="false">LMPreScn!CK218</f>
        <v>find</v>
      </c>
      <c r="I216" s="2" t="str">
        <f aca="false">IF(LMPreScn!C218=1,"con", IF(LMPreScn!C218=2,"incon",na))</f>
        <v>incon</v>
      </c>
      <c r="J216" s="1" t="n">
        <f aca="false">LMPreScn!CI218</f>
        <v>0</v>
      </c>
      <c r="K216" s="0" t="n">
        <f aca="false">lm1_code_map_scratch!V216</f>
        <v>7</v>
      </c>
      <c r="L216" s="0" t="n">
        <f aca="false">lm1_code_map_scratch!W216</f>
        <v>11</v>
      </c>
      <c r="M216" s="2" t="str">
        <f aca="false">LMPreScn!T218</f>
        <v>endured</v>
      </c>
      <c r="N216" s="0" t="n">
        <f aca="false">LMPreScn!B218</f>
        <v>2</v>
      </c>
      <c r="O216" s="0" t="str">
        <f aca="false">LMPreScn!A218</f>
        <v>CH2N</v>
      </c>
    </row>
    <row r="217" customFormat="false" ht="13.8" hidden="false" customHeight="false" outlineLevel="0" collapsed="false">
      <c r="A217" s="0" t="str">
        <f aca="false">CONCATENATE(C217,"_id")</f>
        <v>18027_id</v>
      </c>
      <c r="B217" s="0" t="str">
        <f aca="false">CONCATENATE("(#",C217, ")")</f>
        <v>(#18027)</v>
      </c>
      <c r="C217" s="0" t="n">
        <f aca="false">LMPreScn!I219</f>
        <v>18027</v>
      </c>
      <c r="D217" s="0" t="n">
        <f aca="false">LMPreScn!F219</f>
        <v>27</v>
      </c>
      <c r="E217" s="0" t="n">
        <f aca="false">LMPreScn!D219</f>
        <v>2</v>
      </c>
      <c r="F217" s="0" t="n">
        <f aca="false">(D217-1)*2+E217</f>
        <v>54</v>
      </c>
      <c r="G217" s="0" t="str">
        <f aca="false">LMPreScn!M219</f>
        <v>The gainfully employed engineer endured the recession.</v>
      </c>
      <c r="H217" s="0" t="str">
        <f aca="false">LMPreScn!CK219</f>
        <v>save</v>
      </c>
      <c r="I217" s="2" t="str">
        <f aca="false">IF(LMPreScn!C219=1,"con", IF(LMPreScn!C219=2,"incon",na))</f>
        <v>incon</v>
      </c>
      <c r="J217" s="1" t="n">
        <f aca="false">LMPreScn!CI219</f>
        <v>0.166666666666667</v>
      </c>
      <c r="K217" s="0" t="n">
        <f aca="false">lm1_code_map_scratch!V217</f>
        <v>7</v>
      </c>
      <c r="L217" s="0" t="n">
        <f aca="false">lm1_code_map_scratch!W217</f>
        <v>11</v>
      </c>
      <c r="M217" s="2" t="str">
        <f aca="false">LMPreScn!T219</f>
        <v>endured</v>
      </c>
      <c r="N217" s="0" t="n">
        <f aca="false">LMPreScn!B219</f>
        <v>2</v>
      </c>
      <c r="O217" s="0" t="str">
        <f aca="false">LMPreScn!A219</f>
        <v>BH2N</v>
      </c>
    </row>
    <row r="218" customFormat="false" ht="13.8" hidden="false" customHeight="false" outlineLevel="0" collapsed="false">
      <c r="A218" s="0" t="str">
        <f aca="false">CONCATENATE(C218,"_id")</f>
        <v>10028_id</v>
      </c>
      <c r="B218" s="0" t="str">
        <f aca="false">CONCATENATE("(#",C218, ")")</f>
        <v>(#10028)</v>
      </c>
      <c r="C218" s="0" t="n">
        <f aca="false">LMPreScn!I220</f>
        <v>10028</v>
      </c>
      <c r="D218" s="0" t="n">
        <f aca="false">LMPreScn!F220</f>
        <v>28</v>
      </c>
      <c r="E218" s="0" t="n">
        <f aca="false">LMPreScn!D220</f>
        <v>1</v>
      </c>
      <c r="F218" s="0" t="n">
        <f aca="false">(D218-1)*2+E218</f>
        <v>55</v>
      </c>
      <c r="G218" s="0" t="str">
        <f aca="false">LMPreScn!M220</f>
        <v>The enlisted personnel endured the long tour of duty.</v>
      </c>
      <c r="H218" s="0" t="str">
        <f aca="false">LMPreScn!CK220</f>
        <v>fight</v>
      </c>
      <c r="I218" s="2" t="str">
        <f aca="false">IF(LMPreScn!C220=1,"con", IF(LMPreScn!C220=2,"incon",na))</f>
        <v>con</v>
      </c>
      <c r="J218" s="1" t="n">
        <f aca="false">LMPreScn!CI220</f>
        <v>0.270833333333333</v>
      </c>
      <c r="K218" s="0" t="n">
        <f aca="false">lm1_code_map_scratch!V218</f>
        <v>8</v>
      </c>
      <c r="L218" s="0" t="n">
        <f aca="false">lm1_code_map_scratch!W218</f>
        <v>11</v>
      </c>
      <c r="M218" s="2" t="str">
        <f aca="false">LMPreScn!T220</f>
        <v>endured</v>
      </c>
      <c r="N218" s="0" t="n">
        <f aca="false">LMPreScn!B220</f>
        <v>1</v>
      </c>
      <c r="O218" s="0" t="str">
        <f aca="false">LMPreScn!A220</f>
        <v>DH1N</v>
      </c>
    </row>
    <row r="219" customFormat="false" ht="13.8" hidden="false" customHeight="false" outlineLevel="0" collapsed="false">
      <c r="A219" s="0" t="str">
        <f aca="false">CONCATENATE(C219,"_id")</f>
        <v>11028_id</v>
      </c>
      <c r="B219" s="0" t="str">
        <f aca="false">CONCATENATE("(#",C219, ")")</f>
        <v>(#11028)</v>
      </c>
      <c r="C219" s="0" t="n">
        <f aca="false">LMPreScn!I221</f>
        <v>11028</v>
      </c>
      <c r="D219" s="0" t="n">
        <f aca="false">LMPreScn!F221</f>
        <v>28</v>
      </c>
      <c r="E219" s="0" t="n">
        <f aca="false">LMPreScn!D221</f>
        <v>2</v>
      </c>
      <c r="F219" s="0" t="n">
        <f aca="false">(D219-1)*2+E219</f>
        <v>56</v>
      </c>
      <c r="G219" s="0" t="str">
        <f aca="false">LMPreScn!M221</f>
        <v>The army wives endured the long tour of duty.</v>
      </c>
      <c r="H219" s="0" t="str">
        <f aca="false">LMPreScn!CK221</f>
        <v>wait</v>
      </c>
      <c r="I219" s="2" t="str">
        <f aca="false">IF(LMPreScn!C221=1,"con", IF(LMPreScn!C221=2,"incon",na))</f>
        <v>con</v>
      </c>
      <c r="J219" s="1" t="n">
        <f aca="false">LMPreScn!CI221</f>
        <v>0.354166666666667</v>
      </c>
      <c r="K219" s="0" t="n">
        <f aca="false">lm1_code_map_scratch!V219</f>
        <v>8</v>
      </c>
      <c r="L219" s="0" t="n">
        <f aca="false">lm1_code_map_scratch!W219</f>
        <v>11</v>
      </c>
      <c r="M219" s="2" t="str">
        <f aca="false">LMPreScn!T221</f>
        <v>endured</v>
      </c>
      <c r="N219" s="0" t="n">
        <f aca="false">LMPreScn!B221</f>
        <v>1</v>
      </c>
      <c r="O219" s="0" t="str">
        <f aca="false">LMPreScn!A221</f>
        <v>AH1N</v>
      </c>
    </row>
    <row r="220" customFormat="false" ht="13.8" hidden="false" customHeight="false" outlineLevel="0" collapsed="false">
      <c r="A220" s="0" t="str">
        <f aca="false">CONCATENATE(C220,"_id")</f>
        <v>12028_id</v>
      </c>
      <c r="B220" s="0" t="str">
        <f aca="false">CONCATENATE("(#",C220, ")")</f>
        <v>(#12028)</v>
      </c>
      <c r="C220" s="0" t="n">
        <f aca="false">LMPreScn!I222</f>
        <v>12028</v>
      </c>
      <c r="D220" s="0" t="n">
        <f aca="false">LMPreScn!F222</f>
        <v>28</v>
      </c>
      <c r="E220" s="0" t="n">
        <f aca="false">LMPreScn!D222</f>
        <v>1</v>
      </c>
      <c r="F220" s="0" t="n">
        <f aca="false">(D220-1)*2+E220</f>
        <v>55</v>
      </c>
      <c r="G220" s="0" t="str">
        <f aca="false">LMPreScn!M222</f>
        <v>The enlisted personnel endured the long tour of duty.</v>
      </c>
      <c r="H220" s="0" t="str">
        <f aca="false">LMPreScn!CK222</f>
        <v>wait</v>
      </c>
      <c r="I220" s="2" t="str">
        <f aca="false">IF(LMPreScn!C222=1,"con", IF(LMPreScn!C222=2,"incon",na))</f>
        <v>incon</v>
      </c>
      <c r="J220" s="1" t="n">
        <f aca="false">LMPreScn!CI222</f>
        <v>0.0416666666666667</v>
      </c>
      <c r="K220" s="0" t="n">
        <f aca="false">lm1_code_map_scratch!V220</f>
        <v>8</v>
      </c>
      <c r="L220" s="0" t="n">
        <f aca="false">lm1_code_map_scratch!W220</f>
        <v>11</v>
      </c>
      <c r="M220" s="2" t="str">
        <f aca="false">LMPreScn!T222</f>
        <v>endured</v>
      </c>
      <c r="N220" s="0" t="n">
        <f aca="false">LMPreScn!B222</f>
        <v>1</v>
      </c>
      <c r="O220" s="0" t="str">
        <f aca="false">LMPreScn!A222</f>
        <v>BH1N</v>
      </c>
    </row>
    <row r="221" customFormat="false" ht="13.8" hidden="false" customHeight="false" outlineLevel="0" collapsed="false">
      <c r="A221" s="0" t="str">
        <f aca="false">CONCATENATE(C221,"_id")</f>
        <v>13028_id</v>
      </c>
      <c r="B221" s="0" t="str">
        <f aca="false">CONCATENATE("(#",C221, ")")</f>
        <v>(#13028)</v>
      </c>
      <c r="C221" s="0" t="n">
        <f aca="false">LMPreScn!I223</f>
        <v>13028</v>
      </c>
      <c r="D221" s="0" t="n">
        <f aca="false">LMPreScn!F223</f>
        <v>28</v>
      </c>
      <c r="E221" s="0" t="n">
        <f aca="false">LMPreScn!D223</f>
        <v>2</v>
      </c>
      <c r="F221" s="0" t="n">
        <f aca="false">(D221-1)*2+E221</f>
        <v>56</v>
      </c>
      <c r="G221" s="0" t="str">
        <f aca="false">LMPreScn!M223</f>
        <v>The army wives endured the long tour of duty.</v>
      </c>
      <c r="H221" s="0" t="str">
        <f aca="false">LMPreScn!CK223</f>
        <v>fight</v>
      </c>
      <c r="I221" s="2" t="str">
        <f aca="false">IF(LMPreScn!C223=1,"con", IF(LMPreScn!C223=2,"incon",na))</f>
        <v>incon</v>
      </c>
      <c r="J221" s="1" t="n">
        <f aca="false">LMPreScn!CI223</f>
        <v>0</v>
      </c>
      <c r="K221" s="0" t="n">
        <f aca="false">lm1_code_map_scratch!V221</f>
        <v>8</v>
      </c>
      <c r="L221" s="0" t="n">
        <f aca="false">lm1_code_map_scratch!W221</f>
        <v>11</v>
      </c>
      <c r="M221" s="2" t="str">
        <f aca="false">LMPreScn!T223</f>
        <v>endured</v>
      </c>
      <c r="N221" s="0" t="n">
        <f aca="false">LMPreScn!B223</f>
        <v>1</v>
      </c>
      <c r="O221" s="0" t="str">
        <f aca="false">LMPreScn!A223</f>
        <v>CH1N</v>
      </c>
    </row>
    <row r="222" customFormat="false" ht="13.8" hidden="false" customHeight="false" outlineLevel="0" collapsed="false">
      <c r="A222" s="0" t="str">
        <f aca="false">CONCATENATE(C222,"_id")</f>
        <v>15028_id</v>
      </c>
      <c r="B222" s="0" t="str">
        <f aca="false">CONCATENATE("(#",C222, ")")</f>
        <v>(#15028)</v>
      </c>
      <c r="C222" s="0" t="n">
        <f aca="false">LMPreScn!I224</f>
        <v>15028</v>
      </c>
      <c r="D222" s="0" t="n">
        <f aca="false">LMPreScn!F224</f>
        <v>28</v>
      </c>
      <c r="E222" s="0" t="n">
        <f aca="false">LMPreScn!D224</f>
        <v>1</v>
      </c>
      <c r="F222" s="0" t="n">
        <f aca="false">(D222-1)*2+E222</f>
        <v>55</v>
      </c>
      <c r="G222" s="0" t="str">
        <f aca="false">LMPreScn!M224</f>
        <v>The enlisted personnel endured the long tour of duty.</v>
      </c>
      <c r="H222" s="0" t="str">
        <f aca="false">LMPreScn!CK224</f>
        <v>fight</v>
      </c>
      <c r="I222" s="2" t="str">
        <f aca="false">IF(LMPreScn!C224=1,"con", IF(LMPreScn!C224=2,"incon",na))</f>
        <v>con</v>
      </c>
      <c r="J222" s="1" t="n">
        <f aca="false">LMPreScn!CI224</f>
        <v>0.270833333333333</v>
      </c>
      <c r="K222" s="0" t="n">
        <f aca="false">lm1_code_map_scratch!V222</f>
        <v>8</v>
      </c>
      <c r="L222" s="0" t="n">
        <f aca="false">lm1_code_map_scratch!W222</f>
        <v>11</v>
      </c>
      <c r="M222" s="2" t="str">
        <f aca="false">LMPreScn!T224</f>
        <v>endured</v>
      </c>
      <c r="N222" s="0" t="n">
        <f aca="false">LMPreScn!B224</f>
        <v>2</v>
      </c>
      <c r="O222" s="0" t="str">
        <f aca="false">LMPreScn!A224</f>
        <v>AH2N</v>
      </c>
    </row>
    <row r="223" customFormat="false" ht="13.8" hidden="false" customHeight="false" outlineLevel="0" collapsed="false">
      <c r="A223" s="0" t="str">
        <f aca="false">CONCATENATE(C223,"_id")</f>
        <v>16028_id</v>
      </c>
      <c r="B223" s="0" t="str">
        <f aca="false">CONCATENATE("(#",C223, ")")</f>
        <v>(#16028)</v>
      </c>
      <c r="C223" s="0" t="n">
        <f aca="false">LMPreScn!I225</f>
        <v>16028</v>
      </c>
      <c r="D223" s="0" t="n">
        <f aca="false">LMPreScn!F225</f>
        <v>28</v>
      </c>
      <c r="E223" s="0" t="n">
        <f aca="false">LMPreScn!D225</f>
        <v>2</v>
      </c>
      <c r="F223" s="0" t="n">
        <f aca="false">(D223-1)*2+E223</f>
        <v>56</v>
      </c>
      <c r="G223" s="0" t="str">
        <f aca="false">LMPreScn!M225</f>
        <v>The army wives endured the long tour of duty.</v>
      </c>
      <c r="H223" s="0" t="str">
        <f aca="false">LMPreScn!CK225</f>
        <v>wait</v>
      </c>
      <c r="I223" s="2" t="str">
        <f aca="false">IF(LMPreScn!C225=1,"con", IF(LMPreScn!C225=2,"incon",na))</f>
        <v>con</v>
      </c>
      <c r="J223" s="1" t="n">
        <f aca="false">LMPreScn!CI225</f>
        <v>0.354166666666667</v>
      </c>
      <c r="K223" s="0" t="n">
        <f aca="false">lm1_code_map_scratch!V223</f>
        <v>8</v>
      </c>
      <c r="L223" s="0" t="n">
        <f aca="false">lm1_code_map_scratch!W223</f>
        <v>11</v>
      </c>
      <c r="M223" s="2" t="str">
        <f aca="false">LMPreScn!T225</f>
        <v>endured</v>
      </c>
      <c r="N223" s="0" t="n">
        <f aca="false">LMPreScn!B225</f>
        <v>2</v>
      </c>
      <c r="O223" s="0" t="str">
        <f aca="false">LMPreScn!A225</f>
        <v>DH2N</v>
      </c>
    </row>
    <row r="224" customFormat="false" ht="13.8" hidden="false" customHeight="false" outlineLevel="0" collapsed="false">
      <c r="A224" s="0" t="str">
        <f aca="false">CONCATENATE(C224,"_id")</f>
        <v>17028_id</v>
      </c>
      <c r="B224" s="0" t="str">
        <f aca="false">CONCATENATE("(#",C224, ")")</f>
        <v>(#17028)</v>
      </c>
      <c r="C224" s="0" t="n">
        <f aca="false">LMPreScn!I226</f>
        <v>17028</v>
      </c>
      <c r="D224" s="0" t="n">
        <f aca="false">LMPreScn!F226</f>
        <v>28</v>
      </c>
      <c r="E224" s="0" t="n">
        <f aca="false">LMPreScn!D226</f>
        <v>1</v>
      </c>
      <c r="F224" s="0" t="n">
        <f aca="false">(D224-1)*2+E224</f>
        <v>55</v>
      </c>
      <c r="G224" s="0" t="str">
        <f aca="false">LMPreScn!M226</f>
        <v>The enlisted personnel endured the long tour of duty.</v>
      </c>
      <c r="H224" s="0" t="str">
        <f aca="false">LMPreScn!CK226</f>
        <v>wait</v>
      </c>
      <c r="I224" s="2" t="str">
        <f aca="false">IF(LMPreScn!C226=1,"con", IF(LMPreScn!C226=2,"incon",na))</f>
        <v>incon</v>
      </c>
      <c r="J224" s="1" t="n">
        <f aca="false">LMPreScn!CI226</f>
        <v>0.0416666666666667</v>
      </c>
      <c r="K224" s="0" t="n">
        <f aca="false">lm1_code_map_scratch!V224</f>
        <v>8</v>
      </c>
      <c r="L224" s="0" t="n">
        <f aca="false">lm1_code_map_scratch!W224</f>
        <v>11</v>
      </c>
      <c r="M224" s="2" t="str">
        <f aca="false">LMPreScn!T226</f>
        <v>endured</v>
      </c>
      <c r="N224" s="0" t="n">
        <f aca="false">LMPreScn!B226</f>
        <v>2</v>
      </c>
      <c r="O224" s="0" t="str">
        <f aca="false">LMPreScn!A226</f>
        <v>CH2N</v>
      </c>
    </row>
    <row r="225" customFormat="false" ht="13.8" hidden="false" customHeight="false" outlineLevel="0" collapsed="false">
      <c r="A225" s="0" t="str">
        <f aca="false">CONCATENATE(C225,"_id")</f>
        <v>18028_id</v>
      </c>
      <c r="B225" s="0" t="str">
        <f aca="false">CONCATENATE("(#",C225, ")")</f>
        <v>(#18028)</v>
      </c>
      <c r="C225" s="0" t="n">
        <f aca="false">LMPreScn!I227</f>
        <v>18028</v>
      </c>
      <c r="D225" s="0" t="n">
        <f aca="false">LMPreScn!F227</f>
        <v>28</v>
      </c>
      <c r="E225" s="0" t="n">
        <f aca="false">LMPreScn!D227</f>
        <v>2</v>
      </c>
      <c r="F225" s="0" t="n">
        <f aca="false">(D225-1)*2+E225</f>
        <v>56</v>
      </c>
      <c r="G225" s="0" t="str">
        <f aca="false">LMPreScn!M227</f>
        <v>The army wives endured the long tour of duty.</v>
      </c>
      <c r="H225" s="0" t="str">
        <f aca="false">LMPreScn!CK227</f>
        <v>fight</v>
      </c>
      <c r="I225" s="2" t="str">
        <f aca="false">IF(LMPreScn!C227=1,"con", IF(LMPreScn!C227=2,"incon",na))</f>
        <v>incon</v>
      </c>
      <c r="J225" s="1" t="n">
        <f aca="false">LMPreScn!CI227</f>
        <v>0</v>
      </c>
      <c r="K225" s="0" t="n">
        <f aca="false">lm1_code_map_scratch!V225</f>
        <v>8</v>
      </c>
      <c r="L225" s="0" t="n">
        <f aca="false">lm1_code_map_scratch!W225</f>
        <v>11</v>
      </c>
      <c r="M225" s="2" t="str">
        <f aca="false">LMPreScn!T227</f>
        <v>endured</v>
      </c>
      <c r="N225" s="0" t="n">
        <f aca="false">LMPreScn!B227</f>
        <v>2</v>
      </c>
      <c r="O225" s="0" t="str">
        <f aca="false">LMPreScn!A227</f>
        <v>BH2N</v>
      </c>
    </row>
    <row r="226" customFormat="false" ht="13.8" hidden="false" customHeight="false" outlineLevel="0" collapsed="false">
      <c r="A226" s="0" t="str">
        <f aca="false">CONCATENATE(C226,"_id")</f>
        <v>10029_id</v>
      </c>
      <c r="B226" s="0" t="str">
        <f aca="false">CONCATENATE("(#",C226, ")")</f>
        <v>(#10029)</v>
      </c>
      <c r="C226" s="0" t="n">
        <f aca="false">LMPreScn!I228</f>
        <v>10029</v>
      </c>
      <c r="D226" s="0" t="n">
        <f aca="false">LMPreScn!F228</f>
        <v>29</v>
      </c>
      <c r="E226" s="0" t="n">
        <f aca="false">LMPreScn!D228</f>
        <v>1</v>
      </c>
      <c r="F226" s="0" t="n">
        <f aca="false">(D226-1)*2+E226</f>
        <v>57</v>
      </c>
      <c r="G226" s="0" t="str">
        <f aca="false">LMPreScn!M228</f>
        <v>The dam endured the torrential rains.</v>
      </c>
      <c r="H226" s="0" t="str">
        <f aca="false">LMPreScn!CK228</f>
        <v>break</v>
      </c>
      <c r="I226" s="2" t="str">
        <f aca="false">IF(LMPreScn!C228=1,"con", IF(LMPreScn!C228=2,"incon",na))</f>
        <v>con</v>
      </c>
      <c r="J226" s="1" t="n">
        <f aca="false">LMPreScn!CI228</f>
        <v>0.408163265306122</v>
      </c>
      <c r="K226" s="0" t="n">
        <f aca="false">lm1_code_map_scratch!V226</f>
        <v>6</v>
      </c>
      <c r="L226" s="0" t="n">
        <f aca="false">lm1_code_map_scratch!W226</f>
        <v>10</v>
      </c>
      <c r="M226" s="2" t="str">
        <f aca="false">LMPreScn!T228</f>
        <v>endured</v>
      </c>
      <c r="N226" s="0" t="n">
        <f aca="false">LMPreScn!B228</f>
        <v>1</v>
      </c>
      <c r="O226" s="0" t="str">
        <f aca="false">LMPreScn!A228</f>
        <v>DH1N</v>
      </c>
    </row>
    <row r="227" customFormat="false" ht="13.8" hidden="false" customHeight="false" outlineLevel="0" collapsed="false">
      <c r="A227" s="0" t="str">
        <f aca="false">CONCATENATE(C227,"_id")</f>
        <v>11029_id</v>
      </c>
      <c r="B227" s="0" t="str">
        <f aca="false">CONCATENATE("(#",C227, ")")</f>
        <v>(#11029)</v>
      </c>
      <c r="C227" s="0" t="n">
        <f aca="false">LMPreScn!I229</f>
        <v>11029</v>
      </c>
      <c r="D227" s="0" t="n">
        <f aca="false">LMPreScn!F229</f>
        <v>29</v>
      </c>
      <c r="E227" s="0" t="n">
        <f aca="false">LMPreScn!D229</f>
        <v>2</v>
      </c>
      <c r="F227" s="0" t="n">
        <f aca="false">(D227-1)*2+E227</f>
        <v>58</v>
      </c>
      <c r="G227" s="0" t="str">
        <f aca="false">LMPreScn!M229</f>
        <v>Our basement endured the torrential rains.</v>
      </c>
      <c r="H227" s="0" t="str">
        <f aca="false">LMPreScn!CK229</f>
        <v>flood</v>
      </c>
      <c r="I227" s="2" t="str">
        <f aca="false">IF(LMPreScn!C229=1,"con", IF(LMPreScn!C229=2,"incon",na))</f>
        <v>con</v>
      </c>
      <c r="J227" s="1" t="n">
        <f aca="false">LMPreScn!CI229</f>
        <v>0.571428571428571</v>
      </c>
      <c r="K227" s="0" t="n">
        <f aca="false">lm1_code_map_scratch!V227</f>
        <v>6</v>
      </c>
      <c r="L227" s="0" t="n">
        <f aca="false">lm1_code_map_scratch!W227</f>
        <v>10</v>
      </c>
      <c r="M227" s="2" t="str">
        <f aca="false">LMPreScn!T229</f>
        <v>endured</v>
      </c>
      <c r="N227" s="0" t="n">
        <f aca="false">LMPreScn!B229</f>
        <v>1</v>
      </c>
      <c r="O227" s="0" t="str">
        <f aca="false">LMPreScn!A229</f>
        <v>AH1N</v>
      </c>
    </row>
    <row r="228" customFormat="false" ht="13.8" hidden="false" customHeight="false" outlineLevel="0" collapsed="false">
      <c r="A228" s="0" t="str">
        <f aca="false">CONCATENATE(C228,"_id")</f>
        <v>12029_id</v>
      </c>
      <c r="B228" s="0" t="str">
        <f aca="false">CONCATENATE("(#",C228, ")")</f>
        <v>(#12029)</v>
      </c>
      <c r="C228" s="0" t="n">
        <f aca="false">LMPreScn!I230</f>
        <v>12029</v>
      </c>
      <c r="D228" s="0" t="n">
        <f aca="false">LMPreScn!F230</f>
        <v>29</v>
      </c>
      <c r="E228" s="0" t="n">
        <f aca="false">LMPreScn!D230</f>
        <v>1</v>
      </c>
      <c r="F228" s="0" t="n">
        <f aca="false">(D228-1)*2+E228</f>
        <v>57</v>
      </c>
      <c r="G228" s="0" t="str">
        <f aca="false">LMPreScn!M230</f>
        <v>The dam endured the torrential rains.</v>
      </c>
      <c r="H228" s="0" t="str">
        <f aca="false">LMPreScn!CK230</f>
        <v>flood</v>
      </c>
      <c r="I228" s="2" t="str">
        <f aca="false">IF(LMPreScn!C230=1,"con", IF(LMPreScn!C230=2,"incon",na))</f>
        <v>incon</v>
      </c>
      <c r="J228" s="1" t="n">
        <f aca="false">LMPreScn!CI230</f>
        <v>0.0612244897959184</v>
      </c>
      <c r="K228" s="0" t="n">
        <f aca="false">lm1_code_map_scratch!V228</f>
        <v>6</v>
      </c>
      <c r="L228" s="0" t="n">
        <f aca="false">lm1_code_map_scratch!W228</f>
        <v>10</v>
      </c>
      <c r="M228" s="2" t="str">
        <f aca="false">LMPreScn!T230</f>
        <v>endured</v>
      </c>
      <c r="N228" s="0" t="n">
        <f aca="false">LMPreScn!B230</f>
        <v>1</v>
      </c>
      <c r="O228" s="0" t="str">
        <f aca="false">LMPreScn!A230</f>
        <v>BH1N</v>
      </c>
    </row>
    <row r="229" customFormat="false" ht="13.8" hidden="false" customHeight="false" outlineLevel="0" collapsed="false">
      <c r="A229" s="0" t="str">
        <f aca="false">CONCATENATE(C229,"_id")</f>
        <v>13029_id</v>
      </c>
      <c r="B229" s="0" t="str">
        <f aca="false">CONCATENATE("(#",C229, ")")</f>
        <v>(#13029)</v>
      </c>
      <c r="C229" s="0" t="n">
        <f aca="false">LMPreScn!I231</f>
        <v>13029</v>
      </c>
      <c r="D229" s="0" t="n">
        <f aca="false">LMPreScn!F231</f>
        <v>29</v>
      </c>
      <c r="E229" s="0" t="n">
        <f aca="false">LMPreScn!D231</f>
        <v>2</v>
      </c>
      <c r="F229" s="0" t="n">
        <f aca="false">(D229-1)*2+E229</f>
        <v>58</v>
      </c>
      <c r="G229" s="0" t="str">
        <f aca="false">LMPreScn!M231</f>
        <v>Our basement endured the torrential rains.</v>
      </c>
      <c r="H229" s="0" t="str">
        <f aca="false">LMPreScn!CK231</f>
        <v>break</v>
      </c>
      <c r="I229" s="2" t="str">
        <f aca="false">IF(LMPreScn!C231=1,"con", IF(LMPreScn!C231=2,"incon",na))</f>
        <v>incon</v>
      </c>
      <c r="J229" s="1" t="n">
        <f aca="false">LMPreScn!CI231</f>
        <v>0</v>
      </c>
      <c r="K229" s="0" t="n">
        <f aca="false">lm1_code_map_scratch!V229</f>
        <v>6</v>
      </c>
      <c r="L229" s="0" t="n">
        <f aca="false">lm1_code_map_scratch!W229</f>
        <v>10</v>
      </c>
      <c r="M229" s="2" t="str">
        <f aca="false">LMPreScn!T231</f>
        <v>endured</v>
      </c>
      <c r="N229" s="0" t="n">
        <f aca="false">LMPreScn!B231</f>
        <v>1</v>
      </c>
      <c r="O229" s="0" t="str">
        <f aca="false">LMPreScn!A231</f>
        <v>CH1N</v>
      </c>
    </row>
    <row r="230" customFormat="false" ht="13.8" hidden="false" customHeight="false" outlineLevel="0" collapsed="false">
      <c r="A230" s="0" t="str">
        <f aca="false">CONCATENATE(C230,"_id")</f>
        <v>15029_id</v>
      </c>
      <c r="B230" s="0" t="str">
        <f aca="false">CONCATENATE("(#",C230, ")")</f>
        <v>(#15029)</v>
      </c>
      <c r="C230" s="0" t="n">
        <f aca="false">LMPreScn!I232</f>
        <v>15029</v>
      </c>
      <c r="D230" s="0" t="n">
        <f aca="false">LMPreScn!F232</f>
        <v>29</v>
      </c>
      <c r="E230" s="0" t="n">
        <f aca="false">LMPreScn!D232</f>
        <v>1</v>
      </c>
      <c r="F230" s="0" t="n">
        <f aca="false">(D230-1)*2+E230</f>
        <v>57</v>
      </c>
      <c r="G230" s="0" t="str">
        <f aca="false">LMPreScn!M232</f>
        <v>The dam endured the torrential rains.</v>
      </c>
      <c r="H230" s="0" t="str">
        <f aca="false">LMPreScn!CK232</f>
        <v>break</v>
      </c>
      <c r="I230" s="2" t="str">
        <f aca="false">IF(LMPreScn!C232=1,"con", IF(LMPreScn!C232=2,"incon",na))</f>
        <v>con</v>
      </c>
      <c r="J230" s="1" t="n">
        <f aca="false">LMPreScn!CI232</f>
        <v>0.408163265306122</v>
      </c>
      <c r="K230" s="0" t="n">
        <f aca="false">lm1_code_map_scratch!V230</f>
        <v>6</v>
      </c>
      <c r="L230" s="0" t="n">
        <f aca="false">lm1_code_map_scratch!W230</f>
        <v>10</v>
      </c>
      <c r="M230" s="2" t="str">
        <f aca="false">LMPreScn!T232</f>
        <v>endured</v>
      </c>
      <c r="N230" s="0" t="n">
        <f aca="false">LMPreScn!B232</f>
        <v>2</v>
      </c>
      <c r="O230" s="0" t="str">
        <f aca="false">LMPreScn!A232</f>
        <v>AH2N</v>
      </c>
    </row>
    <row r="231" customFormat="false" ht="13.8" hidden="false" customHeight="false" outlineLevel="0" collapsed="false">
      <c r="A231" s="0" t="str">
        <f aca="false">CONCATENATE(C231,"_id")</f>
        <v>16029_id</v>
      </c>
      <c r="B231" s="0" t="str">
        <f aca="false">CONCATENATE("(#",C231, ")")</f>
        <v>(#16029)</v>
      </c>
      <c r="C231" s="0" t="n">
        <f aca="false">LMPreScn!I233</f>
        <v>16029</v>
      </c>
      <c r="D231" s="0" t="n">
        <f aca="false">LMPreScn!F233</f>
        <v>29</v>
      </c>
      <c r="E231" s="0" t="n">
        <f aca="false">LMPreScn!D233</f>
        <v>2</v>
      </c>
      <c r="F231" s="0" t="n">
        <f aca="false">(D231-1)*2+E231</f>
        <v>58</v>
      </c>
      <c r="G231" s="0" t="str">
        <f aca="false">LMPreScn!M233</f>
        <v>Our basement endured the torrential rains.</v>
      </c>
      <c r="H231" s="0" t="str">
        <f aca="false">LMPreScn!CK233</f>
        <v>flood</v>
      </c>
      <c r="I231" s="2" t="str">
        <f aca="false">IF(LMPreScn!C233=1,"con", IF(LMPreScn!C233=2,"incon",na))</f>
        <v>con</v>
      </c>
      <c r="J231" s="1" t="n">
        <f aca="false">LMPreScn!CI233</f>
        <v>0.571428571428571</v>
      </c>
      <c r="K231" s="0" t="n">
        <f aca="false">lm1_code_map_scratch!V231</f>
        <v>6</v>
      </c>
      <c r="L231" s="0" t="n">
        <f aca="false">lm1_code_map_scratch!W231</f>
        <v>10</v>
      </c>
      <c r="M231" s="2" t="str">
        <f aca="false">LMPreScn!T233</f>
        <v>endured</v>
      </c>
      <c r="N231" s="0" t="n">
        <f aca="false">LMPreScn!B233</f>
        <v>2</v>
      </c>
      <c r="O231" s="0" t="str">
        <f aca="false">LMPreScn!A233</f>
        <v>DH2N</v>
      </c>
    </row>
    <row r="232" customFormat="false" ht="13.8" hidden="false" customHeight="false" outlineLevel="0" collapsed="false">
      <c r="A232" s="0" t="str">
        <f aca="false">CONCATENATE(C232,"_id")</f>
        <v>17029_id</v>
      </c>
      <c r="B232" s="0" t="str">
        <f aca="false">CONCATENATE("(#",C232, ")")</f>
        <v>(#17029)</v>
      </c>
      <c r="C232" s="0" t="n">
        <f aca="false">LMPreScn!I234</f>
        <v>17029</v>
      </c>
      <c r="D232" s="0" t="n">
        <f aca="false">LMPreScn!F234</f>
        <v>29</v>
      </c>
      <c r="E232" s="0" t="n">
        <f aca="false">LMPreScn!D234</f>
        <v>1</v>
      </c>
      <c r="F232" s="0" t="n">
        <f aca="false">(D232-1)*2+E232</f>
        <v>57</v>
      </c>
      <c r="G232" s="0" t="str">
        <f aca="false">LMPreScn!M234</f>
        <v>The dam endured the torrential rains.</v>
      </c>
      <c r="H232" s="0" t="str">
        <f aca="false">LMPreScn!CK234</f>
        <v>flood</v>
      </c>
      <c r="I232" s="2" t="str">
        <f aca="false">IF(LMPreScn!C234=1,"con", IF(LMPreScn!C234=2,"incon",na))</f>
        <v>incon</v>
      </c>
      <c r="J232" s="1" t="n">
        <f aca="false">LMPreScn!CI234</f>
        <v>0.0612244897959184</v>
      </c>
      <c r="K232" s="0" t="n">
        <f aca="false">lm1_code_map_scratch!V232</f>
        <v>6</v>
      </c>
      <c r="L232" s="0" t="n">
        <f aca="false">lm1_code_map_scratch!W232</f>
        <v>10</v>
      </c>
      <c r="M232" s="2" t="str">
        <f aca="false">LMPreScn!T234</f>
        <v>endured</v>
      </c>
      <c r="N232" s="0" t="n">
        <f aca="false">LMPreScn!B234</f>
        <v>2</v>
      </c>
      <c r="O232" s="0" t="str">
        <f aca="false">LMPreScn!A234</f>
        <v>CH2N</v>
      </c>
    </row>
    <row r="233" customFormat="false" ht="13.8" hidden="false" customHeight="false" outlineLevel="0" collapsed="false">
      <c r="A233" s="0" t="str">
        <f aca="false">CONCATENATE(C233,"_id")</f>
        <v>18029_id</v>
      </c>
      <c r="B233" s="0" t="str">
        <f aca="false">CONCATENATE("(#",C233, ")")</f>
        <v>(#18029)</v>
      </c>
      <c r="C233" s="0" t="n">
        <f aca="false">LMPreScn!I235</f>
        <v>18029</v>
      </c>
      <c r="D233" s="0" t="n">
        <f aca="false">LMPreScn!F235</f>
        <v>29</v>
      </c>
      <c r="E233" s="0" t="n">
        <f aca="false">LMPreScn!D235</f>
        <v>2</v>
      </c>
      <c r="F233" s="0" t="n">
        <f aca="false">(D233-1)*2+E233</f>
        <v>58</v>
      </c>
      <c r="G233" s="0" t="str">
        <f aca="false">LMPreScn!M235</f>
        <v>Our basement endured the torrential rains.</v>
      </c>
      <c r="H233" s="0" t="str">
        <f aca="false">LMPreScn!CK235</f>
        <v>break</v>
      </c>
      <c r="I233" s="2" t="str">
        <f aca="false">IF(LMPreScn!C235=1,"con", IF(LMPreScn!C235=2,"incon",na))</f>
        <v>incon</v>
      </c>
      <c r="J233" s="1" t="n">
        <f aca="false">LMPreScn!CI235</f>
        <v>0</v>
      </c>
      <c r="K233" s="0" t="n">
        <f aca="false">lm1_code_map_scratch!V233</f>
        <v>6</v>
      </c>
      <c r="L233" s="0" t="n">
        <f aca="false">lm1_code_map_scratch!W233</f>
        <v>10</v>
      </c>
      <c r="M233" s="2" t="str">
        <f aca="false">LMPreScn!T235</f>
        <v>endured</v>
      </c>
      <c r="N233" s="0" t="n">
        <f aca="false">LMPreScn!B235</f>
        <v>2</v>
      </c>
      <c r="O233" s="0" t="str">
        <f aca="false">LMPreScn!A235</f>
        <v>BH2N</v>
      </c>
    </row>
    <row r="234" customFormat="false" ht="13.8" hidden="false" customHeight="false" outlineLevel="0" collapsed="false">
      <c r="A234" s="0" t="str">
        <f aca="false">CONCATENATE(C234,"_id")</f>
        <v>10030_id</v>
      </c>
      <c r="B234" s="0" t="str">
        <f aca="false">CONCATENATE("(#",C234, ")")</f>
        <v>(#10030)</v>
      </c>
      <c r="C234" s="0" t="n">
        <f aca="false">LMPreScn!I236</f>
        <v>10030</v>
      </c>
      <c r="D234" s="0" t="n">
        <f aca="false">LMPreScn!F236</f>
        <v>30</v>
      </c>
      <c r="E234" s="0" t="n">
        <f aca="false">LMPreScn!D236</f>
        <v>1</v>
      </c>
      <c r="F234" s="0" t="n">
        <f aca="false">(D234-1)*2+E234</f>
        <v>59</v>
      </c>
      <c r="G234" s="0" t="str">
        <f aca="false">LMPreScn!M236</f>
        <v>The anglers enjoyed the pond.</v>
      </c>
      <c r="H234" s="0" t="str">
        <f aca="false">LMPreScn!CK236</f>
        <v>fish</v>
      </c>
      <c r="I234" s="2" t="str">
        <f aca="false">IF(LMPreScn!C236=1,"con", IF(LMPreScn!C236=2,"incon",na))</f>
        <v>con</v>
      </c>
      <c r="J234" s="1" t="n">
        <f aca="false">LMPreScn!CI236</f>
        <v>0.346938775510204</v>
      </c>
      <c r="K234" s="0" t="n">
        <f aca="false">lm1_code_map_scratch!V234</f>
        <v>7</v>
      </c>
      <c r="L234" s="0" t="n">
        <f aca="false">lm1_code_map_scratch!W234</f>
        <v>10</v>
      </c>
      <c r="M234" s="2" t="str">
        <f aca="false">LMPreScn!T236</f>
        <v>enjoyed</v>
      </c>
      <c r="N234" s="0" t="n">
        <f aca="false">LMPreScn!B236</f>
        <v>1</v>
      </c>
      <c r="O234" s="0" t="str">
        <f aca="false">LMPreScn!A236</f>
        <v>DH1N</v>
      </c>
    </row>
    <row r="235" customFormat="false" ht="13.8" hidden="false" customHeight="false" outlineLevel="0" collapsed="false">
      <c r="A235" s="0" t="str">
        <f aca="false">CONCATENATE(C235,"_id")</f>
        <v>11030_id</v>
      </c>
      <c r="B235" s="0" t="str">
        <f aca="false">CONCATENATE("(#",C235, ")")</f>
        <v>(#11030)</v>
      </c>
      <c r="C235" s="0" t="n">
        <f aca="false">LMPreScn!I237</f>
        <v>11030</v>
      </c>
      <c r="D235" s="0" t="n">
        <f aca="false">LMPreScn!F237</f>
        <v>30</v>
      </c>
      <c r="E235" s="0" t="n">
        <f aca="false">LMPreScn!D237</f>
        <v>2</v>
      </c>
      <c r="F235" s="0" t="n">
        <f aca="false">(D235-1)*2+E235</f>
        <v>60</v>
      </c>
      <c r="G235" s="0" t="str">
        <f aca="false">LMPreScn!M237</f>
        <v>The ducks enjoyed the pond.</v>
      </c>
      <c r="H235" s="0" t="str">
        <f aca="false">LMPreScn!CK237</f>
        <v>swim</v>
      </c>
      <c r="I235" s="2" t="str">
        <f aca="false">IF(LMPreScn!C237=1,"con", IF(LMPreScn!C237=2,"incon",na))</f>
        <v>con</v>
      </c>
      <c r="J235" s="1" t="n">
        <f aca="false">LMPreScn!CI237</f>
        <v>0.448979591836735</v>
      </c>
      <c r="K235" s="0" t="n">
        <f aca="false">lm1_code_map_scratch!V235</f>
        <v>7</v>
      </c>
      <c r="L235" s="0" t="n">
        <f aca="false">lm1_code_map_scratch!W235</f>
        <v>10</v>
      </c>
      <c r="M235" s="2" t="str">
        <f aca="false">LMPreScn!T237</f>
        <v>enjoyed</v>
      </c>
      <c r="N235" s="0" t="n">
        <f aca="false">LMPreScn!B237</f>
        <v>1</v>
      </c>
      <c r="O235" s="0" t="str">
        <f aca="false">LMPreScn!A237</f>
        <v>AH1N</v>
      </c>
    </row>
    <row r="236" customFormat="false" ht="13.8" hidden="false" customHeight="false" outlineLevel="0" collapsed="false">
      <c r="A236" s="0" t="str">
        <f aca="false">CONCATENATE(C236,"_id")</f>
        <v>12030_id</v>
      </c>
      <c r="B236" s="0" t="str">
        <f aca="false">CONCATENATE("(#",C236, ")")</f>
        <v>(#12030)</v>
      </c>
      <c r="C236" s="0" t="n">
        <f aca="false">LMPreScn!I238</f>
        <v>12030</v>
      </c>
      <c r="D236" s="0" t="n">
        <f aca="false">LMPreScn!F238</f>
        <v>30</v>
      </c>
      <c r="E236" s="0" t="n">
        <f aca="false">LMPreScn!D238</f>
        <v>1</v>
      </c>
      <c r="F236" s="0" t="n">
        <f aca="false">(D236-1)*2+E236</f>
        <v>59</v>
      </c>
      <c r="G236" s="0" t="str">
        <f aca="false">LMPreScn!M238</f>
        <v>The anglers enjoyed the pond.</v>
      </c>
      <c r="H236" s="0" t="str">
        <f aca="false">LMPreScn!CK238</f>
        <v>swim</v>
      </c>
      <c r="I236" s="2" t="str">
        <f aca="false">IF(LMPreScn!C238=1,"con", IF(LMPreScn!C238=2,"incon",na))</f>
        <v>incon</v>
      </c>
      <c r="J236" s="1" t="n">
        <f aca="false">LMPreScn!CI238</f>
        <v>0.122448979591837</v>
      </c>
      <c r="K236" s="0" t="n">
        <f aca="false">lm1_code_map_scratch!V236</f>
        <v>7</v>
      </c>
      <c r="L236" s="0" t="n">
        <f aca="false">lm1_code_map_scratch!W236</f>
        <v>10</v>
      </c>
      <c r="M236" s="2" t="str">
        <f aca="false">LMPreScn!T238</f>
        <v>enjoyed</v>
      </c>
      <c r="N236" s="0" t="n">
        <f aca="false">LMPreScn!B238</f>
        <v>1</v>
      </c>
      <c r="O236" s="0" t="str">
        <f aca="false">LMPreScn!A238</f>
        <v>BH1N</v>
      </c>
    </row>
    <row r="237" customFormat="false" ht="13.8" hidden="false" customHeight="false" outlineLevel="0" collapsed="false">
      <c r="A237" s="0" t="str">
        <f aca="false">CONCATENATE(C237,"_id")</f>
        <v>13030_id</v>
      </c>
      <c r="B237" s="0" t="str">
        <f aca="false">CONCATENATE("(#",C237, ")")</f>
        <v>(#13030)</v>
      </c>
      <c r="C237" s="0" t="n">
        <f aca="false">LMPreScn!I239</f>
        <v>13030</v>
      </c>
      <c r="D237" s="0" t="n">
        <f aca="false">LMPreScn!F239</f>
        <v>30</v>
      </c>
      <c r="E237" s="0" t="n">
        <f aca="false">LMPreScn!D239</f>
        <v>2</v>
      </c>
      <c r="F237" s="0" t="n">
        <f aca="false">(D237-1)*2+E237</f>
        <v>60</v>
      </c>
      <c r="G237" s="0" t="str">
        <f aca="false">LMPreScn!M239</f>
        <v>The ducks enjoyed the pond.</v>
      </c>
      <c r="H237" s="0" t="str">
        <f aca="false">LMPreScn!CK239</f>
        <v>fish</v>
      </c>
      <c r="I237" s="2" t="str">
        <f aca="false">IF(LMPreScn!C239=1,"con", IF(LMPreScn!C239=2,"incon",na))</f>
        <v>incon</v>
      </c>
      <c r="J237" s="1" t="n">
        <f aca="false">LMPreScn!CI239</f>
        <v>0</v>
      </c>
      <c r="K237" s="0" t="n">
        <f aca="false">lm1_code_map_scratch!V237</f>
        <v>7</v>
      </c>
      <c r="L237" s="0" t="n">
        <f aca="false">lm1_code_map_scratch!W237</f>
        <v>10</v>
      </c>
      <c r="M237" s="2" t="str">
        <f aca="false">LMPreScn!T239</f>
        <v>enjoyed</v>
      </c>
      <c r="N237" s="0" t="n">
        <f aca="false">LMPreScn!B239</f>
        <v>1</v>
      </c>
      <c r="O237" s="0" t="str">
        <f aca="false">LMPreScn!A239</f>
        <v>CH1N</v>
      </c>
    </row>
    <row r="238" customFormat="false" ht="13.8" hidden="false" customHeight="false" outlineLevel="0" collapsed="false">
      <c r="A238" s="0" t="str">
        <f aca="false">CONCATENATE(C238,"_id")</f>
        <v>15030_id</v>
      </c>
      <c r="B238" s="0" t="str">
        <f aca="false">CONCATENATE("(#",C238, ")")</f>
        <v>(#15030)</v>
      </c>
      <c r="C238" s="0" t="n">
        <f aca="false">LMPreScn!I240</f>
        <v>15030</v>
      </c>
      <c r="D238" s="0" t="n">
        <f aca="false">LMPreScn!F240</f>
        <v>30</v>
      </c>
      <c r="E238" s="0" t="n">
        <f aca="false">LMPreScn!D240</f>
        <v>1</v>
      </c>
      <c r="F238" s="0" t="n">
        <f aca="false">(D238-1)*2+E238</f>
        <v>59</v>
      </c>
      <c r="G238" s="0" t="str">
        <f aca="false">LMPreScn!M240</f>
        <v>The anglers enjoyed the pond.</v>
      </c>
      <c r="H238" s="0" t="str">
        <f aca="false">LMPreScn!CK240</f>
        <v>fish</v>
      </c>
      <c r="I238" s="2" t="str">
        <f aca="false">IF(LMPreScn!C240=1,"con", IF(LMPreScn!C240=2,"incon",na))</f>
        <v>con</v>
      </c>
      <c r="J238" s="1" t="n">
        <f aca="false">LMPreScn!CI240</f>
        <v>0.346938775510204</v>
      </c>
      <c r="K238" s="0" t="n">
        <f aca="false">lm1_code_map_scratch!V238</f>
        <v>7</v>
      </c>
      <c r="L238" s="0" t="n">
        <f aca="false">lm1_code_map_scratch!W238</f>
        <v>10</v>
      </c>
      <c r="M238" s="2" t="str">
        <f aca="false">LMPreScn!T240</f>
        <v>enjoyed</v>
      </c>
      <c r="N238" s="0" t="n">
        <f aca="false">LMPreScn!B240</f>
        <v>2</v>
      </c>
      <c r="O238" s="0" t="str">
        <f aca="false">LMPreScn!A240</f>
        <v>AH2N</v>
      </c>
    </row>
    <row r="239" customFormat="false" ht="13.8" hidden="false" customHeight="false" outlineLevel="0" collapsed="false">
      <c r="A239" s="0" t="str">
        <f aca="false">CONCATENATE(C239,"_id")</f>
        <v>16030_id</v>
      </c>
      <c r="B239" s="0" t="str">
        <f aca="false">CONCATENATE("(#",C239, ")")</f>
        <v>(#16030)</v>
      </c>
      <c r="C239" s="0" t="n">
        <f aca="false">LMPreScn!I241</f>
        <v>16030</v>
      </c>
      <c r="D239" s="0" t="n">
        <f aca="false">LMPreScn!F241</f>
        <v>30</v>
      </c>
      <c r="E239" s="0" t="n">
        <f aca="false">LMPreScn!D241</f>
        <v>2</v>
      </c>
      <c r="F239" s="0" t="n">
        <f aca="false">(D239-1)*2+E239</f>
        <v>60</v>
      </c>
      <c r="G239" s="0" t="str">
        <f aca="false">LMPreScn!M241</f>
        <v>The ducks enjoyed the pond.</v>
      </c>
      <c r="H239" s="0" t="str">
        <f aca="false">LMPreScn!CK241</f>
        <v>swim</v>
      </c>
      <c r="I239" s="2" t="str">
        <f aca="false">IF(LMPreScn!C241=1,"con", IF(LMPreScn!C241=2,"incon",na))</f>
        <v>con</v>
      </c>
      <c r="J239" s="1" t="n">
        <f aca="false">LMPreScn!CI241</f>
        <v>0.448979591836735</v>
      </c>
      <c r="K239" s="0" t="n">
        <f aca="false">lm1_code_map_scratch!V239</f>
        <v>7</v>
      </c>
      <c r="L239" s="0" t="n">
        <f aca="false">lm1_code_map_scratch!W239</f>
        <v>10</v>
      </c>
      <c r="M239" s="2" t="str">
        <f aca="false">LMPreScn!T241</f>
        <v>enjoyed</v>
      </c>
      <c r="N239" s="0" t="n">
        <f aca="false">LMPreScn!B241</f>
        <v>2</v>
      </c>
      <c r="O239" s="0" t="str">
        <f aca="false">LMPreScn!A241</f>
        <v>DH2N</v>
      </c>
    </row>
    <row r="240" customFormat="false" ht="13.8" hidden="false" customHeight="false" outlineLevel="0" collapsed="false">
      <c r="A240" s="0" t="str">
        <f aca="false">CONCATENATE(C240,"_id")</f>
        <v>17030_id</v>
      </c>
      <c r="B240" s="0" t="str">
        <f aca="false">CONCATENATE("(#",C240, ")")</f>
        <v>(#17030)</v>
      </c>
      <c r="C240" s="0" t="n">
        <f aca="false">LMPreScn!I242</f>
        <v>17030</v>
      </c>
      <c r="D240" s="0" t="n">
        <f aca="false">LMPreScn!F242</f>
        <v>30</v>
      </c>
      <c r="E240" s="0" t="n">
        <f aca="false">LMPreScn!D242</f>
        <v>1</v>
      </c>
      <c r="F240" s="0" t="n">
        <f aca="false">(D240-1)*2+E240</f>
        <v>59</v>
      </c>
      <c r="G240" s="0" t="str">
        <f aca="false">LMPreScn!M242</f>
        <v>The anglers enjoyed the pond.</v>
      </c>
      <c r="H240" s="0" t="str">
        <f aca="false">LMPreScn!CK242</f>
        <v>swim</v>
      </c>
      <c r="I240" s="2" t="str">
        <f aca="false">IF(LMPreScn!C242=1,"con", IF(LMPreScn!C242=2,"incon",na))</f>
        <v>incon</v>
      </c>
      <c r="J240" s="1" t="n">
        <f aca="false">LMPreScn!CI242</f>
        <v>0.122448979591837</v>
      </c>
      <c r="K240" s="0" t="n">
        <f aca="false">lm1_code_map_scratch!V240</f>
        <v>7</v>
      </c>
      <c r="L240" s="0" t="n">
        <f aca="false">lm1_code_map_scratch!W240</f>
        <v>10</v>
      </c>
      <c r="M240" s="2" t="str">
        <f aca="false">LMPreScn!T242</f>
        <v>enjoyed</v>
      </c>
      <c r="N240" s="0" t="n">
        <f aca="false">LMPreScn!B242</f>
        <v>2</v>
      </c>
      <c r="O240" s="0" t="str">
        <f aca="false">LMPreScn!A242</f>
        <v>CH2N</v>
      </c>
    </row>
    <row r="241" customFormat="false" ht="13.8" hidden="false" customHeight="false" outlineLevel="0" collapsed="false">
      <c r="A241" s="0" t="str">
        <f aca="false">CONCATENATE(C241,"_id")</f>
        <v>18030_id</v>
      </c>
      <c r="B241" s="0" t="str">
        <f aca="false">CONCATENATE("(#",C241, ")")</f>
        <v>(#18030)</v>
      </c>
      <c r="C241" s="0" t="n">
        <f aca="false">LMPreScn!I243</f>
        <v>18030</v>
      </c>
      <c r="D241" s="0" t="n">
        <f aca="false">LMPreScn!F243</f>
        <v>30</v>
      </c>
      <c r="E241" s="0" t="n">
        <f aca="false">LMPreScn!D243</f>
        <v>2</v>
      </c>
      <c r="F241" s="0" t="n">
        <f aca="false">(D241-1)*2+E241</f>
        <v>60</v>
      </c>
      <c r="G241" s="0" t="str">
        <f aca="false">LMPreScn!M243</f>
        <v>The ducks enjoyed the pond.</v>
      </c>
      <c r="H241" s="0" t="str">
        <f aca="false">LMPreScn!CK243</f>
        <v>fish</v>
      </c>
      <c r="I241" s="2" t="str">
        <f aca="false">IF(LMPreScn!C243=1,"con", IF(LMPreScn!C243=2,"incon",na))</f>
        <v>incon</v>
      </c>
      <c r="J241" s="1" t="n">
        <f aca="false">LMPreScn!CI243</f>
        <v>0</v>
      </c>
      <c r="K241" s="0" t="n">
        <f aca="false">lm1_code_map_scratch!V241</f>
        <v>7</v>
      </c>
      <c r="L241" s="0" t="n">
        <f aca="false">lm1_code_map_scratch!W241</f>
        <v>10</v>
      </c>
      <c r="M241" s="2" t="str">
        <f aca="false">LMPreScn!T243</f>
        <v>enjoyed</v>
      </c>
      <c r="N241" s="0" t="n">
        <f aca="false">LMPreScn!B243</f>
        <v>2</v>
      </c>
      <c r="O241" s="0" t="str">
        <f aca="false">LMPreScn!A243</f>
        <v>BH2N</v>
      </c>
    </row>
    <row r="242" customFormat="false" ht="13.8" hidden="false" customHeight="false" outlineLevel="0" collapsed="false">
      <c r="A242" s="0" t="str">
        <f aca="false">CONCATENATE(C242,"_id")</f>
        <v>10031_id</v>
      </c>
      <c r="B242" s="0" t="str">
        <f aca="false">CONCATENATE("(#",C242, ")")</f>
        <v>(#10031)</v>
      </c>
      <c r="C242" s="0" t="n">
        <f aca="false">LMPreScn!I244</f>
        <v>10031</v>
      </c>
      <c r="D242" s="0" t="n">
        <f aca="false">LMPreScn!F244</f>
        <v>31</v>
      </c>
      <c r="E242" s="0" t="n">
        <f aca="false">LMPreScn!D244</f>
        <v>1</v>
      </c>
      <c r="F242" s="0" t="n">
        <f aca="false">(D242-1)*2+E242</f>
        <v>61</v>
      </c>
      <c r="G242" s="0" t="str">
        <f aca="false">LMPreScn!M244</f>
        <v>The instructor really enjoyed her classes this semester.</v>
      </c>
      <c r="H242" s="0" t="str">
        <f aca="false">LMPreScn!CK244</f>
        <v>teach</v>
      </c>
      <c r="I242" s="2" t="str">
        <f aca="false">IF(LMPreScn!C244=1,"con", IF(LMPreScn!C244=2,"incon",na))</f>
        <v>con</v>
      </c>
      <c r="J242" s="1" t="n">
        <f aca="false">LMPreScn!CI244</f>
        <v>0.458333333333333</v>
      </c>
      <c r="K242" s="0" t="n">
        <f aca="false">lm1_code_map_scratch!V242</f>
        <v>4</v>
      </c>
      <c r="L242" s="0" t="n">
        <f aca="false">lm1_code_map_scratch!W242</f>
        <v>8</v>
      </c>
      <c r="M242" s="2" t="str">
        <f aca="false">LMPreScn!T244</f>
        <v>enjoyed</v>
      </c>
      <c r="N242" s="0" t="n">
        <f aca="false">LMPreScn!B244</f>
        <v>1</v>
      </c>
      <c r="O242" s="0" t="str">
        <f aca="false">LMPreScn!A244</f>
        <v>CH1N</v>
      </c>
    </row>
    <row r="243" customFormat="false" ht="13.8" hidden="false" customHeight="false" outlineLevel="0" collapsed="false">
      <c r="A243" s="0" t="str">
        <f aca="false">CONCATENATE(C243,"_id")</f>
        <v>11031_id</v>
      </c>
      <c r="B243" s="0" t="str">
        <f aca="false">CONCATENATE("(#",C243, ")")</f>
        <v>(#11031)</v>
      </c>
      <c r="C243" s="0" t="n">
        <f aca="false">LMPreScn!I245</f>
        <v>11031</v>
      </c>
      <c r="D243" s="0" t="n">
        <f aca="false">LMPreScn!F245</f>
        <v>31</v>
      </c>
      <c r="E243" s="0" t="n">
        <f aca="false">LMPreScn!D245</f>
        <v>2</v>
      </c>
      <c r="F243" s="0" t="n">
        <f aca="false">(D243-1)*2+E243</f>
        <v>62</v>
      </c>
      <c r="G243" s="0" t="str">
        <f aca="false">LMPreScn!M245</f>
        <v>The undergraduate really enjoyed her classes this semester.</v>
      </c>
      <c r="H243" s="0" t="str">
        <f aca="false">LMPreScn!CK245</f>
        <v>learn</v>
      </c>
      <c r="I243" s="2" t="str">
        <f aca="false">IF(LMPreScn!C245=1,"con", IF(LMPreScn!C245=2,"incon",na))</f>
        <v>con</v>
      </c>
      <c r="J243" s="1" t="n">
        <f aca="false">LMPreScn!CI245</f>
        <v>0.208333333333333</v>
      </c>
      <c r="K243" s="0" t="n">
        <f aca="false">lm1_code_map_scratch!V243</f>
        <v>4</v>
      </c>
      <c r="L243" s="0" t="n">
        <f aca="false">lm1_code_map_scratch!W243</f>
        <v>8</v>
      </c>
      <c r="M243" s="2" t="str">
        <f aca="false">LMPreScn!T245</f>
        <v>enjoyed</v>
      </c>
      <c r="N243" s="0" t="n">
        <f aca="false">LMPreScn!B245</f>
        <v>1</v>
      </c>
      <c r="O243" s="0" t="str">
        <f aca="false">LMPreScn!A245</f>
        <v>DH1N</v>
      </c>
    </row>
    <row r="244" customFormat="false" ht="13.8" hidden="false" customHeight="false" outlineLevel="0" collapsed="false">
      <c r="A244" s="0" t="str">
        <f aca="false">CONCATENATE(C244,"_id")</f>
        <v>12031_id</v>
      </c>
      <c r="B244" s="0" t="str">
        <f aca="false">CONCATENATE("(#",C244, ")")</f>
        <v>(#12031)</v>
      </c>
      <c r="C244" s="0" t="n">
        <f aca="false">LMPreScn!I246</f>
        <v>12031</v>
      </c>
      <c r="D244" s="0" t="n">
        <f aca="false">LMPreScn!F246</f>
        <v>31</v>
      </c>
      <c r="E244" s="0" t="n">
        <f aca="false">LMPreScn!D246</f>
        <v>1</v>
      </c>
      <c r="F244" s="0" t="n">
        <f aca="false">(D244-1)*2+E244</f>
        <v>61</v>
      </c>
      <c r="G244" s="0" t="str">
        <f aca="false">LMPreScn!M246</f>
        <v>The instructor really enjoyed her classes this semester.</v>
      </c>
      <c r="H244" s="0" t="str">
        <f aca="false">LMPreScn!CK246</f>
        <v>learn</v>
      </c>
      <c r="I244" s="2" t="str">
        <f aca="false">IF(LMPreScn!C246=1,"con", IF(LMPreScn!C246=2,"incon",na))</f>
        <v>incon</v>
      </c>
      <c r="J244" s="1" t="n">
        <f aca="false">LMPreScn!CI246</f>
        <v>0.0208333333333333</v>
      </c>
      <c r="K244" s="0" t="n">
        <f aca="false">lm1_code_map_scratch!V244</f>
        <v>4</v>
      </c>
      <c r="L244" s="0" t="n">
        <f aca="false">lm1_code_map_scratch!W244</f>
        <v>8</v>
      </c>
      <c r="M244" s="2" t="str">
        <f aca="false">LMPreScn!T246</f>
        <v>enjoyed</v>
      </c>
      <c r="N244" s="0" t="n">
        <f aca="false">LMPreScn!B246</f>
        <v>1</v>
      </c>
      <c r="O244" s="0" t="str">
        <f aca="false">LMPreScn!A246</f>
        <v>AH1N</v>
      </c>
    </row>
    <row r="245" customFormat="false" ht="13.8" hidden="false" customHeight="false" outlineLevel="0" collapsed="false">
      <c r="A245" s="0" t="str">
        <f aca="false">CONCATENATE(C245,"_id")</f>
        <v>13031_id</v>
      </c>
      <c r="B245" s="0" t="str">
        <f aca="false">CONCATENATE("(#",C245, ")")</f>
        <v>(#13031)</v>
      </c>
      <c r="C245" s="0" t="n">
        <f aca="false">LMPreScn!I247</f>
        <v>13031</v>
      </c>
      <c r="D245" s="0" t="n">
        <f aca="false">LMPreScn!F247</f>
        <v>31</v>
      </c>
      <c r="E245" s="0" t="n">
        <f aca="false">LMPreScn!D247</f>
        <v>2</v>
      </c>
      <c r="F245" s="0" t="n">
        <f aca="false">(D245-1)*2+E245</f>
        <v>62</v>
      </c>
      <c r="G245" s="0" t="str">
        <f aca="false">LMPreScn!M247</f>
        <v>The undergraduate really enjoyed her classes this semester.</v>
      </c>
      <c r="H245" s="0" t="str">
        <f aca="false">LMPreScn!CK247</f>
        <v>teach</v>
      </c>
      <c r="I245" s="2" t="str">
        <f aca="false">IF(LMPreScn!C247=1,"con", IF(LMPreScn!C247=2,"incon",na))</f>
        <v>incon</v>
      </c>
      <c r="J245" s="1" t="n">
        <f aca="false">LMPreScn!CI247</f>
        <v>0</v>
      </c>
      <c r="K245" s="0" t="n">
        <f aca="false">lm1_code_map_scratch!V245</f>
        <v>4</v>
      </c>
      <c r="L245" s="0" t="n">
        <f aca="false">lm1_code_map_scratch!W245</f>
        <v>8</v>
      </c>
      <c r="M245" s="2" t="str">
        <f aca="false">LMPreScn!T247</f>
        <v>enjoyed</v>
      </c>
      <c r="N245" s="0" t="n">
        <f aca="false">LMPreScn!B247</f>
        <v>1</v>
      </c>
      <c r="O245" s="0" t="str">
        <f aca="false">LMPreScn!A247</f>
        <v>BH1N</v>
      </c>
    </row>
    <row r="246" customFormat="false" ht="13.8" hidden="false" customHeight="false" outlineLevel="0" collapsed="false">
      <c r="A246" s="0" t="str">
        <f aca="false">CONCATENATE(C246,"_id")</f>
        <v>15031_id</v>
      </c>
      <c r="B246" s="0" t="str">
        <f aca="false">CONCATENATE("(#",C246, ")")</f>
        <v>(#15031)</v>
      </c>
      <c r="C246" s="0" t="n">
        <f aca="false">LMPreScn!I248</f>
        <v>15031</v>
      </c>
      <c r="D246" s="0" t="n">
        <f aca="false">LMPreScn!F248</f>
        <v>31</v>
      </c>
      <c r="E246" s="0" t="n">
        <f aca="false">LMPreScn!D248</f>
        <v>1</v>
      </c>
      <c r="F246" s="0" t="n">
        <f aca="false">(D246-1)*2+E246</f>
        <v>61</v>
      </c>
      <c r="G246" s="0" t="str">
        <f aca="false">LMPreScn!M248</f>
        <v>The instructor really enjoyed her classes this semester.</v>
      </c>
      <c r="H246" s="0" t="str">
        <f aca="false">LMPreScn!CK248</f>
        <v>teach</v>
      </c>
      <c r="I246" s="2" t="str">
        <f aca="false">IF(LMPreScn!C248=1,"con", IF(LMPreScn!C248=2,"incon",na))</f>
        <v>con</v>
      </c>
      <c r="J246" s="1" t="n">
        <f aca="false">LMPreScn!CI248</f>
        <v>0.458333333333333</v>
      </c>
      <c r="K246" s="0" t="n">
        <f aca="false">lm1_code_map_scratch!V246</f>
        <v>4</v>
      </c>
      <c r="L246" s="0" t="n">
        <f aca="false">lm1_code_map_scratch!W246</f>
        <v>8</v>
      </c>
      <c r="M246" s="2" t="str">
        <f aca="false">LMPreScn!T248</f>
        <v>enjoyed</v>
      </c>
      <c r="N246" s="0" t="n">
        <f aca="false">LMPreScn!B248</f>
        <v>2</v>
      </c>
      <c r="O246" s="0" t="str">
        <f aca="false">LMPreScn!A248</f>
        <v>DH2N</v>
      </c>
    </row>
    <row r="247" customFormat="false" ht="13.8" hidden="false" customHeight="false" outlineLevel="0" collapsed="false">
      <c r="A247" s="0" t="str">
        <f aca="false">CONCATENATE(C247,"_id")</f>
        <v>16031_id</v>
      </c>
      <c r="B247" s="0" t="str">
        <f aca="false">CONCATENATE("(#",C247, ")")</f>
        <v>(#16031)</v>
      </c>
      <c r="C247" s="0" t="n">
        <f aca="false">LMPreScn!I249</f>
        <v>16031</v>
      </c>
      <c r="D247" s="0" t="n">
        <f aca="false">LMPreScn!F249</f>
        <v>31</v>
      </c>
      <c r="E247" s="0" t="n">
        <f aca="false">LMPreScn!D249</f>
        <v>2</v>
      </c>
      <c r="F247" s="0" t="n">
        <f aca="false">(D247-1)*2+E247</f>
        <v>62</v>
      </c>
      <c r="G247" s="0" t="str">
        <f aca="false">LMPreScn!M249</f>
        <v>The undergraduate really enjoyed her classes this semester.</v>
      </c>
      <c r="H247" s="0" t="str">
        <f aca="false">LMPreScn!CK249</f>
        <v>learn</v>
      </c>
      <c r="I247" s="2" t="str">
        <f aca="false">IF(LMPreScn!C249=1,"con", IF(LMPreScn!C249=2,"incon",na))</f>
        <v>con</v>
      </c>
      <c r="J247" s="1" t="n">
        <f aca="false">LMPreScn!CI249</f>
        <v>0.208333333333333</v>
      </c>
      <c r="K247" s="0" t="n">
        <f aca="false">lm1_code_map_scratch!V247</f>
        <v>4</v>
      </c>
      <c r="L247" s="0" t="n">
        <f aca="false">lm1_code_map_scratch!W247</f>
        <v>8</v>
      </c>
      <c r="M247" s="2" t="str">
        <f aca="false">LMPreScn!T249</f>
        <v>enjoyed</v>
      </c>
      <c r="N247" s="0" t="n">
        <f aca="false">LMPreScn!B249</f>
        <v>2</v>
      </c>
      <c r="O247" s="0" t="str">
        <f aca="false">LMPreScn!A249</f>
        <v>CH2N</v>
      </c>
    </row>
    <row r="248" customFormat="false" ht="13.8" hidden="false" customHeight="false" outlineLevel="0" collapsed="false">
      <c r="A248" s="0" t="str">
        <f aca="false">CONCATENATE(C248,"_id")</f>
        <v>17031_id</v>
      </c>
      <c r="B248" s="0" t="str">
        <f aca="false">CONCATENATE("(#",C248, ")")</f>
        <v>(#17031)</v>
      </c>
      <c r="C248" s="0" t="n">
        <f aca="false">LMPreScn!I250</f>
        <v>17031</v>
      </c>
      <c r="D248" s="0" t="n">
        <f aca="false">LMPreScn!F250</f>
        <v>31</v>
      </c>
      <c r="E248" s="0" t="n">
        <f aca="false">LMPreScn!D250</f>
        <v>1</v>
      </c>
      <c r="F248" s="0" t="n">
        <f aca="false">(D248-1)*2+E248</f>
        <v>61</v>
      </c>
      <c r="G248" s="0" t="str">
        <f aca="false">LMPreScn!M250</f>
        <v>The instructor really enjoyed her classes this semester.</v>
      </c>
      <c r="H248" s="0" t="str">
        <f aca="false">LMPreScn!CK250</f>
        <v>learn</v>
      </c>
      <c r="I248" s="2" t="str">
        <f aca="false">IF(LMPreScn!C250=1,"con", IF(LMPreScn!C250=2,"incon",na))</f>
        <v>incon</v>
      </c>
      <c r="J248" s="1" t="n">
        <f aca="false">LMPreScn!CI250</f>
        <v>0.0208333333333333</v>
      </c>
      <c r="K248" s="0" t="n">
        <f aca="false">lm1_code_map_scratch!V248</f>
        <v>4</v>
      </c>
      <c r="L248" s="0" t="n">
        <f aca="false">lm1_code_map_scratch!W248</f>
        <v>8</v>
      </c>
      <c r="M248" s="2" t="str">
        <f aca="false">LMPreScn!T250</f>
        <v>enjoyed</v>
      </c>
      <c r="N248" s="0" t="n">
        <f aca="false">LMPreScn!B250</f>
        <v>2</v>
      </c>
      <c r="O248" s="0" t="str">
        <f aca="false">LMPreScn!A250</f>
        <v>BH2N</v>
      </c>
    </row>
    <row r="249" customFormat="false" ht="13.8" hidden="false" customHeight="false" outlineLevel="0" collapsed="false">
      <c r="A249" s="0" t="str">
        <f aca="false">CONCATENATE(C249,"_id")</f>
        <v>18031_id</v>
      </c>
      <c r="B249" s="0" t="str">
        <f aca="false">CONCATENATE("(#",C249, ")")</f>
        <v>(#18031)</v>
      </c>
      <c r="C249" s="0" t="n">
        <f aca="false">LMPreScn!I251</f>
        <v>18031</v>
      </c>
      <c r="D249" s="0" t="n">
        <f aca="false">LMPreScn!F251</f>
        <v>31</v>
      </c>
      <c r="E249" s="0" t="n">
        <f aca="false">LMPreScn!D251</f>
        <v>2</v>
      </c>
      <c r="F249" s="0" t="n">
        <f aca="false">(D249-1)*2+E249</f>
        <v>62</v>
      </c>
      <c r="G249" s="0" t="str">
        <f aca="false">LMPreScn!M251</f>
        <v>The undergraduate really enjoyed her classes this semester.</v>
      </c>
      <c r="H249" s="0" t="str">
        <f aca="false">LMPreScn!CK251</f>
        <v>teach</v>
      </c>
      <c r="I249" s="2" t="str">
        <f aca="false">IF(LMPreScn!C251=1,"con", IF(LMPreScn!C251=2,"incon",na))</f>
        <v>incon</v>
      </c>
      <c r="J249" s="1" t="n">
        <f aca="false">LMPreScn!CI251</f>
        <v>0</v>
      </c>
      <c r="K249" s="0" t="n">
        <f aca="false">lm1_code_map_scratch!V249</f>
        <v>4</v>
      </c>
      <c r="L249" s="0" t="n">
        <f aca="false">lm1_code_map_scratch!W249</f>
        <v>8</v>
      </c>
      <c r="M249" s="2" t="str">
        <f aca="false">LMPreScn!T251</f>
        <v>enjoyed</v>
      </c>
      <c r="N249" s="0" t="n">
        <f aca="false">LMPreScn!B251</f>
        <v>2</v>
      </c>
      <c r="O249" s="0" t="str">
        <f aca="false">LMPreScn!A251</f>
        <v>AH2N</v>
      </c>
    </row>
    <row r="250" customFormat="false" ht="13.8" hidden="false" customHeight="false" outlineLevel="0" collapsed="false">
      <c r="A250" s="0" t="str">
        <f aca="false">CONCATENATE(C250,"_id")</f>
        <v>10032_id</v>
      </c>
      <c r="B250" s="0" t="str">
        <f aca="false">CONCATENATE("(#",C250, ")")</f>
        <v>(#10032)</v>
      </c>
      <c r="C250" s="0" t="n">
        <f aca="false">LMPreScn!I252</f>
        <v>10032</v>
      </c>
      <c r="D250" s="0" t="n">
        <f aca="false">LMPreScn!F252</f>
        <v>32</v>
      </c>
      <c r="E250" s="0" t="n">
        <f aca="false">LMPreScn!D252</f>
        <v>1</v>
      </c>
      <c r="F250" s="0" t="n">
        <f aca="false">(D250-1)*2+E250</f>
        <v>63</v>
      </c>
      <c r="G250" s="0" t="str">
        <f aca="false">LMPreScn!M252</f>
        <v>The elderly couple enjoyed the large oak tree.</v>
      </c>
      <c r="H250" s="0" t="str">
        <f aca="false">LMPreScn!CK252</f>
        <v>sit</v>
      </c>
      <c r="I250" s="2" t="str">
        <f aca="false">IF(LMPreScn!C252=1,"con", IF(LMPreScn!C252=2,"incon",na))</f>
        <v>con</v>
      </c>
      <c r="J250" s="1" t="n">
        <f aca="false">LMPreScn!CI252</f>
        <v>0.571428571428571</v>
      </c>
      <c r="K250" s="0" t="n">
        <f aca="false">lm1_code_map_scratch!V250</f>
        <v>5</v>
      </c>
      <c r="L250" s="0" t="n">
        <f aca="false">lm1_code_map_scratch!W250</f>
        <v>8</v>
      </c>
      <c r="M250" s="2" t="str">
        <f aca="false">LMPreScn!T252</f>
        <v>enjoyed</v>
      </c>
      <c r="N250" s="0" t="n">
        <f aca="false">LMPreScn!B252</f>
        <v>1</v>
      </c>
      <c r="O250" s="0" t="str">
        <f aca="false">LMPreScn!A252</f>
        <v>CH1N</v>
      </c>
    </row>
    <row r="251" customFormat="false" ht="13.8" hidden="false" customHeight="false" outlineLevel="0" collapsed="false">
      <c r="A251" s="0" t="str">
        <f aca="false">CONCATENATE(C251,"_id")</f>
        <v>11032_id</v>
      </c>
      <c r="B251" s="0" t="str">
        <f aca="false">CONCATENATE("(#",C251, ")")</f>
        <v>(#11032)</v>
      </c>
      <c r="C251" s="0" t="n">
        <f aca="false">LMPreScn!I253</f>
        <v>11032</v>
      </c>
      <c r="D251" s="0" t="n">
        <f aca="false">LMPreScn!F253</f>
        <v>32</v>
      </c>
      <c r="E251" s="0" t="n">
        <f aca="false">LMPreScn!D253</f>
        <v>2</v>
      </c>
      <c r="F251" s="0" t="n">
        <f aca="false">(D251-1)*2+E251</f>
        <v>64</v>
      </c>
      <c r="G251" s="0" t="str">
        <f aca="false">LMPreScn!M253</f>
        <v>The boys enjoyed the large oak tree.</v>
      </c>
      <c r="H251" s="0" t="str">
        <f aca="false">LMPreScn!CK253</f>
        <v>climb</v>
      </c>
      <c r="I251" s="2" t="str">
        <f aca="false">IF(LMPreScn!C253=1,"con", IF(LMPreScn!C253=2,"incon",na))</f>
        <v>con</v>
      </c>
      <c r="J251" s="1" t="n">
        <f aca="false">LMPreScn!CI253</f>
        <v>0.653061224489796</v>
      </c>
      <c r="K251" s="0" t="n">
        <f aca="false">lm1_code_map_scratch!V251</f>
        <v>5</v>
      </c>
      <c r="L251" s="0" t="n">
        <f aca="false">lm1_code_map_scratch!W251</f>
        <v>8</v>
      </c>
      <c r="M251" s="2" t="str">
        <f aca="false">LMPreScn!T253</f>
        <v>enjoyed</v>
      </c>
      <c r="N251" s="0" t="n">
        <f aca="false">LMPreScn!B253</f>
        <v>1</v>
      </c>
      <c r="O251" s="0" t="str">
        <f aca="false">LMPreScn!A253</f>
        <v>DH1N</v>
      </c>
    </row>
    <row r="252" customFormat="false" ht="13.8" hidden="false" customHeight="false" outlineLevel="0" collapsed="false">
      <c r="A252" s="0" t="str">
        <f aca="false">CONCATENATE(C252,"_id")</f>
        <v>12032_id</v>
      </c>
      <c r="B252" s="0" t="str">
        <f aca="false">CONCATENATE("(#",C252, ")")</f>
        <v>(#12032)</v>
      </c>
      <c r="C252" s="0" t="n">
        <f aca="false">LMPreScn!I254</f>
        <v>12032</v>
      </c>
      <c r="D252" s="0" t="n">
        <f aca="false">LMPreScn!F254</f>
        <v>32</v>
      </c>
      <c r="E252" s="0" t="n">
        <f aca="false">LMPreScn!D254</f>
        <v>1</v>
      </c>
      <c r="F252" s="0" t="n">
        <f aca="false">(D252-1)*2+E252</f>
        <v>63</v>
      </c>
      <c r="G252" s="0" t="str">
        <f aca="false">LMPreScn!M254</f>
        <v>The elderly couple enjoyed the large oak tree.</v>
      </c>
      <c r="H252" s="0" t="str">
        <f aca="false">LMPreScn!CK254</f>
        <v>climb</v>
      </c>
      <c r="I252" s="2" t="str">
        <f aca="false">IF(LMPreScn!C254=1,"con", IF(LMPreScn!C254=2,"incon",na))</f>
        <v>incon</v>
      </c>
      <c r="J252" s="1" t="n">
        <f aca="false">LMPreScn!CI254</f>
        <v>0.0204081632653061</v>
      </c>
      <c r="K252" s="0" t="n">
        <f aca="false">lm1_code_map_scratch!V252</f>
        <v>5</v>
      </c>
      <c r="L252" s="0" t="n">
        <f aca="false">lm1_code_map_scratch!W252</f>
        <v>8</v>
      </c>
      <c r="M252" s="2" t="str">
        <f aca="false">LMPreScn!T254</f>
        <v>enjoyed</v>
      </c>
      <c r="N252" s="0" t="n">
        <f aca="false">LMPreScn!B254</f>
        <v>1</v>
      </c>
      <c r="O252" s="0" t="str">
        <f aca="false">LMPreScn!A254</f>
        <v>AH1N</v>
      </c>
    </row>
    <row r="253" customFormat="false" ht="13.8" hidden="false" customHeight="false" outlineLevel="0" collapsed="false">
      <c r="A253" s="0" t="str">
        <f aca="false">CONCATENATE(C253,"_id")</f>
        <v>13032_id</v>
      </c>
      <c r="B253" s="0" t="str">
        <f aca="false">CONCATENATE("(#",C253, ")")</f>
        <v>(#13032)</v>
      </c>
      <c r="C253" s="0" t="n">
        <f aca="false">LMPreScn!I255</f>
        <v>13032</v>
      </c>
      <c r="D253" s="0" t="n">
        <f aca="false">LMPreScn!F255</f>
        <v>32</v>
      </c>
      <c r="E253" s="0" t="n">
        <f aca="false">LMPreScn!D255</f>
        <v>2</v>
      </c>
      <c r="F253" s="0" t="n">
        <f aca="false">(D253-1)*2+E253</f>
        <v>64</v>
      </c>
      <c r="G253" s="0" t="str">
        <f aca="false">LMPreScn!M255</f>
        <v>The boys enjoyed the large oak tree.</v>
      </c>
      <c r="H253" s="0" t="str">
        <f aca="false">LMPreScn!CK255</f>
        <v>sit</v>
      </c>
      <c r="I253" s="2" t="str">
        <f aca="false">IF(LMPreScn!C255=1,"con", IF(LMPreScn!C255=2,"incon",na))</f>
        <v>incon</v>
      </c>
      <c r="J253" s="1" t="n">
        <f aca="false">LMPreScn!CI255</f>
        <v>0.0612244897959184</v>
      </c>
      <c r="K253" s="0" t="n">
        <f aca="false">lm1_code_map_scratch!V253</f>
        <v>5</v>
      </c>
      <c r="L253" s="0" t="n">
        <f aca="false">lm1_code_map_scratch!W253</f>
        <v>8</v>
      </c>
      <c r="M253" s="2" t="str">
        <f aca="false">LMPreScn!T255</f>
        <v>enjoyed</v>
      </c>
      <c r="N253" s="0" t="n">
        <f aca="false">LMPreScn!B255</f>
        <v>1</v>
      </c>
      <c r="O253" s="0" t="str">
        <f aca="false">LMPreScn!A255</f>
        <v>BH1N</v>
      </c>
    </row>
    <row r="254" customFormat="false" ht="13.8" hidden="false" customHeight="false" outlineLevel="0" collapsed="false">
      <c r="A254" s="0" t="str">
        <f aca="false">CONCATENATE(C254,"_id")</f>
        <v>15032_id</v>
      </c>
      <c r="B254" s="0" t="str">
        <f aca="false">CONCATENATE("(#",C254, ")")</f>
        <v>(#15032)</v>
      </c>
      <c r="C254" s="0" t="n">
        <f aca="false">LMPreScn!I256</f>
        <v>15032</v>
      </c>
      <c r="D254" s="0" t="n">
        <f aca="false">LMPreScn!F256</f>
        <v>32</v>
      </c>
      <c r="E254" s="0" t="n">
        <f aca="false">LMPreScn!D256</f>
        <v>1</v>
      </c>
      <c r="F254" s="0" t="n">
        <f aca="false">(D254-1)*2+E254</f>
        <v>63</v>
      </c>
      <c r="G254" s="0" t="str">
        <f aca="false">LMPreScn!M256</f>
        <v>The elderly couple enjoyed the large oak tree.</v>
      </c>
      <c r="H254" s="0" t="str">
        <f aca="false">LMPreScn!CK256</f>
        <v>sit</v>
      </c>
      <c r="I254" s="2" t="str">
        <f aca="false">IF(LMPreScn!C256=1,"con", IF(LMPreScn!C256=2,"incon",na))</f>
        <v>con</v>
      </c>
      <c r="J254" s="1" t="n">
        <f aca="false">LMPreScn!CI256</f>
        <v>0.571428571428571</v>
      </c>
      <c r="K254" s="0" t="n">
        <f aca="false">lm1_code_map_scratch!V254</f>
        <v>5</v>
      </c>
      <c r="L254" s="0" t="n">
        <f aca="false">lm1_code_map_scratch!W254</f>
        <v>8</v>
      </c>
      <c r="M254" s="2" t="str">
        <f aca="false">LMPreScn!T256</f>
        <v>enjoyed</v>
      </c>
      <c r="N254" s="0" t="n">
        <f aca="false">LMPreScn!B256</f>
        <v>2</v>
      </c>
      <c r="O254" s="0" t="str">
        <f aca="false">LMPreScn!A256</f>
        <v>DH2N</v>
      </c>
    </row>
    <row r="255" customFormat="false" ht="13.8" hidden="false" customHeight="false" outlineLevel="0" collapsed="false">
      <c r="A255" s="0" t="str">
        <f aca="false">CONCATENATE(C255,"_id")</f>
        <v>16032_id</v>
      </c>
      <c r="B255" s="0" t="str">
        <f aca="false">CONCATENATE("(#",C255, ")")</f>
        <v>(#16032)</v>
      </c>
      <c r="C255" s="0" t="n">
        <f aca="false">LMPreScn!I257</f>
        <v>16032</v>
      </c>
      <c r="D255" s="0" t="n">
        <f aca="false">LMPreScn!F257</f>
        <v>32</v>
      </c>
      <c r="E255" s="0" t="n">
        <f aca="false">LMPreScn!D257</f>
        <v>2</v>
      </c>
      <c r="F255" s="0" t="n">
        <f aca="false">(D255-1)*2+E255</f>
        <v>64</v>
      </c>
      <c r="G255" s="0" t="str">
        <f aca="false">LMPreScn!M257</f>
        <v>The boys enjoyed the large oak tree.</v>
      </c>
      <c r="H255" s="0" t="str">
        <f aca="false">LMPreScn!CK257</f>
        <v>climb</v>
      </c>
      <c r="I255" s="2" t="str">
        <f aca="false">IF(LMPreScn!C257=1,"con", IF(LMPreScn!C257=2,"incon",na))</f>
        <v>con</v>
      </c>
      <c r="J255" s="1" t="n">
        <f aca="false">LMPreScn!CI257</f>
        <v>0.653061224489796</v>
      </c>
      <c r="K255" s="0" t="n">
        <f aca="false">lm1_code_map_scratch!V255</f>
        <v>5</v>
      </c>
      <c r="L255" s="0" t="n">
        <f aca="false">lm1_code_map_scratch!W255</f>
        <v>8</v>
      </c>
      <c r="M255" s="2" t="str">
        <f aca="false">LMPreScn!T257</f>
        <v>enjoyed</v>
      </c>
      <c r="N255" s="0" t="n">
        <f aca="false">LMPreScn!B257</f>
        <v>2</v>
      </c>
      <c r="O255" s="0" t="str">
        <f aca="false">LMPreScn!A257</f>
        <v>CH2N</v>
      </c>
    </row>
    <row r="256" customFormat="false" ht="13.8" hidden="false" customHeight="false" outlineLevel="0" collapsed="false">
      <c r="A256" s="0" t="str">
        <f aca="false">CONCATENATE(C256,"_id")</f>
        <v>17032_id</v>
      </c>
      <c r="B256" s="0" t="str">
        <f aca="false">CONCATENATE("(#",C256, ")")</f>
        <v>(#17032)</v>
      </c>
      <c r="C256" s="0" t="n">
        <f aca="false">LMPreScn!I258</f>
        <v>17032</v>
      </c>
      <c r="D256" s="0" t="n">
        <f aca="false">LMPreScn!F258</f>
        <v>32</v>
      </c>
      <c r="E256" s="0" t="n">
        <f aca="false">LMPreScn!D258</f>
        <v>1</v>
      </c>
      <c r="F256" s="0" t="n">
        <f aca="false">(D256-1)*2+E256</f>
        <v>63</v>
      </c>
      <c r="G256" s="0" t="str">
        <f aca="false">LMPreScn!M258</f>
        <v>The elderly couple enjoyed the large oak tree.</v>
      </c>
      <c r="H256" s="0" t="str">
        <f aca="false">LMPreScn!CK258</f>
        <v>climb</v>
      </c>
      <c r="I256" s="2" t="str">
        <f aca="false">IF(LMPreScn!C258=1,"con", IF(LMPreScn!C258=2,"incon",na))</f>
        <v>incon</v>
      </c>
      <c r="J256" s="1" t="n">
        <f aca="false">LMPreScn!CI258</f>
        <v>0.0204081632653061</v>
      </c>
      <c r="K256" s="0" t="n">
        <f aca="false">lm1_code_map_scratch!V256</f>
        <v>5</v>
      </c>
      <c r="L256" s="0" t="n">
        <f aca="false">lm1_code_map_scratch!W256</f>
        <v>8</v>
      </c>
      <c r="M256" s="2" t="str">
        <f aca="false">LMPreScn!T258</f>
        <v>enjoyed</v>
      </c>
      <c r="N256" s="0" t="n">
        <f aca="false">LMPreScn!B258</f>
        <v>2</v>
      </c>
      <c r="O256" s="0" t="str">
        <f aca="false">LMPreScn!A258</f>
        <v>BH2N</v>
      </c>
    </row>
    <row r="257" customFormat="false" ht="13.8" hidden="false" customHeight="false" outlineLevel="0" collapsed="false">
      <c r="A257" s="0" t="str">
        <f aca="false">CONCATENATE(C257,"_id")</f>
        <v>18032_id</v>
      </c>
      <c r="B257" s="0" t="str">
        <f aca="false">CONCATENATE("(#",C257, ")")</f>
        <v>(#18032)</v>
      </c>
      <c r="C257" s="0" t="n">
        <f aca="false">LMPreScn!I259</f>
        <v>18032</v>
      </c>
      <c r="D257" s="0" t="n">
        <f aca="false">LMPreScn!F259</f>
        <v>32</v>
      </c>
      <c r="E257" s="0" t="n">
        <f aca="false">LMPreScn!D259</f>
        <v>2</v>
      </c>
      <c r="F257" s="0" t="n">
        <f aca="false">(D257-1)*2+E257</f>
        <v>64</v>
      </c>
      <c r="G257" s="0" t="str">
        <f aca="false">LMPreScn!M259</f>
        <v>The boys enjoyed the large oak tree.</v>
      </c>
      <c r="H257" s="0" t="str">
        <f aca="false">LMPreScn!CK259</f>
        <v>sit</v>
      </c>
      <c r="I257" s="2" t="str">
        <f aca="false">IF(LMPreScn!C259=1,"con", IF(LMPreScn!C259=2,"incon",na))</f>
        <v>incon</v>
      </c>
      <c r="J257" s="1" t="n">
        <f aca="false">LMPreScn!CI259</f>
        <v>0.0612244897959184</v>
      </c>
      <c r="K257" s="0" t="n">
        <f aca="false">lm1_code_map_scratch!V257</f>
        <v>5</v>
      </c>
      <c r="L257" s="0" t="n">
        <f aca="false">lm1_code_map_scratch!W257</f>
        <v>8</v>
      </c>
      <c r="M257" s="2" t="str">
        <f aca="false">LMPreScn!T259</f>
        <v>enjoyed</v>
      </c>
      <c r="N257" s="0" t="n">
        <f aca="false">LMPreScn!B259</f>
        <v>2</v>
      </c>
      <c r="O257" s="0" t="str">
        <f aca="false">LMPreScn!A259</f>
        <v>AH2N</v>
      </c>
    </row>
    <row r="258" customFormat="false" ht="13.8" hidden="false" customHeight="false" outlineLevel="0" collapsed="false">
      <c r="A258" s="0" t="str">
        <f aca="false">CONCATENATE(C258,"_id")</f>
        <v>10033_id</v>
      </c>
      <c r="B258" s="0" t="str">
        <f aca="false">CONCATENATE("(#",C258, ")")</f>
        <v>(#10033)</v>
      </c>
      <c r="C258" s="0" t="n">
        <f aca="false">LMPreScn!I260</f>
        <v>10033</v>
      </c>
      <c r="D258" s="0" t="n">
        <f aca="false">LMPreScn!F260</f>
        <v>33</v>
      </c>
      <c r="E258" s="0" t="n">
        <f aca="false">LMPreScn!D260</f>
        <v>1</v>
      </c>
      <c r="F258" s="0" t="n">
        <f aca="false">(D258-1)*2+E258</f>
        <v>65</v>
      </c>
      <c r="G258" s="0" t="str">
        <f aca="false">LMPreScn!M260</f>
        <v>A large television audience enjoyed the comedy show.</v>
      </c>
      <c r="H258" s="0" t="str">
        <f aca="false">LMPreScn!CK260</f>
        <v>watch</v>
      </c>
      <c r="I258" s="2" t="str">
        <f aca="false">IF(LMPreScn!C260=1,"con", IF(LMPreScn!C260=2,"incon",na))</f>
        <v>con</v>
      </c>
      <c r="J258" s="1" t="n">
        <f aca="false">LMPreScn!CI260</f>
        <v>0.387755102040816</v>
      </c>
      <c r="K258" s="0" t="n">
        <f aca="false">lm1_code_map_scratch!V258</f>
        <v>6</v>
      </c>
      <c r="L258" s="0" t="n">
        <f aca="false">lm1_code_map_scratch!W258</f>
        <v>9</v>
      </c>
      <c r="M258" s="2" t="str">
        <f aca="false">LMPreScn!T260</f>
        <v>enjoyed</v>
      </c>
      <c r="N258" s="0" t="n">
        <f aca="false">LMPreScn!B260</f>
        <v>1</v>
      </c>
      <c r="O258" s="0" t="str">
        <f aca="false">LMPreScn!A260</f>
        <v>CH1N</v>
      </c>
    </row>
    <row r="259" customFormat="false" ht="13.8" hidden="false" customHeight="false" outlineLevel="0" collapsed="false">
      <c r="A259" s="0" t="str">
        <f aca="false">CONCATENATE(C259,"_id")</f>
        <v>11033_id</v>
      </c>
      <c r="B259" s="0" t="str">
        <f aca="false">CONCATENATE("(#",C259, ")")</f>
        <v>(#11033)</v>
      </c>
      <c r="C259" s="0" t="n">
        <f aca="false">LMPreScn!I261</f>
        <v>11033</v>
      </c>
      <c r="D259" s="0" t="n">
        <f aca="false">LMPreScn!F261</f>
        <v>33</v>
      </c>
      <c r="E259" s="0" t="n">
        <f aca="false">LMPreScn!D261</f>
        <v>2</v>
      </c>
      <c r="F259" s="0" t="n">
        <f aca="false">(D259-1)*2+E259</f>
        <v>66</v>
      </c>
      <c r="G259" s="0" t="str">
        <f aca="false">LMPreScn!M261</f>
        <v>A large radio audience enjoyed the comedy show.</v>
      </c>
      <c r="H259" s="0" t="str">
        <f aca="false">LMPreScn!CK261</f>
        <v>listen</v>
      </c>
      <c r="I259" s="2" t="str">
        <f aca="false">IF(LMPreScn!C261=1,"con", IF(LMPreScn!C261=2,"incon",na))</f>
        <v>con</v>
      </c>
      <c r="J259" s="1" t="n">
        <f aca="false">LMPreScn!CI261</f>
        <v>0.333333333333333</v>
      </c>
      <c r="K259" s="0" t="n">
        <f aca="false">lm1_code_map_scratch!V259</f>
        <v>6</v>
      </c>
      <c r="L259" s="0" t="n">
        <f aca="false">lm1_code_map_scratch!W259</f>
        <v>9</v>
      </c>
      <c r="M259" s="2" t="str">
        <f aca="false">LMPreScn!T261</f>
        <v>enjoyed</v>
      </c>
      <c r="N259" s="0" t="n">
        <f aca="false">LMPreScn!B261</f>
        <v>1</v>
      </c>
      <c r="O259" s="0" t="str">
        <f aca="false">LMPreScn!A261</f>
        <v>DH1N</v>
      </c>
    </row>
    <row r="260" customFormat="false" ht="13.8" hidden="false" customHeight="false" outlineLevel="0" collapsed="false">
      <c r="A260" s="0" t="str">
        <f aca="false">CONCATENATE(C260,"_id")</f>
        <v>12033_id</v>
      </c>
      <c r="B260" s="0" t="str">
        <f aca="false">CONCATENATE("(#",C260, ")")</f>
        <v>(#12033)</v>
      </c>
      <c r="C260" s="0" t="n">
        <f aca="false">LMPreScn!I262</f>
        <v>12033</v>
      </c>
      <c r="D260" s="0" t="n">
        <f aca="false">LMPreScn!F262</f>
        <v>33</v>
      </c>
      <c r="E260" s="0" t="n">
        <f aca="false">LMPreScn!D262</f>
        <v>1</v>
      </c>
      <c r="F260" s="0" t="n">
        <f aca="false">(D260-1)*2+E260</f>
        <v>65</v>
      </c>
      <c r="G260" s="0" t="str">
        <f aca="false">LMPreScn!M262</f>
        <v>A large television audience enjoyed the comedy show.</v>
      </c>
      <c r="H260" s="0" t="str">
        <f aca="false">LMPreScn!CK262</f>
        <v>listen</v>
      </c>
      <c r="I260" s="2" t="str">
        <f aca="false">IF(LMPreScn!C262=1,"con", IF(LMPreScn!C262=2,"incon",na))</f>
        <v>incon</v>
      </c>
      <c r="J260" s="1" t="n">
        <f aca="false">LMPreScn!CI262</f>
        <v>0</v>
      </c>
      <c r="K260" s="0" t="n">
        <f aca="false">lm1_code_map_scratch!V260</f>
        <v>6</v>
      </c>
      <c r="L260" s="0" t="n">
        <f aca="false">lm1_code_map_scratch!W260</f>
        <v>9</v>
      </c>
      <c r="M260" s="2" t="str">
        <f aca="false">LMPreScn!T262</f>
        <v>enjoyed</v>
      </c>
      <c r="N260" s="0" t="n">
        <f aca="false">LMPreScn!B262</f>
        <v>1</v>
      </c>
      <c r="O260" s="0" t="str">
        <f aca="false">LMPreScn!A262</f>
        <v>AH1N</v>
      </c>
    </row>
    <row r="261" customFormat="false" ht="13.8" hidden="false" customHeight="false" outlineLevel="0" collapsed="false">
      <c r="A261" s="0" t="str">
        <f aca="false">CONCATENATE(C261,"_id")</f>
        <v>13033_id</v>
      </c>
      <c r="B261" s="0" t="str">
        <f aca="false">CONCATENATE("(#",C261, ")")</f>
        <v>(#13033)</v>
      </c>
      <c r="C261" s="0" t="n">
        <f aca="false">LMPreScn!I263</f>
        <v>13033</v>
      </c>
      <c r="D261" s="0" t="n">
        <f aca="false">LMPreScn!F263</f>
        <v>33</v>
      </c>
      <c r="E261" s="0" t="n">
        <f aca="false">LMPreScn!D263</f>
        <v>2</v>
      </c>
      <c r="F261" s="0" t="n">
        <f aca="false">(D261-1)*2+E261</f>
        <v>66</v>
      </c>
      <c r="G261" s="0" t="str">
        <f aca="false">LMPreScn!M263</f>
        <v>A large radio audience enjoyed the comedy show.</v>
      </c>
      <c r="H261" s="0" t="str">
        <f aca="false">LMPreScn!CK263</f>
        <v>watch</v>
      </c>
      <c r="I261" s="2" t="str">
        <f aca="false">IF(LMPreScn!C263=1,"con", IF(LMPreScn!C263=2,"incon",na))</f>
        <v>incon</v>
      </c>
      <c r="J261" s="1" t="n">
        <f aca="false">LMPreScn!CI263</f>
        <v>0.0416666666666667</v>
      </c>
      <c r="K261" s="0" t="n">
        <f aca="false">lm1_code_map_scratch!V261</f>
        <v>6</v>
      </c>
      <c r="L261" s="0" t="n">
        <f aca="false">lm1_code_map_scratch!W261</f>
        <v>9</v>
      </c>
      <c r="M261" s="2" t="str">
        <f aca="false">LMPreScn!T263</f>
        <v>enjoyed</v>
      </c>
      <c r="N261" s="0" t="n">
        <f aca="false">LMPreScn!B263</f>
        <v>1</v>
      </c>
      <c r="O261" s="0" t="str">
        <f aca="false">LMPreScn!A263</f>
        <v>BH1N</v>
      </c>
    </row>
    <row r="262" customFormat="false" ht="13.8" hidden="false" customHeight="false" outlineLevel="0" collapsed="false">
      <c r="A262" s="0" t="str">
        <f aca="false">CONCATENATE(C262,"_id")</f>
        <v>15033_id</v>
      </c>
      <c r="B262" s="0" t="str">
        <f aca="false">CONCATENATE("(#",C262, ")")</f>
        <v>(#15033)</v>
      </c>
      <c r="C262" s="0" t="n">
        <f aca="false">LMPreScn!I264</f>
        <v>15033</v>
      </c>
      <c r="D262" s="0" t="n">
        <f aca="false">LMPreScn!F264</f>
        <v>33</v>
      </c>
      <c r="E262" s="0" t="n">
        <f aca="false">LMPreScn!D264</f>
        <v>1</v>
      </c>
      <c r="F262" s="0" t="n">
        <f aca="false">(D262-1)*2+E262</f>
        <v>65</v>
      </c>
      <c r="G262" s="0" t="str">
        <f aca="false">LMPreScn!M264</f>
        <v>A large television audience enjoyed the comedy show.</v>
      </c>
      <c r="H262" s="0" t="str">
        <f aca="false">LMPreScn!CK264</f>
        <v>watch</v>
      </c>
      <c r="I262" s="2" t="str">
        <f aca="false">IF(LMPreScn!C264=1,"con", IF(LMPreScn!C264=2,"incon",na))</f>
        <v>con</v>
      </c>
      <c r="J262" s="1" t="n">
        <f aca="false">LMPreScn!CI264</f>
        <v>0.387755102040816</v>
      </c>
      <c r="K262" s="0" t="n">
        <f aca="false">lm1_code_map_scratch!V262</f>
        <v>6</v>
      </c>
      <c r="L262" s="0" t="n">
        <f aca="false">lm1_code_map_scratch!W262</f>
        <v>9</v>
      </c>
      <c r="M262" s="2" t="str">
        <f aca="false">LMPreScn!T264</f>
        <v>enjoyed</v>
      </c>
      <c r="N262" s="0" t="n">
        <f aca="false">LMPreScn!B264</f>
        <v>2</v>
      </c>
      <c r="O262" s="0" t="str">
        <f aca="false">LMPreScn!A264</f>
        <v>DH2N</v>
      </c>
    </row>
    <row r="263" customFormat="false" ht="13.8" hidden="false" customHeight="false" outlineLevel="0" collapsed="false">
      <c r="A263" s="0" t="str">
        <f aca="false">CONCATENATE(C263,"_id")</f>
        <v>16033_id</v>
      </c>
      <c r="B263" s="0" t="str">
        <f aca="false">CONCATENATE("(#",C263, ")")</f>
        <v>(#16033)</v>
      </c>
      <c r="C263" s="0" t="n">
        <f aca="false">LMPreScn!I265</f>
        <v>16033</v>
      </c>
      <c r="D263" s="0" t="n">
        <f aca="false">LMPreScn!F265</f>
        <v>33</v>
      </c>
      <c r="E263" s="0" t="n">
        <f aca="false">LMPreScn!D265</f>
        <v>2</v>
      </c>
      <c r="F263" s="0" t="n">
        <f aca="false">(D263-1)*2+E263</f>
        <v>66</v>
      </c>
      <c r="G263" s="0" t="str">
        <f aca="false">LMPreScn!M265</f>
        <v>A large radio audience enjoyed the comedy show.</v>
      </c>
      <c r="H263" s="0" t="str">
        <f aca="false">LMPreScn!CK265</f>
        <v>listen</v>
      </c>
      <c r="I263" s="2" t="str">
        <f aca="false">IF(LMPreScn!C265=1,"con", IF(LMPreScn!C265=2,"incon",na))</f>
        <v>con</v>
      </c>
      <c r="J263" s="1" t="n">
        <f aca="false">LMPreScn!CI265</f>
        <v>0.333333333333333</v>
      </c>
      <c r="K263" s="0" t="n">
        <f aca="false">lm1_code_map_scratch!V263</f>
        <v>6</v>
      </c>
      <c r="L263" s="0" t="n">
        <f aca="false">lm1_code_map_scratch!W263</f>
        <v>9</v>
      </c>
      <c r="M263" s="2" t="str">
        <f aca="false">LMPreScn!T265</f>
        <v>enjoyed</v>
      </c>
      <c r="N263" s="0" t="n">
        <f aca="false">LMPreScn!B265</f>
        <v>2</v>
      </c>
      <c r="O263" s="0" t="str">
        <f aca="false">LMPreScn!A265</f>
        <v>CH2N</v>
      </c>
    </row>
    <row r="264" customFormat="false" ht="13.8" hidden="false" customHeight="false" outlineLevel="0" collapsed="false">
      <c r="A264" s="0" t="str">
        <f aca="false">CONCATENATE(C264,"_id")</f>
        <v>17033_id</v>
      </c>
      <c r="B264" s="0" t="str">
        <f aca="false">CONCATENATE("(#",C264, ")")</f>
        <v>(#17033)</v>
      </c>
      <c r="C264" s="0" t="n">
        <f aca="false">LMPreScn!I266</f>
        <v>17033</v>
      </c>
      <c r="D264" s="0" t="n">
        <f aca="false">LMPreScn!F266</f>
        <v>33</v>
      </c>
      <c r="E264" s="0" t="n">
        <f aca="false">LMPreScn!D266</f>
        <v>1</v>
      </c>
      <c r="F264" s="0" t="n">
        <f aca="false">(D264-1)*2+E264</f>
        <v>65</v>
      </c>
      <c r="G264" s="0" t="str">
        <f aca="false">LMPreScn!M266</f>
        <v>A large television audience enjoyed the comedy show.</v>
      </c>
      <c r="H264" s="0" t="str">
        <f aca="false">LMPreScn!CK266</f>
        <v>listen</v>
      </c>
      <c r="I264" s="2" t="str">
        <f aca="false">IF(LMPreScn!C266=1,"con", IF(LMPreScn!C266=2,"incon",na))</f>
        <v>incon</v>
      </c>
      <c r="J264" s="1" t="n">
        <f aca="false">LMPreScn!CI266</f>
        <v>0</v>
      </c>
      <c r="K264" s="0" t="n">
        <f aca="false">lm1_code_map_scratch!V264</f>
        <v>6</v>
      </c>
      <c r="L264" s="0" t="n">
        <f aca="false">lm1_code_map_scratch!W264</f>
        <v>9</v>
      </c>
      <c r="M264" s="2" t="str">
        <f aca="false">LMPreScn!T266</f>
        <v>enjoyed</v>
      </c>
      <c r="N264" s="0" t="n">
        <f aca="false">LMPreScn!B266</f>
        <v>2</v>
      </c>
      <c r="O264" s="0" t="str">
        <f aca="false">LMPreScn!A266</f>
        <v>BH2N</v>
      </c>
    </row>
    <row r="265" customFormat="false" ht="13.8" hidden="false" customHeight="false" outlineLevel="0" collapsed="false">
      <c r="A265" s="0" t="str">
        <f aca="false">CONCATENATE(C265,"_id")</f>
        <v>18033_id</v>
      </c>
      <c r="B265" s="0" t="str">
        <f aca="false">CONCATENATE("(#",C265, ")")</f>
        <v>(#18033)</v>
      </c>
      <c r="C265" s="0" t="n">
        <f aca="false">LMPreScn!I267</f>
        <v>18033</v>
      </c>
      <c r="D265" s="0" t="n">
        <f aca="false">LMPreScn!F267</f>
        <v>33</v>
      </c>
      <c r="E265" s="0" t="n">
        <f aca="false">LMPreScn!D267</f>
        <v>2</v>
      </c>
      <c r="F265" s="0" t="n">
        <f aca="false">(D265-1)*2+E265</f>
        <v>66</v>
      </c>
      <c r="G265" s="0" t="str">
        <f aca="false">LMPreScn!M267</f>
        <v>A large radio audience enjoyed the comedy show.</v>
      </c>
      <c r="H265" s="0" t="str">
        <f aca="false">LMPreScn!CK267</f>
        <v>watch</v>
      </c>
      <c r="I265" s="2" t="str">
        <f aca="false">IF(LMPreScn!C267=1,"con", IF(LMPreScn!C267=2,"incon",na))</f>
        <v>incon</v>
      </c>
      <c r="J265" s="1" t="n">
        <f aca="false">LMPreScn!CI267</f>
        <v>0.0416666666666667</v>
      </c>
      <c r="K265" s="0" t="n">
        <f aca="false">lm1_code_map_scratch!V265</f>
        <v>6</v>
      </c>
      <c r="L265" s="0" t="n">
        <f aca="false">lm1_code_map_scratch!W265</f>
        <v>9</v>
      </c>
      <c r="M265" s="2" t="str">
        <f aca="false">LMPreScn!T267</f>
        <v>enjoyed</v>
      </c>
      <c r="N265" s="0" t="n">
        <f aca="false">LMPreScn!B267</f>
        <v>2</v>
      </c>
      <c r="O265" s="0" t="str">
        <f aca="false">LMPreScn!A267</f>
        <v>AH2N</v>
      </c>
    </row>
    <row r="266" customFormat="false" ht="13.8" hidden="false" customHeight="false" outlineLevel="0" collapsed="false">
      <c r="A266" s="0" t="str">
        <f aca="false">CONCATENATE(C266,"_id")</f>
        <v>10034_id</v>
      </c>
      <c r="B266" s="0" t="str">
        <f aca="false">CONCATENATE("(#",C266, ")")</f>
        <v>(#10034)</v>
      </c>
      <c r="C266" s="0" t="n">
        <f aca="false">LMPreScn!I268</f>
        <v>10034</v>
      </c>
      <c r="D266" s="0" t="n">
        <f aca="false">LMPreScn!F268</f>
        <v>34</v>
      </c>
      <c r="E266" s="0" t="n">
        <f aca="false">LMPreScn!D268</f>
        <v>1</v>
      </c>
      <c r="F266" s="0" t="n">
        <f aca="false">(D266-1)*2+E266</f>
        <v>67</v>
      </c>
      <c r="G266" s="0" t="str">
        <f aca="false">LMPreScn!M268</f>
        <v>The children enjoyed the steep snowy hillside.</v>
      </c>
      <c r="H266" s="0" t="str">
        <f aca="false">LMPreScn!CK268</f>
        <v>sled</v>
      </c>
      <c r="I266" s="2" t="str">
        <f aca="false">IF(LMPreScn!C268=1,"con", IF(LMPreScn!C268=2,"incon",na))</f>
        <v>con</v>
      </c>
      <c r="J266" s="1" t="n">
        <f aca="false">LMPreScn!CI268</f>
        <v>0.673469387755102</v>
      </c>
      <c r="K266" s="0" t="n">
        <f aca="false">lm1_code_map_scratch!V266</f>
        <v>5</v>
      </c>
      <c r="L266" s="0" t="n">
        <f aca="false">lm1_code_map_scratch!W266</f>
        <v>8</v>
      </c>
      <c r="M266" s="2" t="str">
        <f aca="false">LMPreScn!T268</f>
        <v>enjoyed</v>
      </c>
      <c r="N266" s="0" t="n">
        <f aca="false">LMPreScn!B268</f>
        <v>1</v>
      </c>
      <c r="O266" s="0" t="str">
        <f aca="false">LMPreScn!A268</f>
        <v>CH1N</v>
      </c>
    </row>
    <row r="267" customFormat="false" ht="13.8" hidden="false" customHeight="false" outlineLevel="0" collapsed="false">
      <c r="A267" s="0" t="str">
        <f aca="false">CONCATENATE(C267,"_id")</f>
        <v>11034_id</v>
      </c>
      <c r="B267" s="0" t="str">
        <f aca="false">CONCATENATE("(#",C267, ")")</f>
        <v>(#11034)</v>
      </c>
      <c r="C267" s="0" t="n">
        <f aca="false">LMPreScn!I269</f>
        <v>11034</v>
      </c>
      <c r="D267" s="0" t="n">
        <f aca="false">LMPreScn!F269</f>
        <v>34</v>
      </c>
      <c r="E267" s="0" t="n">
        <f aca="false">LMPreScn!D269</f>
        <v>2</v>
      </c>
      <c r="F267" s="0" t="n">
        <f aca="false">(D267-1)*2+E267</f>
        <v>68</v>
      </c>
      <c r="G267" s="0" t="str">
        <f aca="false">LMPreScn!M269</f>
        <v>The alpine team enjoyed the steep snowy hillside.</v>
      </c>
      <c r="H267" s="0" t="str">
        <f aca="false">LMPreScn!CK269</f>
        <v>ski</v>
      </c>
      <c r="I267" s="2" t="str">
        <f aca="false">IF(LMPreScn!C269=1,"con", IF(LMPreScn!C269=2,"incon",na))</f>
        <v>con</v>
      </c>
      <c r="J267" s="1" t="n">
        <f aca="false">LMPreScn!CI269</f>
        <v>0.73469387755102</v>
      </c>
      <c r="K267" s="0" t="n">
        <f aca="false">lm1_code_map_scratch!V267</f>
        <v>5</v>
      </c>
      <c r="L267" s="0" t="n">
        <f aca="false">lm1_code_map_scratch!W267</f>
        <v>8</v>
      </c>
      <c r="M267" s="2" t="str">
        <f aca="false">LMPreScn!T269</f>
        <v>enjoyed</v>
      </c>
      <c r="N267" s="0" t="n">
        <f aca="false">LMPreScn!B269</f>
        <v>1</v>
      </c>
      <c r="O267" s="0" t="str">
        <f aca="false">LMPreScn!A269</f>
        <v>DH1N</v>
      </c>
    </row>
    <row r="268" customFormat="false" ht="13.8" hidden="false" customHeight="false" outlineLevel="0" collapsed="false">
      <c r="A268" s="0" t="str">
        <f aca="false">CONCATENATE(C268,"_id")</f>
        <v>12034_id</v>
      </c>
      <c r="B268" s="0" t="str">
        <f aca="false">CONCATENATE("(#",C268, ")")</f>
        <v>(#12034)</v>
      </c>
      <c r="C268" s="0" t="n">
        <f aca="false">LMPreScn!I270</f>
        <v>12034</v>
      </c>
      <c r="D268" s="0" t="n">
        <f aca="false">LMPreScn!F270</f>
        <v>34</v>
      </c>
      <c r="E268" s="0" t="n">
        <f aca="false">LMPreScn!D270</f>
        <v>1</v>
      </c>
      <c r="F268" s="0" t="n">
        <f aca="false">(D268-1)*2+E268</f>
        <v>67</v>
      </c>
      <c r="G268" s="0" t="str">
        <f aca="false">LMPreScn!M270</f>
        <v>The children enjoyed the steep snowy hillside.</v>
      </c>
      <c r="H268" s="0" t="str">
        <f aca="false">LMPreScn!CK270</f>
        <v>ski</v>
      </c>
      <c r="I268" s="2" t="str">
        <f aca="false">IF(LMPreScn!C270=1,"con", IF(LMPreScn!C270=2,"incon",na))</f>
        <v>incon</v>
      </c>
      <c r="J268" s="1" t="n">
        <f aca="false">LMPreScn!CI270</f>
        <v>0.0816326530612245</v>
      </c>
      <c r="K268" s="0" t="n">
        <f aca="false">lm1_code_map_scratch!V268</f>
        <v>5</v>
      </c>
      <c r="L268" s="0" t="n">
        <f aca="false">lm1_code_map_scratch!W268</f>
        <v>8</v>
      </c>
      <c r="M268" s="2" t="str">
        <f aca="false">LMPreScn!T270</f>
        <v>enjoyed</v>
      </c>
      <c r="N268" s="0" t="n">
        <f aca="false">LMPreScn!B270</f>
        <v>1</v>
      </c>
      <c r="O268" s="0" t="str">
        <f aca="false">LMPreScn!A270</f>
        <v>AH1N</v>
      </c>
    </row>
    <row r="269" customFormat="false" ht="13.8" hidden="false" customHeight="false" outlineLevel="0" collapsed="false">
      <c r="A269" s="0" t="str">
        <f aca="false">CONCATENATE(C269,"_id")</f>
        <v>13034_id</v>
      </c>
      <c r="B269" s="0" t="str">
        <f aca="false">CONCATENATE("(#",C269, ")")</f>
        <v>(#13034)</v>
      </c>
      <c r="C269" s="0" t="n">
        <f aca="false">LMPreScn!I271</f>
        <v>13034</v>
      </c>
      <c r="D269" s="0" t="n">
        <f aca="false">LMPreScn!F271</f>
        <v>34</v>
      </c>
      <c r="E269" s="0" t="n">
        <f aca="false">LMPreScn!D271</f>
        <v>2</v>
      </c>
      <c r="F269" s="0" t="n">
        <f aca="false">(D269-1)*2+E269</f>
        <v>68</v>
      </c>
      <c r="G269" s="0" t="str">
        <f aca="false">LMPreScn!M271</f>
        <v>The alpine team enjoyed the steep snowy hillside.</v>
      </c>
      <c r="H269" s="0" t="str">
        <f aca="false">LMPreScn!CK271</f>
        <v>sled</v>
      </c>
      <c r="I269" s="2" t="str">
        <f aca="false">IF(LMPreScn!C271=1,"con", IF(LMPreScn!C271=2,"incon",na))</f>
        <v>incon</v>
      </c>
      <c r="J269" s="1" t="n">
        <f aca="false">LMPreScn!CI271</f>
        <v>0.0204081632653061</v>
      </c>
      <c r="K269" s="0" t="n">
        <f aca="false">lm1_code_map_scratch!V269</f>
        <v>5</v>
      </c>
      <c r="L269" s="0" t="n">
        <f aca="false">lm1_code_map_scratch!W269</f>
        <v>8</v>
      </c>
      <c r="M269" s="2" t="str">
        <f aca="false">LMPreScn!T271</f>
        <v>enjoyed</v>
      </c>
      <c r="N269" s="0" t="n">
        <f aca="false">LMPreScn!B271</f>
        <v>1</v>
      </c>
      <c r="O269" s="0" t="str">
        <f aca="false">LMPreScn!A271</f>
        <v>BH1N</v>
      </c>
    </row>
    <row r="270" customFormat="false" ht="13.8" hidden="false" customHeight="false" outlineLevel="0" collapsed="false">
      <c r="A270" s="0" t="str">
        <f aca="false">CONCATENATE(C270,"_id")</f>
        <v>15034_id</v>
      </c>
      <c r="B270" s="0" t="str">
        <f aca="false">CONCATENATE("(#",C270, ")")</f>
        <v>(#15034)</v>
      </c>
      <c r="C270" s="0" t="n">
        <f aca="false">LMPreScn!I272</f>
        <v>15034</v>
      </c>
      <c r="D270" s="0" t="n">
        <f aca="false">LMPreScn!F272</f>
        <v>34</v>
      </c>
      <c r="E270" s="0" t="n">
        <f aca="false">LMPreScn!D272</f>
        <v>1</v>
      </c>
      <c r="F270" s="0" t="n">
        <f aca="false">(D270-1)*2+E270</f>
        <v>67</v>
      </c>
      <c r="G270" s="0" t="str">
        <f aca="false">LMPreScn!M272</f>
        <v>The children enjoyed the steep snowy hillside.</v>
      </c>
      <c r="H270" s="0" t="str">
        <f aca="false">LMPreScn!CK272</f>
        <v>sled</v>
      </c>
      <c r="I270" s="2" t="str">
        <f aca="false">IF(LMPreScn!C272=1,"con", IF(LMPreScn!C272=2,"incon",na))</f>
        <v>con</v>
      </c>
      <c r="J270" s="1" t="n">
        <f aca="false">LMPreScn!CI272</f>
        <v>0.673469387755102</v>
      </c>
      <c r="K270" s="0" t="n">
        <f aca="false">lm1_code_map_scratch!V270</f>
        <v>5</v>
      </c>
      <c r="L270" s="0" t="n">
        <f aca="false">lm1_code_map_scratch!W270</f>
        <v>8</v>
      </c>
      <c r="M270" s="2" t="str">
        <f aca="false">LMPreScn!T272</f>
        <v>enjoyed</v>
      </c>
      <c r="N270" s="0" t="n">
        <f aca="false">LMPreScn!B272</f>
        <v>2</v>
      </c>
      <c r="O270" s="0" t="str">
        <f aca="false">LMPreScn!A272</f>
        <v>DH2N</v>
      </c>
    </row>
    <row r="271" customFormat="false" ht="13.8" hidden="false" customHeight="false" outlineLevel="0" collapsed="false">
      <c r="A271" s="0" t="str">
        <f aca="false">CONCATENATE(C271,"_id")</f>
        <v>16034_id</v>
      </c>
      <c r="B271" s="0" t="str">
        <f aca="false">CONCATENATE("(#",C271, ")")</f>
        <v>(#16034)</v>
      </c>
      <c r="C271" s="0" t="n">
        <f aca="false">LMPreScn!I273</f>
        <v>16034</v>
      </c>
      <c r="D271" s="0" t="n">
        <f aca="false">LMPreScn!F273</f>
        <v>34</v>
      </c>
      <c r="E271" s="0" t="n">
        <f aca="false">LMPreScn!D273</f>
        <v>2</v>
      </c>
      <c r="F271" s="0" t="n">
        <f aca="false">(D271-1)*2+E271</f>
        <v>68</v>
      </c>
      <c r="G271" s="0" t="str">
        <f aca="false">LMPreScn!M273</f>
        <v>The alpine team enjoyed the steep snowy hillside.</v>
      </c>
      <c r="H271" s="0" t="str">
        <f aca="false">LMPreScn!CK273</f>
        <v>ski</v>
      </c>
      <c r="I271" s="2" t="str">
        <f aca="false">IF(LMPreScn!C273=1,"con", IF(LMPreScn!C273=2,"incon",na))</f>
        <v>con</v>
      </c>
      <c r="J271" s="1" t="n">
        <f aca="false">LMPreScn!CI273</f>
        <v>0.73469387755102</v>
      </c>
      <c r="K271" s="0" t="n">
        <f aca="false">lm1_code_map_scratch!V271</f>
        <v>5</v>
      </c>
      <c r="L271" s="0" t="n">
        <f aca="false">lm1_code_map_scratch!W271</f>
        <v>8</v>
      </c>
      <c r="M271" s="2" t="str">
        <f aca="false">LMPreScn!T273</f>
        <v>enjoyed</v>
      </c>
      <c r="N271" s="0" t="n">
        <f aca="false">LMPreScn!B273</f>
        <v>2</v>
      </c>
      <c r="O271" s="0" t="str">
        <f aca="false">LMPreScn!A273</f>
        <v>CH2N</v>
      </c>
    </row>
    <row r="272" customFormat="false" ht="13.8" hidden="false" customHeight="false" outlineLevel="0" collapsed="false">
      <c r="A272" s="0" t="str">
        <f aca="false">CONCATENATE(C272,"_id")</f>
        <v>17034_id</v>
      </c>
      <c r="B272" s="0" t="str">
        <f aca="false">CONCATENATE("(#",C272, ")")</f>
        <v>(#17034)</v>
      </c>
      <c r="C272" s="0" t="n">
        <f aca="false">LMPreScn!I274</f>
        <v>17034</v>
      </c>
      <c r="D272" s="0" t="n">
        <f aca="false">LMPreScn!F274</f>
        <v>34</v>
      </c>
      <c r="E272" s="0" t="n">
        <f aca="false">LMPreScn!D274</f>
        <v>1</v>
      </c>
      <c r="F272" s="0" t="n">
        <f aca="false">(D272-1)*2+E272</f>
        <v>67</v>
      </c>
      <c r="G272" s="0" t="str">
        <f aca="false">LMPreScn!M274</f>
        <v>The children enjoyed the steep snowy hillside.</v>
      </c>
      <c r="H272" s="0" t="str">
        <f aca="false">LMPreScn!CK274</f>
        <v>ski</v>
      </c>
      <c r="I272" s="2" t="str">
        <f aca="false">IF(LMPreScn!C274=1,"con", IF(LMPreScn!C274=2,"incon",na))</f>
        <v>incon</v>
      </c>
      <c r="J272" s="1" t="n">
        <f aca="false">LMPreScn!CI274</f>
        <v>0.0816326530612245</v>
      </c>
      <c r="K272" s="0" t="n">
        <f aca="false">lm1_code_map_scratch!V272</f>
        <v>5</v>
      </c>
      <c r="L272" s="0" t="n">
        <f aca="false">lm1_code_map_scratch!W272</f>
        <v>8</v>
      </c>
      <c r="M272" s="2" t="str">
        <f aca="false">LMPreScn!T274</f>
        <v>enjoyed</v>
      </c>
      <c r="N272" s="0" t="n">
        <f aca="false">LMPreScn!B274</f>
        <v>2</v>
      </c>
      <c r="O272" s="0" t="str">
        <f aca="false">LMPreScn!A274</f>
        <v>BH2N</v>
      </c>
    </row>
    <row r="273" customFormat="false" ht="13.8" hidden="false" customHeight="false" outlineLevel="0" collapsed="false">
      <c r="A273" s="0" t="str">
        <f aca="false">CONCATENATE(C273,"_id")</f>
        <v>18034_id</v>
      </c>
      <c r="B273" s="0" t="str">
        <f aca="false">CONCATENATE("(#",C273, ")")</f>
        <v>(#18034)</v>
      </c>
      <c r="C273" s="0" t="n">
        <f aca="false">LMPreScn!I275</f>
        <v>18034</v>
      </c>
      <c r="D273" s="0" t="n">
        <f aca="false">LMPreScn!F275</f>
        <v>34</v>
      </c>
      <c r="E273" s="0" t="n">
        <f aca="false">LMPreScn!D275</f>
        <v>2</v>
      </c>
      <c r="F273" s="0" t="n">
        <f aca="false">(D273-1)*2+E273</f>
        <v>68</v>
      </c>
      <c r="G273" s="0" t="str">
        <f aca="false">LMPreScn!M275</f>
        <v>The alpine team enjoyed the steep snowy hillside.</v>
      </c>
      <c r="H273" s="0" t="str">
        <f aca="false">LMPreScn!CK275</f>
        <v>sled</v>
      </c>
      <c r="I273" s="2" t="str">
        <f aca="false">IF(LMPreScn!C275=1,"con", IF(LMPreScn!C275=2,"incon",na))</f>
        <v>incon</v>
      </c>
      <c r="J273" s="1" t="n">
        <f aca="false">LMPreScn!CI275</f>
        <v>0.0204081632653061</v>
      </c>
      <c r="K273" s="0" t="n">
        <f aca="false">lm1_code_map_scratch!V273</f>
        <v>5</v>
      </c>
      <c r="L273" s="0" t="n">
        <f aca="false">lm1_code_map_scratch!W273</f>
        <v>8</v>
      </c>
      <c r="M273" s="2" t="str">
        <f aca="false">LMPreScn!T275</f>
        <v>enjoyed</v>
      </c>
      <c r="N273" s="0" t="n">
        <f aca="false">LMPreScn!B275</f>
        <v>2</v>
      </c>
      <c r="O273" s="0" t="str">
        <f aca="false">LMPreScn!A275</f>
        <v>AH2N</v>
      </c>
    </row>
    <row r="274" customFormat="false" ht="13.8" hidden="false" customHeight="false" outlineLevel="0" collapsed="false">
      <c r="A274" s="0" t="str">
        <f aca="false">CONCATENATE(C274,"_id")</f>
        <v>10035_id</v>
      </c>
      <c r="B274" s="0" t="str">
        <f aca="false">CONCATENATE("(#",C274, ")")</f>
        <v>(#10035)</v>
      </c>
      <c r="C274" s="0" t="n">
        <f aca="false">LMPreScn!I276</f>
        <v>10035</v>
      </c>
      <c r="D274" s="0" t="n">
        <f aca="false">LMPreScn!F276</f>
        <v>35</v>
      </c>
      <c r="E274" s="0" t="n">
        <f aca="false">LMPreScn!D276</f>
        <v>1</v>
      </c>
      <c r="F274" s="0" t="n">
        <f aca="false">(D274-1)*2+E274</f>
        <v>69</v>
      </c>
      <c r="G274" s="0" t="str">
        <f aca="false">LMPreScn!M276</f>
        <v>My nephew enjoyed the berry patch.</v>
      </c>
      <c r="H274" s="0" t="str">
        <f aca="false">LMPreScn!CK276</f>
        <v>eat</v>
      </c>
      <c r="I274" s="2" t="str">
        <f aca="false">IF(LMPreScn!C276=1,"con", IF(LMPreScn!C276=2,"incon",na))</f>
        <v>con</v>
      </c>
      <c r="J274" s="1" t="n">
        <f aca="false">LMPreScn!CI276</f>
        <v>0.469387755102041</v>
      </c>
      <c r="K274" s="0" t="n">
        <f aca="false">lm1_code_map_scratch!V274</f>
        <v>6</v>
      </c>
      <c r="L274" s="0" t="n">
        <f aca="false">lm1_code_map_scratch!W274</f>
        <v>11</v>
      </c>
      <c r="M274" s="2" t="str">
        <f aca="false">LMPreScn!T276</f>
        <v>enjoyed</v>
      </c>
      <c r="N274" s="0" t="n">
        <f aca="false">LMPreScn!B276</f>
        <v>1</v>
      </c>
      <c r="O274" s="0" t="str">
        <f aca="false">LMPreScn!A276</f>
        <v>CH1N</v>
      </c>
    </row>
    <row r="275" customFormat="false" ht="13.8" hidden="false" customHeight="false" outlineLevel="0" collapsed="false">
      <c r="A275" s="0" t="str">
        <f aca="false">CONCATENATE(C275,"_id")</f>
        <v>11035_id</v>
      </c>
      <c r="B275" s="0" t="str">
        <f aca="false">CONCATENATE("(#",C275, ")")</f>
        <v>(#11035)</v>
      </c>
      <c r="C275" s="0" t="n">
        <f aca="false">LMPreScn!I277</f>
        <v>11035</v>
      </c>
      <c r="D275" s="0" t="n">
        <f aca="false">LMPreScn!F277</f>
        <v>35</v>
      </c>
      <c r="E275" s="0" t="n">
        <f aca="false">LMPreScn!D277</f>
        <v>2</v>
      </c>
      <c r="F275" s="0" t="n">
        <f aca="false">(D275-1)*2+E275</f>
        <v>70</v>
      </c>
      <c r="G275" s="0" t="str">
        <f aca="false">LMPreScn!M277</f>
        <v>The farmer enjoyed the berry patch.</v>
      </c>
      <c r="H275" s="0" t="str">
        <f aca="false">LMPreScn!CK277</f>
        <v>pick</v>
      </c>
      <c r="I275" s="2" t="str">
        <f aca="false">IF(LMPreScn!C277=1,"con", IF(LMPreScn!C277=2,"incon",na))</f>
        <v>con</v>
      </c>
      <c r="J275" s="1" t="n">
        <f aca="false">LMPreScn!CI277</f>
        <v>0.346938775510204</v>
      </c>
      <c r="K275" s="0" t="n">
        <f aca="false">lm1_code_map_scratch!V275</f>
        <v>6</v>
      </c>
      <c r="L275" s="0" t="n">
        <f aca="false">lm1_code_map_scratch!W275</f>
        <v>11</v>
      </c>
      <c r="M275" s="2" t="str">
        <f aca="false">LMPreScn!T277</f>
        <v>enjoyed</v>
      </c>
      <c r="N275" s="0" t="n">
        <f aca="false">LMPreScn!B277</f>
        <v>1</v>
      </c>
      <c r="O275" s="0" t="str">
        <f aca="false">LMPreScn!A277</f>
        <v>DH1N</v>
      </c>
    </row>
    <row r="276" customFormat="false" ht="13.8" hidden="false" customHeight="false" outlineLevel="0" collapsed="false">
      <c r="A276" s="0" t="str">
        <f aca="false">CONCATENATE(C276,"_id")</f>
        <v>12035_id</v>
      </c>
      <c r="B276" s="0" t="str">
        <f aca="false">CONCATENATE("(#",C276, ")")</f>
        <v>(#12035)</v>
      </c>
      <c r="C276" s="0" t="n">
        <f aca="false">LMPreScn!I278</f>
        <v>12035</v>
      </c>
      <c r="D276" s="0" t="n">
        <f aca="false">LMPreScn!F278</f>
        <v>35</v>
      </c>
      <c r="E276" s="0" t="n">
        <f aca="false">LMPreScn!D278</f>
        <v>1</v>
      </c>
      <c r="F276" s="0" t="n">
        <f aca="false">(D276-1)*2+E276</f>
        <v>69</v>
      </c>
      <c r="G276" s="0" t="str">
        <f aca="false">LMPreScn!M278</f>
        <v>My nephew enjoyed the berry patch.</v>
      </c>
      <c r="H276" s="0" t="str">
        <f aca="false">LMPreScn!CK278</f>
        <v>pick</v>
      </c>
      <c r="I276" s="2" t="str">
        <f aca="false">IF(LMPreScn!C278=1,"con", IF(LMPreScn!C278=2,"incon",na))</f>
        <v>incon</v>
      </c>
      <c r="J276" s="1" t="n">
        <f aca="false">LMPreScn!CI278</f>
        <v>0.306122448979592</v>
      </c>
      <c r="K276" s="0" t="n">
        <f aca="false">lm1_code_map_scratch!V276</f>
        <v>6</v>
      </c>
      <c r="L276" s="0" t="n">
        <f aca="false">lm1_code_map_scratch!W276</f>
        <v>11</v>
      </c>
      <c r="M276" s="2" t="str">
        <f aca="false">LMPreScn!T278</f>
        <v>enjoyed</v>
      </c>
      <c r="N276" s="0" t="n">
        <f aca="false">LMPreScn!B278</f>
        <v>1</v>
      </c>
      <c r="O276" s="0" t="str">
        <f aca="false">LMPreScn!A278</f>
        <v>AH1N</v>
      </c>
    </row>
    <row r="277" customFormat="false" ht="13.8" hidden="false" customHeight="false" outlineLevel="0" collapsed="false">
      <c r="A277" s="0" t="str">
        <f aca="false">CONCATENATE(C277,"_id")</f>
        <v>13035_id</v>
      </c>
      <c r="B277" s="0" t="str">
        <f aca="false">CONCATENATE("(#",C277, ")")</f>
        <v>(#13035)</v>
      </c>
      <c r="C277" s="0" t="n">
        <f aca="false">LMPreScn!I279</f>
        <v>13035</v>
      </c>
      <c r="D277" s="0" t="n">
        <f aca="false">LMPreScn!F279</f>
        <v>35</v>
      </c>
      <c r="E277" s="0" t="n">
        <f aca="false">LMPreScn!D279</f>
        <v>2</v>
      </c>
      <c r="F277" s="0" t="n">
        <f aca="false">(D277-1)*2+E277</f>
        <v>70</v>
      </c>
      <c r="G277" s="0" t="str">
        <f aca="false">LMPreScn!M279</f>
        <v>The farmer enjoyed the berry patch.</v>
      </c>
      <c r="H277" s="0" t="str">
        <f aca="false">LMPreScn!CK279</f>
        <v>eat</v>
      </c>
      <c r="I277" s="2" t="str">
        <f aca="false">IF(LMPreScn!C279=1,"con", IF(LMPreScn!C279=2,"incon",na))</f>
        <v>incon</v>
      </c>
      <c r="J277" s="1" t="n">
        <f aca="false">LMPreScn!CI279</f>
        <v>0.306122448979592</v>
      </c>
      <c r="K277" s="0" t="n">
        <f aca="false">lm1_code_map_scratch!V277</f>
        <v>6</v>
      </c>
      <c r="L277" s="0" t="n">
        <f aca="false">lm1_code_map_scratch!W277</f>
        <v>11</v>
      </c>
      <c r="M277" s="2" t="str">
        <f aca="false">LMPreScn!T279</f>
        <v>enjoyed</v>
      </c>
      <c r="N277" s="0" t="n">
        <f aca="false">LMPreScn!B279</f>
        <v>1</v>
      </c>
      <c r="O277" s="0" t="str">
        <f aca="false">LMPreScn!A279</f>
        <v>BH1N</v>
      </c>
    </row>
    <row r="278" customFormat="false" ht="13.8" hidden="false" customHeight="false" outlineLevel="0" collapsed="false">
      <c r="A278" s="0" t="str">
        <f aca="false">CONCATENATE(C278,"_id")</f>
        <v>15035_id</v>
      </c>
      <c r="B278" s="0" t="str">
        <f aca="false">CONCATENATE("(#",C278, ")")</f>
        <v>(#15035)</v>
      </c>
      <c r="C278" s="0" t="n">
        <f aca="false">LMPreScn!I280</f>
        <v>15035</v>
      </c>
      <c r="D278" s="0" t="n">
        <f aca="false">LMPreScn!F280</f>
        <v>35</v>
      </c>
      <c r="E278" s="0" t="n">
        <f aca="false">LMPreScn!D280</f>
        <v>1</v>
      </c>
      <c r="F278" s="0" t="n">
        <f aca="false">(D278-1)*2+E278</f>
        <v>69</v>
      </c>
      <c r="G278" s="0" t="str">
        <f aca="false">LMPreScn!M280</f>
        <v>My nephew enjoyed the berry patch.</v>
      </c>
      <c r="H278" s="0" t="str">
        <f aca="false">LMPreScn!CK280</f>
        <v>eat</v>
      </c>
      <c r="I278" s="2" t="str">
        <f aca="false">IF(LMPreScn!C280=1,"con", IF(LMPreScn!C280=2,"incon",na))</f>
        <v>con</v>
      </c>
      <c r="J278" s="1" t="n">
        <f aca="false">LMPreScn!CI280</f>
        <v>0.469387755102041</v>
      </c>
      <c r="K278" s="0" t="n">
        <f aca="false">lm1_code_map_scratch!V278</f>
        <v>6</v>
      </c>
      <c r="L278" s="0" t="n">
        <f aca="false">lm1_code_map_scratch!W278</f>
        <v>11</v>
      </c>
      <c r="M278" s="2" t="str">
        <f aca="false">LMPreScn!T280</f>
        <v>enjoyed</v>
      </c>
      <c r="N278" s="0" t="n">
        <f aca="false">LMPreScn!B280</f>
        <v>2</v>
      </c>
      <c r="O278" s="0" t="str">
        <f aca="false">LMPreScn!A280</f>
        <v>DH2N</v>
      </c>
    </row>
    <row r="279" customFormat="false" ht="13.8" hidden="false" customHeight="false" outlineLevel="0" collapsed="false">
      <c r="A279" s="0" t="str">
        <f aca="false">CONCATENATE(C279,"_id")</f>
        <v>16035_id</v>
      </c>
      <c r="B279" s="0" t="str">
        <f aca="false">CONCATENATE("(#",C279, ")")</f>
        <v>(#16035)</v>
      </c>
      <c r="C279" s="0" t="n">
        <f aca="false">LMPreScn!I281</f>
        <v>16035</v>
      </c>
      <c r="D279" s="0" t="n">
        <f aca="false">LMPreScn!F281</f>
        <v>35</v>
      </c>
      <c r="E279" s="0" t="n">
        <f aca="false">LMPreScn!D281</f>
        <v>2</v>
      </c>
      <c r="F279" s="0" t="n">
        <f aca="false">(D279-1)*2+E279</f>
        <v>70</v>
      </c>
      <c r="G279" s="0" t="str">
        <f aca="false">LMPreScn!M281</f>
        <v>The farmer enjoyed the berry patch.</v>
      </c>
      <c r="H279" s="0" t="str">
        <f aca="false">LMPreScn!CK281</f>
        <v>pick</v>
      </c>
      <c r="I279" s="2" t="str">
        <f aca="false">IF(LMPreScn!C281=1,"con", IF(LMPreScn!C281=2,"incon",na))</f>
        <v>con</v>
      </c>
      <c r="J279" s="1" t="n">
        <f aca="false">LMPreScn!CI281</f>
        <v>0.346938775510204</v>
      </c>
      <c r="K279" s="0" t="n">
        <f aca="false">lm1_code_map_scratch!V279</f>
        <v>6</v>
      </c>
      <c r="L279" s="0" t="n">
        <f aca="false">lm1_code_map_scratch!W279</f>
        <v>11</v>
      </c>
      <c r="M279" s="2" t="str">
        <f aca="false">LMPreScn!T281</f>
        <v>enjoyed</v>
      </c>
      <c r="N279" s="0" t="n">
        <f aca="false">LMPreScn!B281</f>
        <v>2</v>
      </c>
      <c r="O279" s="0" t="str">
        <f aca="false">LMPreScn!A281</f>
        <v>CH2N</v>
      </c>
    </row>
    <row r="280" customFormat="false" ht="13.8" hidden="false" customHeight="false" outlineLevel="0" collapsed="false">
      <c r="A280" s="0" t="str">
        <f aca="false">CONCATENATE(C280,"_id")</f>
        <v>17035_id</v>
      </c>
      <c r="B280" s="0" t="str">
        <f aca="false">CONCATENATE("(#",C280, ")")</f>
        <v>(#17035)</v>
      </c>
      <c r="C280" s="0" t="n">
        <f aca="false">LMPreScn!I282</f>
        <v>17035</v>
      </c>
      <c r="D280" s="0" t="n">
        <f aca="false">LMPreScn!F282</f>
        <v>35</v>
      </c>
      <c r="E280" s="0" t="n">
        <f aca="false">LMPreScn!D282</f>
        <v>1</v>
      </c>
      <c r="F280" s="0" t="n">
        <f aca="false">(D280-1)*2+E280</f>
        <v>69</v>
      </c>
      <c r="G280" s="0" t="str">
        <f aca="false">LMPreScn!M282</f>
        <v>My nephew enjoyed the berry patch.</v>
      </c>
      <c r="H280" s="0" t="str">
        <f aca="false">LMPreScn!CK282</f>
        <v>pick</v>
      </c>
      <c r="I280" s="2" t="str">
        <f aca="false">IF(LMPreScn!C282=1,"con", IF(LMPreScn!C282=2,"incon",na))</f>
        <v>incon</v>
      </c>
      <c r="J280" s="1" t="n">
        <f aca="false">LMPreScn!CI282</f>
        <v>0.306122448979592</v>
      </c>
      <c r="K280" s="0" t="n">
        <f aca="false">lm1_code_map_scratch!V280</f>
        <v>6</v>
      </c>
      <c r="L280" s="0" t="n">
        <f aca="false">lm1_code_map_scratch!W280</f>
        <v>11</v>
      </c>
      <c r="M280" s="2" t="str">
        <f aca="false">LMPreScn!T282</f>
        <v>enjoyed</v>
      </c>
      <c r="N280" s="0" t="n">
        <f aca="false">LMPreScn!B282</f>
        <v>2</v>
      </c>
      <c r="O280" s="0" t="str">
        <f aca="false">LMPreScn!A282</f>
        <v>BH2N</v>
      </c>
    </row>
    <row r="281" customFormat="false" ht="13.8" hidden="false" customHeight="false" outlineLevel="0" collapsed="false">
      <c r="A281" s="0" t="str">
        <f aca="false">CONCATENATE(C281,"_id")</f>
        <v>18035_id</v>
      </c>
      <c r="B281" s="0" t="str">
        <f aca="false">CONCATENATE("(#",C281, ")")</f>
        <v>(#18035)</v>
      </c>
      <c r="C281" s="0" t="n">
        <f aca="false">LMPreScn!I283</f>
        <v>18035</v>
      </c>
      <c r="D281" s="0" t="n">
        <f aca="false">LMPreScn!F283</f>
        <v>35</v>
      </c>
      <c r="E281" s="0" t="n">
        <f aca="false">LMPreScn!D283</f>
        <v>2</v>
      </c>
      <c r="F281" s="0" t="n">
        <f aca="false">(D281-1)*2+E281</f>
        <v>70</v>
      </c>
      <c r="G281" s="0" t="str">
        <f aca="false">LMPreScn!M283</f>
        <v>The farmer enjoyed the berry patch.</v>
      </c>
      <c r="H281" s="0" t="str">
        <f aca="false">LMPreScn!CK283</f>
        <v>eat</v>
      </c>
      <c r="I281" s="2" t="str">
        <f aca="false">IF(LMPreScn!C283=1,"con", IF(LMPreScn!C283=2,"incon",na))</f>
        <v>incon</v>
      </c>
      <c r="J281" s="1" t="n">
        <f aca="false">LMPreScn!CI283</f>
        <v>0.306122448979592</v>
      </c>
      <c r="K281" s="0" t="n">
        <f aca="false">lm1_code_map_scratch!V281</f>
        <v>6</v>
      </c>
      <c r="L281" s="0" t="n">
        <f aca="false">lm1_code_map_scratch!W281</f>
        <v>11</v>
      </c>
      <c r="M281" s="2" t="str">
        <f aca="false">LMPreScn!T283</f>
        <v>enjoyed</v>
      </c>
      <c r="N281" s="0" t="n">
        <f aca="false">LMPreScn!B283</f>
        <v>2</v>
      </c>
      <c r="O281" s="0" t="str">
        <f aca="false">LMPreScn!A283</f>
        <v>AH2N</v>
      </c>
    </row>
    <row r="282" customFormat="false" ht="13.8" hidden="false" customHeight="false" outlineLevel="0" collapsed="false">
      <c r="A282" s="0" t="str">
        <f aca="false">CONCATENATE(C282,"_id")</f>
        <v>10036_id</v>
      </c>
      <c r="B282" s="0" t="str">
        <f aca="false">CONCATENATE("(#",C282, ")")</f>
        <v>(#10036)</v>
      </c>
      <c r="C282" s="0" t="n">
        <f aca="false">LMPreScn!I284</f>
        <v>10036</v>
      </c>
      <c r="D282" s="0" t="n">
        <f aca="false">LMPreScn!F284</f>
        <v>36</v>
      </c>
      <c r="E282" s="0" t="n">
        <f aca="false">LMPreScn!D284</f>
        <v>1</v>
      </c>
      <c r="F282" s="0" t="n">
        <f aca="false">(D282-1)*2+E282</f>
        <v>71</v>
      </c>
      <c r="G282" s="0" t="str">
        <f aca="false">LMPreScn!M284</f>
        <v>The police detective enjoyed the interview.</v>
      </c>
      <c r="H282" s="0" t="str">
        <f aca="false">LMPreScn!CK284</f>
        <v>interrogating</v>
      </c>
      <c r="I282" s="2" t="str">
        <f aca="false">IF(LMPreScn!C284=1,"con", IF(LMPreScn!C284=2,"incon",na))</f>
        <v>con</v>
      </c>
      <c r="J282" s="1" t="n">
        <f aca="false">LMPreScn!CI284</f>
        <v>0.142857142857143</v>
      </c>
      <c r="K282" s="0" t="n">
        <f aca="false">lm1_code_map_scratch!V282</f>
        <v>5</v>
      </c>
      <c r="L282" s="0" t="n">
        <f aca="false">lm1_code_map_scratch!W282</f>
        <v>10</v>
      </c>
      <c r="M282" s="2" t="str">
        <f aca="false">LMPreScn!T284</f>
        <v>enjoyed</v>
      </c>
      <c r="N282" s="0" t="n">
        <f aca="false">LMPreScn!B284</f>
        <v>1</v>
      </c>
      <c r="O282" s="0" t="str">
        <f aca="false">LMPreScn!A284</f>
        <v>CH1N</v>
      </c>
    </row>
    <row r="283" customFormat="false" ht="13.8" hidden="false" customHeight="false" outlineLevel="0" collapsed="false">
      <c r="A283" s="0" t="str">
        <f aca="false">CONCATENATE(C283,"_id")</f>
        <v>11036_id</v>
      </c>
      <c r="B283" s="0" t="str">
        <f aca="false">CONCATENATE("(#",C283, ")")</f>
        <v>(#11036)</v>
      </c>
      <c r="C283" s="0" t="n">
        <f aca="false">LMPreScn!I285</f>
        <v>11036</v>
      </c>
      <c r="D283" s="0" t="n">
        <f aca="false">LMPreScn!F285</f>
        <v>36</v>
      </c>
      <c r="E283" s="0" t="n">
        <f aca="false">LMPreScn!D285</f>
        <v>2</v>
      </c>
      <c r="F283" s="0" t="n">
        <f aca="false">(D283-1)*2+E283</f>
        <v>72</v>
      </c>
      <c r="G283" s="0" t="str">
        <f aca="false">LMPreScn!M285</f>
        <v>The celebrity enjoyed the interview.</v>
      </c>
      <c r="H283" s="0" t="str">
        <f aca="false">LMPreScn!CK285</f>
        <v>talking</v>
      </c>
      <c r="I283" s="2" t="str">
        <f aca="false">IF(LMPreScn!C285=1,"con", IF(LMPreScn!C285=2,"incon",na))</f>
        <v>con</v>
      </c>
      <c r="J283" s="1" t="n">
        <f aca="false">LMPreScn!CI285</f>
        <v>0.204081632653061</v>
      </c>
      <c r="K283" s="0" t="n">
        <f aca="false">lm1_code_map_scratch!V283</f>
        <v>5</v>
      </c>
      <c r="L283" s="0" t="n">
        <f aca="false">lm1_code_map_scratch!W283</f>
        <v>10</v>
      </c>
      <c r="M283" s="2" t="str">
        <f aca="false">LMPreScn!T285</f>
        <v>enjoyed</v>
      </c>
      <c r="N283" s="0" t="n">
        <f aca="false">LMPreScn!B285</f>
        <v>1</v>
      </c>
      <c r="O283" s="0" t="str">
        <f aca="false">LMPreScn!A285</f>
        <v>DH1N</v>
      </c>
    </row>
    <row r="284" customFormat="false" ht="13.8" hidden="false" customHeight="false" outlineLevel="0" collapsed="false">
      <c r="A284" s="0" t="str">
        <f aca="false">CONCATENATE(C284,"_id")</f>
        <v>12036_id</v>
      </c>
      <c r="B284" s="0" t="str">
        <f aca="false">CONCATENATE("(#",C284, ")")</f>
        <v>(#12036)</v>
      </c>
      <c r="C284" s="0" t="n">
        <f aca="false">LMPreScn!I286</f>
        <v>12036</v>
      </c>
      <c r="D284" s="0" t="n">
        <f aca="false">LMPreScn!F286</f>
        <v>36</v>
      </c>
      <c r="E284" s="0" t="n">
        <f aca="false">LMPreScn!D286</f>
        <v>1</v>
      </c>
      <c r="F284" s="0" t="n">
        <f aca="false">(D284-1)*2+E284</f>
        <v>71</v>
      </c>
      <c r="G284" s="0" t="str">
        <f aca="false">LMPreScn!M286</f>
        <v>The police detective enjoyed the interview.</v>
      </c>
      <c r="H284" s="0" t="str">
        <f aca="false">LMPreScn!CK286</f>
        <v>talking</v>
      </c>
      <c r="I284" s="2" t="str">
        <f aca="false">IF(LMPreScn!C286=1,"con", IF(LMPreScn!C286=2,"incon",na))</f>
        <v>incon</v>
      </c>
      <c r="J284" s="1" t="n">
        <f aca="false">LMPreScn!CI286</f>
        <v>0</v>
      </c>
      <c r="K284" s="0" t="n">
        <f aca="false">lm1_code_map_scratch!V284</f>
        <v>5</v>
      </c>
      <c r="L284" s="0" t="n">
        <f aca="false">lm1_code_map_scratch!W284</f>
        <v>10</v>
      </c>
      <c r="M284" s="2" t="str">
        <f aca="false">LMPreScn!T286</f>
        <v>enjoyed</v>
      </c>
      <c r="N284" s="0" t="n">
        <f aca="false">LMPreScn!B286</f>
        <v>1</v>
      </c>
      <c r="O284" s="0" t="str">
        <f aca="false">LMPreScn!A286</f>
        <v>AH1N</v>
      </c>
    </row>
    <row r="285" customFormat="false" ht="13.8" hidden="false" customHeight="false" outlineLevel="0" collapsed="false">
      <c r="A285" s="0" t="str">
        <f aca="false">CONCATENATE(C285,"_id")</f>
        <v>13036_id</v>
      </c>
      <c r="B285" s="0" t="str">
        <f aca="false">CONCATENATE("(#",C285, ")")</f>
        <v>(#13036)</v>
      </c>
      <c r="C285" s="0" t="n">
        <f aca="false">LMPreScn!I287</f>
        <v>13036</v>
      </c>
      <c r="D285" s="0" t="n">
        <f aca="false">LMPreScn!F287</f>
        <v>36</v>
      </c>
      <c r="E285" s="0" t="n">
        <f aca="false">LMPreScn!D287</f>
        <v>2</v>
      </c>
      <c r="F285" s="0" t="n">
        <f aca="false">(D285-1)*2+E285</f>
        <v>72</v>
      </c>
      <c r="G285" s="0" t="str">
        <f aca="false">LMPreScn!M287</f>
        <v>The celebrity enjoyed the interview.</v>
      </c>
      <c r="H285" s="0" t="str">
        <f aca="false">LMPreScn!CK287</f>
        <v>interrogating</v>
      </c>
      <c r="I285" s="2" t="str">
        <f aca="false">IF(LMPreScn!C287=1,"con", IF(LMPreScn!C287=2,"incon",na))</f>
        <v>incon</v>
      </c>
      <c r="J285" s="1" t="n">
        <f aca="false">LMPreScn!CI287</f>
        <v>0</v>
      </c>
      <c r="K285" s="0" t="n">
        <f aca="false">lm1_code_map_scratch!V285</f>
        <v>5</v>
      </c>
      <c r="L285" s="0" t="n">
        <f aca="false">lm1_code_map_scratch!W285</f>
        <v>10</v>
      </c>
      <c r="M285" s="2" t="str">
        <f aca="false">LMPreScn!T287</f>
        <v>enjoyed</v>
      </c>
      <c r="N285" s="0" t="n">
        <f aca="false">LMPreScn!B287</f>
        <v>1</v>
      </c>
      <c r="O285" s="0" t="str">
        <f aca="false">LMPreScn!A287</f>
        <v>BH1N</v>
      </c>
    </row>
    <row r="286" customFormat="false" ht="13.8" hidden="false" customHeight="false" outlineLevel="0" collapsed="false">
      <c r="A286" s="0" t="str">
        <f aca="false">CONCATENATE(C286,"_id")</f>
        <v>15036_id</v>
      </c>
      <c r="B286" s="0" t="str">
        <f aca="false">CONCATENATE("(#",C286, ")")</f>
        <v>(#15036)</v>
      </c>
      <c r="C286" s="0" t="n">
        <f aca="false">LMPreScn!I288</f>
        <v>15036</v>
      </c>
      <c r="D286" s="0" t="n">
        <f aca="false">LMPreScn!F288</f>
        <v>36</v>
      </c>
      <c r="E286" s="0" t="n">
        <f aca="false">LMPreScn!D288</f>
        <v>1</v>
      </c>
      <c r="F286" s="0" t="n">
        <f aca="false">(D286-1)*2+E286</f>
        <v>71</v>
      </c>
      <c r="G286" s="0" t="str">
        <f aca="false">LMPreScn!M288</f>
        <v>The police detective enjoyed the interview.</v>
      </c>
      <c r="H286" s="0" t="str">
        <f aca="false">LMPreScn!CK288</f>
        <v>interrogating</v>
      </c>
      <c r="I286" s="2" t="str">
        <f aca="false">IF(LMPreScn!C288=1,"con", IF(LMPreScn!C288=2,"incon",na))</f>
        <v>con</v>
      </c>
      <c r="J286" s="1" t="n">
        <f aca="false">LMPreScn!CI288</f>
        <v>0.142857142857143</v>
      </c>
      <c r="K286" s="0" t="n">
        <f aca="false">lm1_code_map_scratch!V286</f>
        <v>5</v>
      </c>
      <c r="L286" s="0" t="n">
        <f aca="false">lm1_code_map_scratch!W286</f>
        <v>10</v>
      </c>
      <c r="M286" s="2" t="str">
        <f aca="false">LMPreScn!T288</f>
        <v>enjoyed</v>
      </c>
      <c r="N286" s="0" t="n">
        <f aca="false">LMPreScn!B288</f>
        <v>2</v>
      </c>
      <c r="O286" s="0" t="str">
        <f aca="false">LMPreScn!A288</f>
        <v>DH2N</v>
      </c>
    </row>
    <row r="287" customFormat="false" ht="13.8" hidden="false" customHeight="false" outlineLevel="0" collapsed="false">
      <c r="A287" s="0" t="str">
        <f aca="false">CONCATENATE(C287,"_id")</f>
        <v>16036_id</v>
      </c>
      <c r="B287" s="0" t="str">
        <f aca="false">CONCATENATE("(#",C287, ")")</f>
        <v>(#16036)</v>
      </c>
      <c r="C287" s="0" t="n">
        <f aca="false">LMPreScn!I289</f>
        <v>16036</v>
      </c>
      <c r="D287" s="0" t="n">
        <f aca="false">LMPreScn!F289</f>
        <v>36</v>
      </c>
      <c r="E287" s="0" t="n">
        <f aca="false">LMPreScn!D289</f>
        <v>2</v>
      </c>
      <c r="F287" s="0" t="n">
        <f aca="false">(D287-1)*2+E287</f>
        <v>72</v>
      </c>
      <c r="G287" s="0" t="str">
        <f aca="false">LMPreScn!M289</f>
        <v>The celebrity enjoyed the interview.</v>
      </c>
      <c r="H287" s="0" t="str">
        <f aca="false">LMPreScn!CK289</f>
        <v>talking</v>
      </c>
      <c r="I287" s="2" t="str">
        <f aca="false">IF(LMPreScn!C289=1,"con", IF(LMPreScn!C289=2,"incon",na))</f>
        <v>con</v>
      </c>
      <c r="J287" s="1" t="n">
        <f aca="false">LMPreScn!CI289</f>
        <v>0.204081632653061</v>
      </c>
      <c r="K287" s="0" t="n">
        <f aca="false">lm1_code_map_scratch!V287</f>
        <v>5</v>
      </c>
      <c r="L287" s="0" t="n">
        <f aca="false">lm1_code_map_scratch!W287</f>
        <v>10</v>
      </c>
      <c r="M287" s="2" t="str">
        <f aca="false">LMPreScn!T289</f>
        <v>enjoyed</v>
      </c>
      <c r="N287" s="0" t="n">
        <f aca="false">LMPreScn!B289</f>
        <v>2</v>
      </c>
      <c r="O287" s="0" t="str">
        <f aca="false">LMPreScn!A289</f>
        <v>CH2N</v>
      </c>
    </row>
    <row r="288" customFormat="false" ht="13.8" hidden="false" customHeight="false" outlineLevel="0" collapsed="false">
      <c r="A288" s="0" t="str">
        <f aca="false">CONCATENATE(C288,"_id")</f>
        <v>17036_id</v>
      </c>
      <c r="B288" s="0" t="str">
        <f aca="false">CONCATENATE("(#",C288, ")")</f>
        <v>(#17036)</v>
      </c>
      <c r="C288" s="0" t="n">
        <f aca="false">LMPreScn!I290</f>
        <v>17036</v>
      </c>
      <c r="D288" s="0" t="n">
        <f aca="false">LMPreScn!F290</f>
        <v>36</v>
      </c>
      <c r="E288" s="0" t="n">
        <f aca="false">LMPreScn!D290</f>
        <v>1</v>
      </c>
      <c r="F288" s="0" t="n">
        <f aca="false">(D288-1)*2+E288</f>
        <v>71</v>
      </c>
      <c r="G288" s="0" t="str">
        <f aca="false">LMPreScn!M290</f>
        <v>The police detective enjoyed the interview.</v>
      </c>
      <c r="H288" s="0" t="str">
        <f aca="false">LMPreScn!CK290</f>
        <v>talking</v>
      </c>
      <c r="I288" s="2" t="str">
        <f aca="false">IF(LMPreScn!C290=1,"con", IF(LMPreScn!C290=2,"incon",na))</f>
        <v>incon</v>
      </c>
      <c r="J288" s="1" t="n">
        <f aca="false">LMPreScn!CI290</f>
        <v>0</v>
      </c>
      <c r="K288" s="0" t="n">
        <f aca="false">lm1_code_map_scratch!V288</f>
        <v>5</v>
      </c>
      <c r="L288" s="0" t="n">
        <f aca="false">lm1_code_map_scratch!W288</f>
        <v>10</v>
      </c>
      <c r="M288" s="2" t="str">
        <f aca="false">LMPreScn!T290</f>
        <v>enjoyed</v>
      </c>
      <c r="N288" s="0" t="n">
        <f aca="false">LMPreScn!B290</f>
        <v>2</v>
      </c>
      <c r="O288" s="0" t="str">
        <f aca="false">LMPreScn!A290</f>
        <v>BH2N</v>
      </c>
    </row>
    <row r="289" customFormat="false" ht="13.8" hidden="false" customHeight="false" outlineLevel="0" collapsed="false">
      <c r="A289" s="0" t="str">
        <f aca="false">CONCATENATE(C289,"_id")</f>
        <v>18036_id</v>
      </c>
      <c r="B289" s="0" t="str">
        <f aca="false">CONCATENATE("(#",C289, ")")</f>
        <v>(#18036)</v>
      </c>
      <c r="C289" s="0" t="n">
        <f aca="false">LMPreScn!I291</f>
        <v>18036</v>
      </c>
      <c r="D289" s="0" t="n">
        <f aca="false">LMPreScn!F291</f>
        <v>36</v>
      </c>
      <c r="E289" s="0" t="n">
        <f aca="false">LMPreScn!D291</f>
        <v>2</v>
      </c>
      <c r="F289" s="0" t="n">
        <f aca="false">(D289-1)*2+E289</f>
        <v>72</v>
      </c>
      <c r="G289" s="0" t="str">
        <f aca="false">LMPreScn!M291</f>
        <v>The celebrity enjoyed the interview.</v>
      </c>
      <c r="H289" s="0" t="str">
        <f aca="false">LMPreScn!CK291</f>
        <v>interrogating</v>
      </c>
      <c r="I289" s="2" t="str">
        <f aca="false">IF(LMPreScn!C291=1,"con", IF(LMPreScn!C291=2,"incon",na))</f>
        <v>incon</v>
      </c>
      <c r="J289" s="1" t="n">
        <f aca="false">LMPreScn!CI291</f>
        <v>0</v>
      </c>
      <c r="K289" s="0" t="n">
        <f aca="false">lm1_code_map_scratch!V289</f>
        <v>5</v>
      </c>
      <c r="L289" s="0" t="n">
        <f aca="false">lm1_code_map_scratch!W289</f>
        <v>10</v>
      </c>
      <c r="M289" s="2" t="str">
        <f aca="false">LMPreScn!T291</f>
        <v>enjoyed</v>
      </c>
      <c r="N289" s="0" t="n">
        <f aca="false">LMPreScn!B291</f>
        <v>2</v>
      </c>
      <c r="O289" s="0" t="str">
        <f aca="false">LMPreScn!A291</f>
        <v>AH2N</v>
      </c>
    </row>
    <row r="290" customFormat="false" ht="13.8" hidden="false" customHeight="false" outlineLevel="0" collapsed="false">
      <c r="A290" s="0" t="str">
        <f aca="false">CONCATENATE(C290,"_id")</f>
        <v>10037_id</v>
      </c>
      <c r="B290" s="0" t="str">
        <f aca="false">CONCATENATE("(#",C290, ")")</f>
        <v>(#10037)</v>
      </c>
      <c r="C290" s="0" t="n">
        <f aca="false">LMPreScn!I292</f>
        <v>10037</v>
      </c>
      <c r="D290" s="0" t="n">
        <f aca="false">LMPreScn!F292</f>
        <v>37</v>
      </c>
      <c r="E290" s="0" t="n">
        <f aca="false">LMPreScn!D292</f>
        <v>1</v>
      </c>
      <c r="F290" s="0" t="n">
        <f aca="false">(D290-1)*2+E290</f>
        <v>73</v>
      </c>
      <c r="G290" s="0" t="str">
        <f aca="false">LMPreScn!M292</f>
        <v>The songwriter finished the tricky musical passage.</v>
      </c>
      <c r="H290" s="0" t="str">
        <f aca="false">LMPreScn!CK292</f>
        <v>write</v>
      </c>
      <c r="I290" s="2" t="str">
        <f aca="false">IF(LMPreScn!C292=1,"con", IF(LMPreScn!C292=2,"incon",na))</f>
        <v>con</v>
      </c>
      <c r="J290" s="1" t="n">
        <f aca="false">LMPreScn!CI292</f>
        <v>0.408163265306122</v>
      </c>
      <c r="K290" s="0" t="n">
        <f aca="false">lm1_code_map_scratch!V290</f>
        <v>7</v>
      </c>
      <c r="L290" s="0" t="n">
        <f aca="false">lm1_code_map_scratch!W290</f>
        <v>11</v>
      </c>
      <c r="M290" s="2" t="str">
        <f aca="false">LMPreScn!T292</f>
        <v>finished</v>
      </c>
      <c r="N290" s="0" t="n">
        <f aca="false">LMPreScn!B292</f>
        <v>1</v>
      </c>
      <c r="O290" s="0" t="str">
        <f aca="false">LMPreScn!A292</f>
        <v>CH1N</v>
      </c>
    </row>
    <row r="291" customFormat="false" ht="13.8" hidden="false" customHeight="false" outlineLevel="0" collapsed="false">
      <c r="A291" s="0" t="str">
        <f aca="false">CONCATENATE(C291,"_id")</f>
        <v>11037_id</v>
      </c>
      <c r="B291" s="0" t="str">
        <f aca="false">CONCATENATE("(#",C291, ")")</f>
        <v>(#11037)</v>
      </c>
      <c r="C291" s="0" t="n">
        <f aca="false">LMPreScn!I293</f>
        <v>11037</v>
      </c>
      <c r="D291" s="0" t="n">
        <f aca="false">LMPreScn!F293</f>
        <v>37</v>
      </c>
      <c r="E291" s="0" t="n">
        <f aca="false">LMPreScn!D293</f>
        <v>2</v>
      </c>
      <c r="F291" s="0" t="n">
        <f aca="false">(D291-1)*2+E291</f>
        <v>74</v>
      </c>
      <c r="G291" s="0" t="str">
        <f aca="false">LMPreScn!M293</f>
        <v>The soprano finished the tricky musical passage.</v>
      </c>
      <c r="H291" s="0" t="str">
        <f aca="false">LMPreScn!CK293</f>
        <v>sing</v>
      </c>
      <c r="I291" s="2" t="str">
        <f aca="false">IF(LMPreScn!C293=1,"con", IF(LMPreScn!C293=2,"incon",na))</f>
        <v>con</v>
      </c>
      <c r="J291" s="1" t="n">
        <f aca="false">LMPreScn!CI293</f>
        <v>0.479166666666667</v>
      </c>
      <c r="K291" s="0" t="n">
        <f aca="false">lm1_code_map_scratch!V291</f>
        <v>7</v>
      </c>
      <c r="L291" s="0" t="n">
        <f aca="false">lm1_code_map_scratch!W291</f>
        <v>11</v>
      </c>
      <c r="M291" s="2" t="str">
        <f aca="false">LMPreScn!T293</f>
        <v>finished</v>
      </c>
      <c r="N291" s="0" t="n">
        <f aca="false">LMPreScn!B293</f>
        <v>1</v>
      </c>
      <c r="O291" s="0" t="str">
        <f aca="false">LMPreScn!A293</f>
        <v>DH1N</v>
      </c>
    </row>
    <row r="292" customFormat="false" ht="13.8" hidden="false" customHeight="false" outlineLevel="0" collapsed="false">
      <c r="A292" s="0" t="str">
        <f aca="false">CONCATENATE(C292,"_id")</f>
        <v>12037_id</v>
      </c>
      <c r="B292" s="0" t="str">
        <f aca="false">CONCATENATE("(#",C292, ")")</f>
        <v>(#12037)</v>
      </c>
      <c r="C292" s="0" t="n">
        <f aca="false">LMPreScn!I294</f>
        <v>12037</v>
      </c>
      <c r="D292" s="0" t="n">
        <f aca="false">LMPreScn!F294</f>
        <v>37</v>
      </c>
      <c r="E292" s="0" t="n">
        <f aca="false">LMPreScn!D294</f>
        <v>1</v>
      </c>
      <c r="F292" s="0" t="n">
        <f aca="false">(D292-1)*2+E292</f>
        <v>73</v>
      </c>
      <c r="G292" s="0" t="str">
        <f aca="false">LMPreScn!M294</f>
        <v>The songwriter finished the tricky musical passage.</v>
      </c>
      <c r="H292" s="0" t="str">
        <f aca="false">LMPreScn!CK294</f>
        <v>sing</v>
      </c>
      <c r="I292" s="2" t="str">
        <f aca="false">IF(LMPreScn!C294=1,"con", IF(LMPreScn!C294=2,"incon",na))</f>
        <v>incon</v>
      </c>
      <c r="J292" s="1" t="n">
        <f aca="false">LMPreScn!CI294</f>
        <v>0.0204081632653061</v>
      </c>
      <c r="K292" s="0" t="n">
        <f aca="false">lm1_code_map_scratch!V292</f>
        <v>7</v>
      </c>
      <c r="L292" s="0" t="n">
        <f aca="false">lm1_code_map_scratch!W292</f>
        <v>11</v>
      </c>
      <c r="M292" s="2" t="str">
        <f aca="false">LMPreScn!T294</f>
        <v>finished</v>
      </c>
      <c r="N292" s="0" t="n">
        <f aca="false">LMPreScn!B294</f>
        <v>1</v>
      </c>
      <c r="O292" s="0" t="str">
        <f aca="false">LMPreScn!A294</f>
        <v>AH1N</v>
      </c>
    </row>
    <row r="293" customFormat="false" ht="13.8" hidden="false" customHeight="false" outlineLevel="0" collapsed="false">
      <c r="A293" s="0" t="str">
        <f aca="false">CONCATENATE(C293,"_id")</f>
        <v>13037_id</v>
      </c>
      <c r="B293" s="0" t="str">
        <f aca="false">CONCATENATE("(#",C293, ")")</f>
        <v>(#13037)</v>
      </c>
      <c r="C293" s="0" t="n">
        <f aca="false">LMPreScn!I295</f>
        <v>13037</v>
      </c>
      <c r="D293" s="0" t="n">
        <f aca="false">LMPreScn!F295</f>
        <v>37</v>
      </c>
      <c r="E293" s="0" t="n">
        <f aca="false">LMPreScn!D295</f>
        <v>2</v>
      </c>
      <c r="F293" s="0" t="n">
        <f aca="false">(D293-1)*2+E293</f>
        <v>74</v>
      </c>
      <c r="G293" s="0" t="str">
        <f aca="false">LMPreScn!M295</f>
        <v>The soprano finished the tricky musical passage.</v>
      </c>
      <c r="H293" s="0" t="str">
        <f aca="false">LMPreScn!CK295</f>
        <v>write</v>
      </c>
      <c r="I293" s="2" t="str">
        <f aca="false">IF(LMPreScn!C295=1,"con", IF(LMPreScn!C295=2,"incon",na))</f>
        <v>incon</v>
      </c>
      <c r="J293" s="1" t="n">
        <f aca="false">LMPreScn!CI295</f>
        <v>0</v>
      </c>
      <c r="K293" s="0" t="n">
        <f aca="false">lm1_code_map_scratch!V293</f>
        <v>7</v>
      </c>
      <c r="L293" s="0" t="n">
        <f aca="false">lm1_code_map_scratch!W293</f>
        <v>11</v>
      </c>
      <c r="M293" s="2" t="str">
        <f aca="false">LMPreScn!T295</f>
        <v>finished</v>
      </c>
      <c r="N293" s="0" t="n">
        <f aca="false">LMPreScn!B295</f>
        <v>1</v>
      </c>
      <c r="O293" s="0" t="str">
        <f aca="false">LMPreScn!A295</f>
        <v>BH1N</v>
      </c>
    </row>
    <row r="294" customFormat="false" ht="13.8" hidden="false" customHeight="false" outlineLevel="0" collapsed="false">
      <c r="A294" s="0" t="str">
        <f aca="false">CONCATENATE(C294,"_id")</f>
        <v>15037_id</v>
      </c>
      <c r="B294" s="0" t="str">
        <f aca="false">CONCATENATE("(#",C294, ")")</f>
        <v>(#15037)</v>
      </c>
      <c r="C294" s="0" t="n">
        <f aca="false">LMPreScn!I296</f>
        <v>15037</v>
      </c>
      <c r="D294" s="0" t="n">
        <f aca="false">LMPreScn!F296</f>
        <v>37</v>
      </c>
      <c r="E294" s="0" t="n">
        <f aca="false">LMPreScn!D296</f>
        <v>1</v>
      </c>
      <c r="F294" s="0" t="n">
        <f aca="false">(D294-1)*2+E294</f>
        <v>73</v>
      </c>
      <c r="G294" s="0" t="str">
        <f aca="false">LMPreScn!M296</f>
        <v>The songwriter finished the tricky musical passage.</v>
      </c>
      <c r="H294" s="0" t="str">
        <f aca="false">LMPreScn!CK296</f>
        <v>write</v>
      </c>
      <c r="I294" s="2" t="str">
        <f aca="false">IF(LMPreScn!C296=1,"con", IF(LMPreScn!C296=2,"incon",na))</f>
        <v>con</v>
      </c>
      <c r="J294" s="1" t="n">
        <f aca="false">LMPreScn!CI296</f>
        <v>0.408163265306122</v>
      </c>
      <c r="K294" s="0" t="n">
        <f aca="false">lm1_code_map_scratch!V294</f>
        <v>7</v>
      </c>
      <c r="L294" s="0" t="n">
        <f aca="false">lm1_code_map_scratch!W294</f>
        <v>11</v>
      </c>
      <c r="M294" s="2" t="str">
        <f aca="false">LMPreScn!T296</f>
        <v>finished</v>
      </c>
      <c r="N294" s="0" t="n">
        <f aca="false">LMPreScn!B296</f>
        <v>2</v>
      </c>
      <c r="O294" s="0" t="str">
        <f aca="false">LMPreScn!A296</f>
        <v>DH2N</v>
      </c>
    </row>
    <row r="295" customFormat="false" ht="13.8" hidden="false" customHeight="false" outlineLevel="0" collapsed="false">
      <c r="A295" s="0" t="str">
        <f aca="false">CONCATENATE(C295,"_id")</f>
        <v>16037_id</v>
      </c>
      <c r="B295" s="0" t="str">
        <f aca="false">CONCATENATE("(#",C295, ")")</f>
        <v>(#16037)</v>
      </c>
      <c r="C295" s="0" t="n">
        <f aca="false">LMPreScn!I297</f>
        <v>16037</v>
      </c>
      <c r="D295" s="0" t="n">
        <f aca="false">LMPreScn!F297</f>
        <v>37</v>
      </c>
      <c r="E295" s="0" t="n">
        <f aca="false">LMPreScn!D297</f>
        <v>2</v>
      </c>
      <c r="F295" s="0" t="n">
        <f aca="false">(D295-1)*2+E295</f>
        <v>74</v>
      </c>
      <c r="G295" s="0" t="str">
        <f aca="false">LMPreScn!M297</f>
        <v>The soprano finished the tricky musical passage.</v>
      </c>
      <c r="H295" s="0" t="str">
        <f aca="false">LMPreScn!CK297</f>
        <v>sing</v>
      </c>
      <c r="I295" s="2" t="str">
        <f aca="false">IF(LMPreScn!C297=1,"con", IF(LMPreScn!C297=2,"incon",na))</f>
        <v>con</v>
      </c>
      <c r="J295" s="1" t="n">
        <f aca="false">LMPreScn!CI297</f>
        <v>0.479166666666667</v>
      </c>
      <c r="K295" s="0" t="n">
        <f aca="false">lm1_code_map_scratch!V295</f>
        <v>7</v>
      </c>
      <c r="L295" s="0" t="n">
        <f aca="false">lm1_code_map_scratch!W295</f>
        <v>11</v>
      </c>
      <c r="M295" s="2" t="str">
        <f aca="false">LMPreScn!T297</f>
        <v>finished</v>
      </c>
      <c r="N295" s="0" t="n">
        <f aca="false">LMPreScn!B297</f>
        <v>2</v>
      </c>
      <c r="O295" s="0" t="str">
        <f aca="false">LMPreScn!A297</f>
        <v>CH2N</v>
      </c>
    </row>
    <row r="296" customFormat="false" ht="13.8" hidden="false" customHeight="false" outlineLevel="0" collapsed="false">
      <c r="A296" s="0" t="str">
        <f aca="false">CONCATENATE(C296,"_id")</f>
        <v>17037_id</v>
      </c>
      <c r="B296" s="0" t="str">
        <f aca="false">CONCATENATE("(#",C296, ")")</f>
        <v>(#17037)</v>
      </c>
      <c r="C296" s="0" t="n">
        <f aca="false">LMPreScn!I298</f>
        <v>17037</v>
      </c>
      <c r="D296" s="0" t="n">
        <f aca="false">LMPreScn!F298</f>
        <v>37</v>
      </c>
      <c r="E296" s="0" t="n">
        <f aca="false">LMPreScn!D298</f>
        <v>1</v>
      </c>
      <c r="F296" s="0" t="n">
        <f aca="false">(D296-1)*2+E296</f>
        <v>73</v>
      </c>
      <c r="G296" s="0" t="str">
        <f aca="false">LMPreScn!M298</f>
        <v>The songwriter finished the tricky musical passage.</v>
      </c>
      <c r="H296" s="0" t="str">
        <f aca="false">LMPreScn!CK298</f>
        <v>sing</v>
      </c>
      <c r="I296" s="2" t="str">
        <f aca="false">IF(LMPreScn!C298=1,"con", IF(LMPreScn!C298=2,"incon",na))</f>
        <v>incon</v>
      </c>
      <c r="J296" s="1" t="n">
        <f aca="false">LMPreScn!CI298</f>
        <v>0.0204081632653061</v>
      </c>
      <c r="K296" s="0" t="n">
        <f aca="false">lm1_code_map_scratch!V296</f>
        <v>7</v>
      </c>
      <c r="L296" s="0" t="n">
        <f aca="false">lm1_code_map_scratch!W296</f>
        <v>11</v>
      </c>
      <c r="M296" s="2" t="str">
        <f aca="false">LMPreScn!T298</f>
        <v>finished</v>
      </c>
      <c r="N296" s="0" t="n">
        <f aca="false">LMPreScn!B298</f>
        <v>2</v>
      </c>
      <c r="O296" s="0" t="str">
        <f aca="false">LMPreScn!A298</f>
        <v>BH2N</v>
      </c>
    </row>
    <row r="297" customFormat="false" ht="13.8" hidden="false" customHeight="false" outlineLevel="0" collapsed="false">
      <c r="A297" s="0" t="str">
        <f aca="false">CONCATENATE(C297,"_id")</f>
        <v>18037_id</v>
      </c>
      <c r="B297" s="0" t="str">
        <f aca="false">CONCATENATE("(#",C297, ")")</f>
        <v>(#18037)</v>
      </c>
      <c r="C297" s="0" t="n">
        <f aca="false">LMPreScn!I299</f>
        <v>18037</v>
      </c>
      <c r="D297" s="0" t="n">
        <f aca="false">LMPreScn!F299</f>
        <v>37</v>
      </c>
      <c r="E297" s="0" t="n">
        <f aca="false">LMPreScn!D299</f>
        <v>2</v>
      </c>
      <c r="F297" s="0" t="n">
        <f aca="false">(D297-1)*2+E297</f>
        <v>74</v>
      </c>
      <c r="G297" s="0" t="str">
        <f aca="false">LMPreScn!M299</f>
        <v>The soprano finished the tricky musical passage.</v>
      </c>
      <c r="H297" s="0" t="str">
        <f aca="false">LMPreScn!CK299</f>
        <v>write</v>
      </c>
      <c r="I297" s="2" t="str">
        <f aca="false">IF(LMPreScn!C299=1,"con", IF(LMPreScn!C299=2,"incon",na))</f>
        <v>incon</v>
      </c>
      <c r="J297" s="1" t="n">
        <f aca="false">LMPreScn!CI299</f>
        <v>0</v>
      </c>
      <c r="K297" s="0" t="n">
        <f aca="false">lm1_code_map_scratch!V297</f>
        <v>7</v>
      </c>
      <c r="L297" s="0" t="n">
        <f aca="false">lm1_code_map_scratch!W297</f>
        <v>11</v>
      </c>
      <c r="M297" s="2" t="str">
        <f aca="false">LMPreScn!T299</f>
        <v>finished</v>
      </c>
      <c r="N297" s="0" t="n">
        <f aca="false">LMPreScn!B299</f>
        <v>2</v>
      </c>
      <c r="O297" s="0" t="str">
        <f aca="false">LMPreScn!A299</f>
        <v>AH2N</v>
      </c>
    </row>
    <row r="298" customFormat="false" ht="13.8" hidden="false" customHeight="false" outlineLevel="0" collapsed="false">
      <c r="A298" s="0" t="str">
        <f aca="false">CONCATENATE(C298,"_id")</f>
        <v>10038_id</v>
      </c>
      <c r="B298" s="0" t="str">
        <f aca="false">CONCATENATE("(#",C298, ")")</f>
        <v>(#10038)</v>
      </c>
      <c r="C298" s="0" t="n">
        <f aca="false">LMPreScn!I300</f>
        <v>10038</v>
      </c>
      <c r="D298" s="0" t="n">
        <f aca="false">LMPreScn!F300</f>
        <v>38</v>
      </c>
      <c r="E298" s="0" t="n">
        <f aca="false">LMPreScn!D300</f>
        <v>1</v>
      </c>
      <c r="F298" s="0" t="n">
        <f aca="false">(D298-1)*2+E298</f>
        <v>75</v>
      </c>
      <c r="G298" s="0" t="str">
        <f aca="false">LMPreScn!M300</f>
        <v>The contractor finished the downstairs bathroom.</v>
      </c>
      <c r="H298" s="0" t="str">
        <f aca="false">LMPreScn!CK300</f>
        <v>tile</v>
      </c>
      <c r="I298" s="2" t="str">
        <f aca="false">IF(LMPreScn!C300=1,"con", IF(LMPreScn!C300=2,"incon",na))</f>
        <v>con</v>
      </c>
      <c r="J298" s="1" t="n">
        <f aca="false">LMPreScn!CI300</f>
        <v>0.102040816326531</v>
      </c>
      <c r="K298" s="0" t="n">
        <f aca="false">lm1_code_map_scratch!V298</f>
        <v>8</v>
      </c>
      <c r="L298" s="0" t="n">
        <f aca="false">lm1_code_map_scratch!W298</f>
        <v>12</v>
      </c>
      <c r="M298" s="2" t="str">
        <f aca="false">LMPreScn!T300</f>
        <v>finished</v>
      </c>
      <c r="N298" s="0" t="n">
        <f aca="false">LMPreScn!B300</f>
        <v>1</v>
      </c>
      <c r="O298" s="0" t="str">
        <f aca="false">LMPreScn!A300</f>
        <v>CH1N</v>
      </c>
    </row>
    <row r="299" customFormat="false" ht="13.8" hidden="false" customHeight="false" outlineLevel="0" collapsed="false">
      <c r="A299" s="0" t="str">
        <f aca="false">CONCATENATE(C299,"_id")</f>
        <v>11038_id</v>
      </c>
      <c r="B299" s="0" t="str">
        <f aca="false">CONCATENATE("(#",C299, ")")</f>
        <v>(#11038)</v>
      </c>
      <c r="C299" s="0" t="n">
        <f aca="false">LMPreScn!I301</f>
        <v>11038</v>
      </c>
      <c r="D299" s="0" t="n">
        <f aca="false">LMPreScn!F301</f>
        <v>38</v>
      </c>
      <c r="E299" s="0" t="n">
        <f aca="false">LMPreScn!D301</f>
        <v>2</v>
      </c>
      <c r="F299" s="0" t="n">
        <f aca="false">(D299-1)*2+E299</f>
        <v>76</v>
      </c>
      <c r="G299" s="0" t="str">
        <f aca="false">LMPreScn!M301</f>
        <v>The housewife finished the downstairs bathroom.</v>
      </c>
      <c r="H299" s="0" t="str">
        <f aca="false">LMPreScn!CK301</f>
        <v>clean</v>
      </c>
      <c r="I299" s="2" t="str">
        <f aca="false">IF(LMPreScn!C301=1,"con", IF(LMPreScn!C301=2,"incon",na))</f>
        <v>con</v>
      </c>
      <c r="J299" s="1" t="n">
        <f aca="false">LMPreScn!CI301</f>
        <v>0.653061224489796</v>
      </c>
      <c r="K299" s="0" t="n">
        <f aca="false">lm1_code_map_scratch!V299</f>
        <v>8</v>
      </c>
      <c r="L299" s="0" t="n">
        <f aca="false">lm1_code_map_scratch!W299</f>
        <v>12</v>
      </c>
      <c r="M299" s="2" t="str">
        <f aca="false">LMPreScn!T301</f>
        <v>finished</v>
      </c>
      <c r="N299" s="0" t="n">
        <f aca="false">LMPreScn!B301</f>
        <v>1</v>
      </c>
      <c r="O299" s="0" t="str">
        <f aca="false">LMPreScn!A301</f>
        <v>DH1N</v>
      </c>
    </row>
    <row r="300" customFormat="false" ht="13.8" hidden="false" customHeight="false" outlineLevel="0" collapsed="false">
      <c r="A300" s="0" t="str">
        <f aca="false">CONCATENATE(C300,"_id")</f>
        <v>12038_id</v>
      </c>
      <c r="B300" s="0" t="str">
        <f aca="false">CONCATENATE("(#",C300, ")")</f>
        <v>(#12038)</v>
      </c>
      <c r="C300" s="0" t="n">
        <f aca="false">LMPreScn!I302</f>
        <v>12038</v>
      </c>
      <c r="D300" s="0" t="n">
        <f aca="false">LMPreScn!F302</f>
        <v>38</v>
      </c>
      <c r="E300" s="0" t="n">
        <f aca="false">LMPreScn!D302</f>
        <v>1</v>
      </c>
      <c r="F300" s="0" t="n">
        <f aca="false">(D300-1)*2+E300</f>
        <v>75</v>
      </c>
      <c r="G300" s="0" t="str">
        <f aca="false">LMPreScn!M302</f>
        <v>The contractor finished the downstairs bathroom.</v>
      </c>
      <c r="H300" s="0" t="str">
        <f aca="false">LMPreScn!CK302</f>
        <v>clean</v>
      </c>
      <c r="I300" s="2" t="str">
        <f aca="false">IF(LMPreScn!C302=1,"con", IF(LMPreScn!C302=2,"incon",na))</f>
        <v>incon</v>
      </c>
      <c r="J300" s="1" t="n">
        <f aca="false">LMPreScn!CI302</f>
        <v>0</v>
      </c>
      <c r="K300" s="0" t="n">
        <f aca="false">lm1_code_map_scratch!V300</f>
        <v>8</v>
      </c>
      <c r="L300" s="0" t="n">
        <f aca="false">lm1_code_map_scratch!W300</f>
        <v>12</v>
      </c>
      <c r="M300" s="2" t="str">
        <f aca="false">LMPreScn!T302</f>
        <v>finished</v>
      </c>
      <c r="N300" s="0" t="n">
        <f aca="false">LMPreScn!B302</f>
        <v>1</v>
      </c>
      <c r="O300" s="0" t="str">
        <f aca="false">LMPreScn!A302</f>
        <v>AH1N</v>
      </c>
    </row>
    <row r="301" customFormat="false" ht="13.8" hidden="false" customHeight="false" outlineLevel="0" collapsed="false">
      <c r="A301" s="0" t="str">
        <f aca="false">CONCATENATE(C301,"_id")</f>
        <v>13038_id</v>
      </c>
      <c r="B301" s="0" t="str">
        <f aca="false">CONCATENATE("(#",C301, ")")</f>
        <v>(#13038)</v>
      </c>
      <c r="C301" s="0" t="n">
        <f aca="false">LMPreScn!I303</f>
        <v>13038</v>
      </c>
      <c r="D301" s="0" t="n">
        <f aca="false">LMPreScn!F303</f>
        <v>38</v>
      </c>
      <c r="E301" s="0" t="n">
        <f aca="false">LMPreScn!D303</f>
        <v>2</v>
      </c>
      <c r="F301" s="0" t="n">
        <f aca="false">(D301-1)*2+E301</f>
        <v>76</v>
      </c>
      <c r="G301" s="0" t="str">
        <f aca="false">LMPreScn!M303</f>
        <v>The housewife finished the downstairs bathroom.</v>
      </c>
      <c r="H301" s="0" t="str">
        <f aca="false">LMPreScn!CK303</f>
        <v>tile</v>
      </c>
      <c r="I301" s="2" t="str">
        <f aca="false">IF(LMPreScn!C303=1,"con", IF(LMPreScn!C303=2,"incon",na))</f>
        <v>incon</v>
      </c>
      <c r="J301" s="1" t="n">
        <f aca="false">LMPreScn!CI303</f>
        <v>0</v>
      </c>
      <c r="K301" s="0" t="n">
        <f aca="false">lm1_code_map_scratch!V301</f>
        <v>8</v>
      </c>
      <c r="L301" s="0" t="n">
        <f aca="false">lm1_code_map_scratch!W301</f>
        <v>12</v>
      </c>
      <c r="M301" s="2" t="str">
        <f aca="false">LMPreScn!T303</f>
        <v>finished</v>
      </c>
      <c r="N301" s="0" t="n">
        <f aca="false">LMPreScn!B303</f>
        <v>1</v>
      </c>
      <c r="O301" s="0" t="str">
        <f aca="false">LMPreScn!A303</f>
        <v>BH1N</v>
      </c>
    </row>
    <row r="302" customFormat="false" ht="13.8" hidden="false" customHeight="false" outlineLevel="0" collapsed="false">
      <c r="A302" s="0" t="str">
        <f aca="false">CONCATENATE(C302,"_id")</f>
        <v>15038_id</v>
      </c>
      <c r="B302" s="0" t="str">
        <f aca="false">CONCATENATE("(#",C302, ")")</f>
        <v>(#15038)</v>
      </c>
      <c r="C302" s="0" t="n">
        <f aca="false">LMPreScn!I304</f>
        <v>15038</v>
      </c>
      <c r="D302" s="0" t="n">
        <f aca="false">LMPreScn!F304</f>
        <v>38</v>
      </c>
      <c r="E302" s="0" t="n">
        <f aca="false">LMPreScn!D304</f>
        <v>1</v>
      </c>
      <c r="F302" s="0" t="n">
        <f aca="false">(D302-1)*2+E302</f>
        <v>75</v>
      </c>
      <c r="G302" s="0" t="str">
        <f aca="false">LMPreScn!M304</f>
        <v>The contractor finished the downstairs bathroom.</v>
      </c>
      <c r="H302" s="0" t="str">
        <f aca="false">LMPreScn!CK304</f>
        <v>tile</v>
      </c>
      <c r="I302" s="2" t="str">
        <f aca="false">IF(LMPreScn!C304=1,"con", IF(LMPreScn!C304=2,"incon",na))</f>
        <v>con</v>
      </c>
      <c r="J302" s="1" t="n">
        <f aca="false">LMPreScn!CI304</f>
        <v>0.102040816326531</v>
      </c>
      <c r="K302" s="0" t="n">
        <f aca="false">lm1_code_map_scratch!V302</f>
        <v>8</v>
      </c>
      <c r="L302" s="0" t="n">
        <f aca="false">lm1_code_map_scratch!W302</f>
        <v>12</v>
      </c>
      <c r="M302" s="2" t="str">
        <f aca="false">LMPreScn!T304</f>
        <v>finished</v>
      </c>
      <c r="N302" s="0" t="n">
        <f aca="false">LMPreScn!B304</f>
        <v>2</v>
      </c>
      <c r="O302" s="0" t="str">
        <f aca="false">LMPreScn!A304</f>
        <v>DH2N</v>
      </c>
    </row>
    <row r="303" customFormat="false" ht="13.8" hidden="false" customHeight="false" outlineLevel="0" collapsed="false">
      <c r="A303" s="0" t="str">
        <f aca="false">CONCATENATE(C303,"_id")</f>
        <v>16038_id</v>
      </c>
      <c r="B303" s="0" t="str">
        <f aca="false">CONCATENATE("(#",C303, ")")</f>
        <v>(#16038)</v>
      </c>
      <c r="C303" s="0" t="n">
        <f aca="false">LMPreScn!I305</f>
        <v>16038</v>
      </c>
      <c r="D303" s="0" t="n">
        <f aca="false">LMPreScn!F305</f>
        <v>38</v>
      </c>
      <c r="E303" s="0" t="n">
        <f aca="false">LMPreScn!D305</f>
        <v>2</v>
      </c>
      <c r="F303" s="0" t="n">
        <f aca="false">(D303-1)*2+E303</f>
        <v>76</v>
      </c>
      <c r="G303" s="0" t="str">
        <f aca="false">LMPreScn!M305</f>
        <v>The housewife finished the downstairs bathroom.</v>
      </c>
      <c r="H303" s="0" t="str">
        <f aca="false">LMPreScn!CK305</f>
        <v>clean</v>
      </c>
      <c r="I303" s="2" t="str">
        <f aca="false">IF(LMPreScn!C305=1,"con", IF(LMPreScn!C305=2,"incon",na))</f>
        <v>con</v>
      </c>
      <c r="J303" s="1" t="n">
        <f aca="false">LMPreScn!CI305</f>
        <v>0.653061224489796</v>
      </c>
      <c r="K303" s="0" t="n">
        <f aca="false">lm1_code_map_scratch!V303</f>
        <v>8</v>
      </c>
      <c r="L303" s="0" t="n">
        <f aca="false">lm1_code_map_scratch!W303</f>
        <v>12</v>
      </c>
      <c r="M303" s="2" t="str">
        <f aca="false">LMPreScn!T305</f>
        <v>finished</v>
      </c>
      <c r="N303" s="0" t="n">
        <f aca="false">LMPreScn!B305</f>
        <v>2</v>
      </c>
      <c r="O303" s="0" t="str">
        <f aca="false">LMPreScn!A305</f>
        <v>CH2N</v>
      </c>
    </row>
    <row r="304" customFormat="false" ht="13.8" hidden="false" customHeight="false" outlineLevel="0" collapsed="false">
      <c r="A304" s="0" t="str">
        <f aca="false">CONCATENATE(C304,"_id")</f>
        <v>17038_id</v>
      </c>
      <c r="B304" s="0" t="str">
        <f aca="false">CONCATENATE("(#",C304, ")")</f>
        <v>(#17038)</v>
      </c>
      <c r="C304" s="0" t="n">
        <f aca="false">LMPreScn!I306</f>
        <v>17038</v>
      </c>
      <c r="D304" s="0" t="n">
        <f aca="false">LMPreScn!F306</f>
        <v>38</v>
      </c>
      <c r="E304" s="0" t="n">
        <f aca="false">LMPreScn!D306</f>
        <v>1</v>
      </c>
      <c r="F304" s="0" t="n">
        <f aca="false">(D304-1)*2+E304</f>
        <v>75</v>
      </c>
      <c r="G304" s="0" t="str">
        <f aca="false">LMPreScn!M306</f>
        <v>The contractor finished the downstairs bathroom.</v>
      </c>
      <c r="H304" s="0" t="str">
        <f aca="false">LMPreScn!CK306</f>
        <v>clean</v>
      </c>
      <c r="I304" s="2" t="str">
        <f aca="false">IF(LMPreScn!C306=1,"con", IF(LMPreScn!C306=2,"incon",na))</f>
        <v>incon</v>
      </c>
      <c r="J304" s="1" t="n">
        <f aca="false">LMPreScn!CI306</f>
        <v>0</v>
      </c>
      <c r="K304" s="0" t="n">
        <f aca="false">lm1_code_map_scratch!V304</f>
        <v>8</v>
      </c>
      <c r="L304" s="0" t="n">
        <f aca="false">lm1_code_map_scratch!W304</f>
        <v>12</v>
      </c>
      <c r="M304" s="2" t="str">
        <f aca="false">LMPreScn!T306</f>
        <v>finished</v>
      </c>
      <c r="N304" s="0" t="n">
        <f aca="false">LMPreScn!B306</f>
        <v>2</v>
      </c>
      <c r="O304" s="0" t="str">
        <f aca="false">LMPreScn!A306</f>
        <v>BH2N</v>
      </c>
    </row>
    <row r="305" customFormat="false" ht="13.8" hidden="false" customHeight="false" outlineLevel="0" collapsed="false">
      <c r="A305" s="0" t="str">
        <f aca="false">CONCATENATE(C305,"_id")</f>
        <v>18038_id</v>
      </c>
      <c r="B305" s="0" t="str">
        <f aca="false">CONCATENATE("(#",C305, ")")</f>
        <v>(#18038)</v>
      </c>
      <c r="C305" s="0" t="n">
        <f aca="false">LMPreScn!I307</f>
        <v>18038</v>
      </c>
      <c r="D305" s="0" t="n">
        <f aca="false">LMPreScn!F307</f>
        <v>38</v>
      </c>
      <c r="E305" s="0" t="n">
        <f aca="false">LMPreScn!D307</f>
        <v>2</v>
      </c>
      <c r="F305" s="0" t="n">
        <f aca="false">(D305-1)*2+E305</f>
        <v>76</v>
      </c>
      <c r="G305" s="0" t="str">
        <f aca="false">LMPreScn!M307</f>
        <v>The housewife finished the downstairs bathroom.</v>
      </c>
      <c r="H305" s="0" t="str">
        <f aca="false">LMPreScn!CK307</f>
        <v>tile</v>
      </c>
      <c r="I305" s="2" t="str">
        <f aca="false">IF(LMPreScn!C307=1,"con", IF(LMPreScn!C307=2,"incon",na))</f>
        <v>incon</v>
      </c>
      <c r="J305" s="1" t="n">
        <f aca="false">LMPreScn!CI307</f>
        <v>0</v>
      </c>
      <c r="K305" s="0" t="n">
        <f aca="false">lm1_code_map_scratch!V305</f>
        <v>8</v>
      </c>
      <c r="L305" s="0" t="n">
        <f aca="false">lm1_code_map_scratch!W305</f>
        <v>12</v>
      </c>
      <c r="M305" s="2" t="str">
        <f aca="false">LMPreScn!T307</f>
        <v>finished</v>
      </c>
      <c r="N305" s="0" t="n">
        <f aca="false">LMPreScn!B307</f>
        <v>2</v>
      </c>
      <c r="O305" s="0" t="str">
        <f aca="false">LMPreScn!A307</f>
        <v>AH2N</v>
      </c>
    </row>
    <row r="306" customFormat="false" ht="13.8" hidden="false" customHeight="false" outlineLevel="0" collapsed="false">
      <c r="A306" s="0" t="str">
        <f aca="false">CONCATENATE(C306,"_id")</f>
        <v>10039_id</v>
      </c>
      <c r="B306" s="0" t="str">
        <f aca="false">CONCATENATE("(#",C306, ")")</f>
        <v>(#10039)</v>
      </c>
      <c r="C306" s="0" t="n">
        <f aca="false">LMPreScn!I308</f>
        <v>10039</v>
      </c>
      <c r="D306" s="0" t="n">
        <f aca="false">LMPreScn!F308</f>
        <v>39</v>
      </c>
      <c r="E306" s="0" t="n">
        <f aca="false">LMPreScn!D308</f>
        <v>1</v>
      </c>
      <c r="F306" s="0" t="n">
        <f aca="false">(D306-1)*2+E306</f>
        <v>77</v>
      </c>
      <c r="G306" s="0" t="str">
        <f aca="false">LMPreScn!M308</f>
        <v>The author finished her first Broadway play.</v>
      </c>
      <c r="H306" s="0" t="str">
        <f aca="false">LMPreScn!CK308</f>
        <v>write</v>
      </c>
      <c r="I306" s="2" t="str">
        <f aca="false">IF(LMPreScn!C308=1,"con", IF(LMPreScn!C308=2,"incon",na))</f>
        <v>con</v>
      </c>
      <c r="J306" s="1" t="n">
        <f aca="false">LMPreScn!CI308</f>
        <v>0.387755102040816</v>
      </c>
      <c r="K306" s="0" t="n">
        <f aca="false">lm1_code_map_scratch!V306</f>
        <v>5</v>
      </c>
      <c r="L306" s="0" t="n">
        <f aca="false">lm1_code_map_scratch!W306</f>
        <v>11</v>
      </c>
      <c r="M306" s="2" t="str">
        <f aca="false">LMPreScn!T308</f>
        <v>finished</v>
      </c>
      <c r="N306" s="0" t="n">
        <f aca="false">LMPreScn!B308</f>
        <v>1</v>
      </c>
      <c r="O306" s="0" t="str">
        <f aca="false">LMPreScn!A308</f>
        <v>CH1N</v>
      </c>
    </row>
    <row r="307" customFormat="false" ht="13.8" hidden="false" customHeight="false" outlineLevel="0" collapsed="false">
      <c r="A307" s="0" t="str">
        <f aca="false">CONCATENATE(C307,"_id")</f>
        <v>11039_id</v>
      </c>
      <c r="B307" s="0" t="str">
        <f aca="false">CONCATENATE("(#",C307, ")")</f>
        <v>(#11039)</v>
      </c>
      <c r="C307" s="0" t="n">
        <f aca="false">LMPreScn!I309</f>
        <v>11039</v>
      </c>
      <c r="D307" s="0" t="n">
        <f aca="false">LMPreScn!F309</f>
        <v>39</v>
      </c>
      <c r="E307" s="0" t="n">
        <f aca="false">LMPreScn!D309</f>
        <v>2</v>
      </c>
      <c r="F307" s="0" t="n">
        <f aca="false">(D307-1)*2+E307</f>
        <v>78</v>
      </c>
      <c r="G307" s="0" t="str">
        <f aca="false">LMPreScn!M309</f>
        <v>The starlet finished her first Broadway play.</v>
      </c>
      <c r="H307" s="0" t="str">
        <f aca="false">LMPreScn!CK309</f>
        <v>perform</v>
      </c>
      <c r="I307" s="2" t="str">
        <f aca="false">IF(LMPreScn!C309=1,"con", IF(LMPreScn!C309=2,"incon",na))</f>
        <v>con</v>
      </c>
      <c r="J307" s="1" t="n">
        <f aca="false">LMPreScn!CI309</f>
        <v>0.428571428571429</v>
      </c>
      <c r="K307" s="0" t="n">
        <f aca="false">lm1_code_map_scratch!V307</f>
        <v>5</v>
      </c>
      <c r="L307" s="0" t="n">
        <f aca="false">lm1_code_map_scratch!W307</f>
        <v>11</v>
      </c>
      <c r="M307" s="2" t="str">
        <f aca="false">LMPreScn!T309</f>
        <v>finished</v>
      </c>
      <c r="N307" s="0" t="n">
        <f aca="false">LMPreScn!B309</f>
        <v>1</v>
      </c>
      <c r="O307" s="0" t="str">
        <f aca="false">LMPreScn!A309</f>
        <v>DH1N</v>
      </c>
    </row>
    <row r="308" customFormat="false" ht="13.8" hidden="false" customHeight="false" outlineLevel="0" collapsed="false">
      <c r="A308" s="0" t="str">
        <f aca="false">CONCATENATE(C308,"_id")</f>
        <v>12039_id</v>
      </c>
      <c r="B308" s="0" t="str">
        <f aca="false">CONCATENATE("(#",C308, ")")</f>
        <v>(#12039)</v>
      </c>
      <c r="C308" s="0" t="n">
        <f aca="false">LMPreScn!I310</f>
        <v>12039</v>
      </c>
      <c r="D308" s="0" t="n">
        <f aca="false">LMPreScn!F310</f>
        <v>39</v>
      </c>
      <c r="E308" s="0" t="n">
        <f aca="false">LMPreScn!D310</f>
        <v>1</v>
      </c>
      <c r="F308" s="0" t="n">
        <f aca="false">(D308-1)*2+E308</f>
        <v>77</v>
      </c>
      <c r="G308" s="0" t="str">
        <f aca="false">LMPreScn!M310</f>
        <v>The author finished her first Broadway play.</v>
      </c>
      <c r="H308" s="0" t="str">
        <f aca="false">LMPreScn!CK310</f>
        <v>perform</v>
      </c>
      <c r="I308" s="2" t="str">
        <f aca="false">IF(LMPreScn!C310=1,"con", IF(LMPreScn!C310=2,"incon",na))</f>
        <v>incon</v>
      </c>
      <c r="J308" s="1" t="n">
        <f aca="false">LMPreScn!CI310</f>
        <v>0.163265306122449</v>
      </c>
      <c r="K308" s="0" t="n">
        <f aca="false">lm1_code_map_scratch!V308</f>
        <v>5</v>
      </c>
      <c r="L308" s="0" t="n">
        <f aca="false">lm1_code_map_scratch!W308</f>
        <v>11</v>
      </c>
      <c r="M308" s="2" t="str">
        <f aca="false">LMPreScn!T310</f>
        <v>finished</v>
      </c>
      <c r="N308" s="0" t="n">
        <f aca="false">LMPreScn!B310</f>
        <v>1</v>
      </c>
      <c r="O308" s="0" t="str">
        <f aca="false">LMPreScn!A310</f>
        <v>AH1N</v>
      </c>
    </row>
    <row r="309" customFormat="false" ht="13.8" hidden="false" customHeight="false" outlineLevel="0" collapsed="false">
      <c r="A309" s="0" t="str">
        <f aca="false">CONCATENATE(C309,"_id")</f>
        <v>13039_id</v>
      </c>
      <c r="B309" s="0" t="str">
        <f aca="false">CONCATENATE("(#",C309, ")")</f>
        <v>(#13039)</v>
      </c>
      <c r="C309" s="0" t="n">
        <f aca="false">LMPreScn!I311</f>
        <v>13039</v>
      </c>
      <c r="D309" s="0" t="n">
        <f aca="false">LMPreScn!F311</f>
        <v>39</v>
      </c>
      <c r="E309" s="0" t="n">
        <f aca="false">LMPreScn!D311</f>
        <v>2</v>
      </c>
      <c r="F309" s="0" t="n">
        <f aca="false">(D309-1)*2+E309</f>
        <v>78</v>
      </c>
      <c r="G309" s="0" t="str">
        <f aca="false">LMPreScn!M311</f>
        <v>The starlet finished her first Broadway play.</v>
      </c>
      <c r="H309" s="0" t="str">
        <f aca="false">LMPreScn!CK311</f>
        <v>write</v>
      </c>
      <c r="I309" s="2" t="str">
        <f aca="false">IF(LMPreScn!C311=1,"con", IF(LMPreScn!C311=2,"incon",na))</f>
        <v>incon</v>
      </c>
      <c r="J309" s="1" t="n">
        <f aca="false">LMPreScn!CI311</f>
        <v>0</v>
      </c>
      <c r="K309" s="0" t="n">
        <f aca="false">lm1_code_map_scratch!V309</f>
        <v>5</v>
      </c>
      <c r="L309" s="0" t="n">
        <f aca="false">lm1_code_map_scratch!W309</f>
        <v>11</v>
      </c>
      <c r="M309" s="2" t="str">
        <f aca="false">LMPreScn!T311</f>
        <v>finished</v>
      </c>
      <c r="N309" s="0" t="n">
        <f aca="false">LMPreScn!B311</f>
        <v>1</v>
      </c>
      <c r="O309" s="0" t="str">
        <f aca="false">LMPreScn!A311</f>
        <v>BH1N</v>
      </c>
    </row>
    <row r="310" customFormat="false" ht="13.8" hidden="false" customHeight="false" outlineLevel="0" collapsed="false">
      <c r="A310" s="0" t="str">
        <f aca="false">CONCATENATE(C310,"_id")</f>
        <v>15039_id</v>
      </c>
      <c r="B310" s="0" t="str">
        <f aca="false">CONCATENATE("(#",C310, ")")</f>
        <v>(#15039)</v>
      </c>
      <c r="C310" s="0" t="n">
        <f aca="false">LMPreScn!I312</f>
        <v>15039</v>
      </c>
      <c r="D310" s="0" t="n">
        <f aca="false">LMPreScn!F312</f>
        <v>39</v>
      </c>
      <c r="E310" s="0" t="n">
        <f aca="false">LMPreScn!D312</f>
        <v>1</v>
      </c>
      <c r="F310" s="0" t="n">
        <f aca="false">(D310-1)*2+E310</f>
        <v>77</v>
      </c>
      <c r="G310" s="0" t="str">
        <f aca="false">LMPreScn!M312</f>
        <v>The author finished her first Broadway play.</v>
      </c>
      <c r="H310" s="0" t="str">
        <f aca="false">LMPreScn!CK312</f>
        <v>write</v>
      </c>
      <c r="I310" s="2" t="str">
        <f aca="false">IF(LMPreScn!C312=1,"con", IF(LMPreScn!C312=2,"incon",na))</f>
        <v>con</v>
      </c>
      <c r="J310" s="1" t="n">
        <f aca="false">LMPreScn!CI312</f>
        <v>0.387755102040816</v>
      </c>
      <c r="K310" s="0" t="n">
        <f aca="false">lm1_code_map_scratch!V310</f>
        <v>5</v>
      </c>
      <c r="L310" s="0" t="n">
        <f aca="false">lm1_code_map_scratch!W310</f>
        <v>11</v>
      </c>
      <c r="M310" s="2" t="str">
        <f aca="false">LMPreScn!T312</f>
        <v>finished</v>
      </c>
      <c r="N310" s="0" t="n">
        <f aca="false">LMPreScn!B312</f>
        <v>2</v>
      </c>
      <c r="O310" s="0" t="str">
        <f aca="false">LMPreScn!A312</f>
        <v>DH2N</v>
      </c>
    </row>
    <row r="311" customFormat="false" ht="13.8" hidden="false" customHeight="false" outlineLevel="0" collapsed="false">
      <c r="A311" s="0" t="str">
        <f aca="false">CONCATENATE(C311,"_id")</f>
        <v>16039_id</v>
      </c>
      <c r="B311" s="0" t="str">
        <f aca="false">CONCATENATE("(#",C311, ")")</f>
        <v>(#16039)</v>
      </c>
      <c r="C311" s="0" t="n">
        <f aca="false">LMPreScn!I313</f>
        <v>16039</v>
      </c>
      <c r="D311" s="0" t="n">
        <f aca="false">LMPreScn!F313</f>
        <v>39</v>
      </c>
      <c r="E311" s="0" t="n">
        <f aca="false">LMPreScn!D313</f>
        <v>2</v>
      </c>
      <c r="F311" s="0" t="n">
        <f aca="false">(D311-1)*2+E311</f>
        <v>78</v>
      </c>
      <c r="G311" s="0" t="str">
        <f aca="false">LMPreScn!M313</f>
        <v>The starlet finished her first Broadway play.</v>
      </c>
      <c r="H311" s="0" t="str">
        <f aca="false">LMPreScn!CK313</f>
        <v>perform</v>
      </c>
      <c r="I311" s="2" t="str">
        <f aca="false">IF(LMPreScn!C313=1,"con", IF(LMPreScn!C313=2,"incon",na))</f>
        <v>con</v>
      </c>
      <c r="J311" s="1" t="n">
        <f aca="false">LMPreScn!CI313</f>
        <v>0.428571428571429</v>
      </c>
      <c r="K311" s="0" t="n">
        <f aca="false">lm1_code_map_scratch!V311</f>
        <v>5</v>
      </c>
      <c r="L311" s="0" t="n">
        <f aca="false">lm1_code_map_scratch!W311</f>
        <v>11</v>
      </c>
      <c r="M311" s="2" t="str">
        <f aca="false">LMPreScn!T313</f>
        <v>finished</v>
      </c>
      <c r="N311" s="0" t="n">
        <f aca="false">LMPreScn!B313</f>
        <v>2</v>
      </c>
      <c r="O311" s="0" t="str">
        <f aca="false">LMPreScn!A313</f>
        <v>CH2N</v>
      </c>
    </row>
    <row r="312" customFormat="false" ht="13.8" hidden="false" customHeight="false" outlineLevel="0" collapsed="false">
      <c r="A312" s="0" t="str">
        <f aca="false">CONCATENATE(C312,"_id")</f>
        <v>17039_id</v>
      </c>
      <c r="B312" s="0" t="str">
        <f aca="false">CONCATENATE("(#",C312, ")")</f>
        <v>(#17039)</v>
      </c>
      <c r="C312" s="0" t="n">
        <f aca="false">LMPreScn!I314</f>
        <v>17039</v>
      </c>
      <c r="D312" s="0" t="n">
        <f aca="false">LMPreScn!F314</f>
        <v>39</v>
      </c>
      <c r="E312" s="0" t="n">
        <f aca="false">LMPreScn!D314</f>
        <v>1</v>
      </c>
      <c r="F312" s="0" t="n">
        <f aca="false">(D312-1)*2+E312</f>
        <v>77</v>
      </c>
      <c r="G312" s="0" t="str">
        <f aca="false">LMPreScn!M314</f>
        <v>The author finished her first Broadway play.</v>
      </c>
      <c r="H312" s="0" t="str">
        <f aca="false">LMPreScn!CK314</f>
        <v>perform</v>
      </c>
      <c r="I312" s="2" t="str">
        <f aca="false">IF(LMPreScn!C314=1,"con", IF(LMPreScn!C314=2,"incon",na))</f>
        <v>incon</v>
      </c>
      <c r="J312" s="1" t="n">
        <f aca="false">LMPreScn!CI314</f>
        <v>0.163265306122449</v>
      </c>
      <c r="K312" s="0" t="n">
        <f aca="false">lm1_code_map_scratch!V312</f>
        <v>5</v>
      </c>
      <c r="L312" s="0" t="n">
        <f aca="false">lm1_code_map_scratch!W312</f>
        <v>11</v>
      </c>
      <c r="M312" s="2" t="str">
        <f aca="false">LMPreScn!T314</f>
        <v>finished</v>
      </c>
      <c r="N312" s="0" t="n">
        <f aca="false">LMPreScn!B314</f>
        <v>2</v>
      </c>
      <c r="O312" s="0" t="str">
        <f aca="false">LMPreScn!A314</f>
        <v>BH2N</v>
      </c>
    </row>
    <row r="313" customFormat="false" ht="13.8" hidden="false" customHeight="false" outlineLevel="0" collapsed="false">
      <c r="A313" s="0" t="str">
        <f aca="false">CONCATENATE(C313,"_id")</f>
        <v>18039_id</v>
      </c>
      <c r="B313" s="0" t="str">
        <f aca="false">CONCATENATE("(#",C313, ")")</f>
        <v>(#18039)</v>
      </c>
      <c r="C313" s="0" t="n">
        <f aca="false">LMPreScn!I315</f>
        <v>18039</v>
      </c>
      <c r="D313" s="0" t="n">
        <f aca="false">LMPreScn!F315</f>
        <v>39</v>
      </c>
      <c r="E313" s="0" t="n">
        <f aca="false">LMPreScn!D315</f>
        <v>2</v>
      </c>
      <c r="F313" s="0" t="n">
        <f aca="false">(D313-1)*2+E313</f>
        <v>78</v>
      </c>
      <c r="G313" s="0" t="str">
        <f aca="false">LMPreScn!M315</f>
        <v>The starlet finished her first Broadway play.</v>
      </c>
      <c r="H313" s="0" t="str">
        <f aca="false">LMPreScn!CK315</f>
        <v>write</v>
      </c>
      <c r="I313" s="2" t="str">
        <f aca="false">IF(LMPreScn!C315=1,"con", IF(LMPreScn!C315=2,"incon",na))</f>
        <v>incon</v>
      </c>
      <c r="J313" s="1" t="n">
        <f aca="false">LMPreScn!CI315</f>
        <v>0</v>
      </c>
      <c r="K313" s="0" t="n">
        <f aca="false">lm1_code_map_scratch!V313</f>
        <v>5</v>
      </c>
      <c r="L313" s="0" t="n">
        <f aca="false">lm1_code_map_scratch!W313</f>
        <v>11</v>
      </c>
      <c r="M313" s="2" t="str">
        <f aca="false">LMPreScn!T315</f>
        <v>finished</v>
      </c>
      <c r="N313" s="0" t="n">
        <f aca="false">LMPreScn!B315</f>
        <v>2</v>
      </c>
      <c r="O313" s="0" t="str">
        <f aca="false">LMPreScn!A315</f>
        <v>AH2N</v>
      </c>
    </row>
    <row r="314" customFormat="false" ht="13.8" hidden="false" customHeight="false" outlineLevel="0" collapsed="false">
      <c r="A314" s="0" t="str">
        <f aca="false">CONCATENATE(C314,"_id")</f>
        <v>10040_id</v>
      </c>
      <c r="B314" s="0" t="str">
        <f aca="false">CONCATENATE("(#",C314, ")")</f>
        <v>(#10040)</v>
      </c>
      <c r="C314" s="0" t="n">
        <f aca="false">LMPreScn!I316</f>
        <v>10040</v>
      </c>
      <c r="D314" s="0" t="n">
        <f aca="false">LMPreScn!F316</f>
        <v>40</v>
      </c>
      <c r="E314" s="0" t="n">
        <f aca="false">LMPreScn!D316</f>
        <v>1</v>
      </c>
      <c r="F314" s="0" t="n">
        <f aca="false">(D314-1)*2+E314</f>
        <v>79</v>
      </c>
      <c r="G314" s="0" t="str">
        <f aca="false">LMPreScn!M316</f>
        <v>The lumberjacks finished the tree.</v>
      </c>
      <c r="H314" s="0" t="str">
        <f aca="false">LMPreScn!CK316</f>
        <v>cut</v>
      </c>
      <c r="I314" s="2" t="str">
        <f aca="false">IF(LMPreScn!C316=1,"con", IF(LMPreScn!C316=2,"incon",na))</f>
        <v>con</v>
      </c>
      <c r="J314" s="1" t="n">
        <f aca="false">LMPreScn!CI316</f>
        <v>0.551020408163265</v>
      </c>
      <c r="K314" s="0" t="n">
        <f aca="false">lm1_code_map_scratch!V314</f>
        <v>5</v>
      </c>
      <c r="L314" s="0" t="n">
        <f aca="false">lm1_code_map_scratch!W314</f>
        <v>8</v>
      </c>
      <c r="M314" s="2" t="str">
        <f aca="false">LMPreScn!T316</f>
        <v>finished</v>
      </c>
      <c r="N314" s="0" t="n">
        <f aca="false">LMPreScn!B316</f>
        <v>1</v>
      </c>
      <c r="O314" s="0" t="str">
        <f aca="false">LMPreScn!A316</f>
        <v>CH1N</v>
      </c>
    </row>
    <row r="315" customFormat="false" ht="13.8" hidden="false" customHeight="false" outlineLevel="0" collapsed="false">
      <c r="A315" s="0" t="str">
        <f aca="false">CONCATENATE(C315,"_id")</f>
        <v>11040_id</v>
      </c>
      <c r="B315" s="0" t="str">
        <f aca="false">CONCATENATE("(#",C315, ")")</f>
        <v>(#11040)</v>
      </c>
      <c r="C315" s="0" t="n">
        <f aca="false">LMPreScn!I317</f>
        <v>11040</v>
      </c>
      <c r="D315" s="0" t="n">
        <f aca="false">LMPreScn!F317</f>
        <v>40</v>
      </c>
      <c r="E315" s="0" t="n">
        <f aca="false">LMPreScn!D317</f>
        <v>2</v>
      </c>
      <c r="F315" s="0" t="n">
        <f aca="false">(D315-1)*2+E315</f>
        <v>80</v>
      </c>
      <c r="G315" s="0" t="str">
        <f aca="false">LMPreScn!M317</f>
        <v>The Christmas revelers finished the tree.</v>
      </c>
      <c r="H315" s="0" t="str">
        <f aca="false">LMPreScn!CK317</f>
        <v>decorate</v>
      </c>
      <c r="I315" s="2" t="str">
        <f aca="false">IF(LMPreScn!C317=1,"con", IF(LMPreScn!C317=2,"incon",na))</f>
        <v>con</v>
      </c>
      <c r="J315" s="1" t="n">
        <f aca="false">LMPreScn!CI317</f>
        <v>0.63265306122449</v>
      </c>
      <c r="K315" s="0" t="n">
        <f aca="false">lm1_code_map_scratch!V315</f>
        <v>5</v>
      </c>
      <c r="L315" s="0" t="n">
        <f aca="false">lm1_code_map_scratch!W315</f>
        <v>8</v>
      </c>
      <c r="M315" s="2" t="str">
        <f aca="false">LMPreScn!T317</f>
        <v>finished</v>
      </c>
      <c r="N315" s="0" t="n">
        <f aca="false">LMPreScn!B317</f>
        <v>1</v>
      </c>
      <c r="O315" s="0" t="str">
        <f aca="false">LMPreScn!A317</f>
        <v>DH1N</v>
      </c>
    </row>
    <row r="316" customFormat="false" ht="13.8" hidden="false" customHeight="false" outlineLevel="0" collapsed="false">
      <c r="A316" s="0" t="str">
        <f aca="false">CONCATENATE(C316,"_id")</f>
        <v>12040_id</v>
      </c>
      <c r="B316" s="0" t="str">
        <f aca="false">CONCATENATE("(#",C316, ")")</f>
        <v>(#12040)</v>
      </c>
      <c r="C316" s="0" t="n">
        <f aca="false">LMPreScn!I318</f>
        <v>12040</v>
      </c>
      <c r="D316" s="0" t="n">
        <f aca="false">LMPreScn!F318</f>
        <v>40</v>
      </c>
      <c r="E316" s="0" t="n">
        <f aca="false">LMPreScn!D318</f>
        <v>1</v>
      </c>
      <c r="F316" s="0" t="n">
        <f aca="false">(D316-1)*2+E316</f>
        <v>79</v>
      </c>
      <c r="G316" s="0" t="str">
        <f aca="false">LMPreScn!M318</f>
        <v>The lumberjacks finished the tree.</v>
      </c>
      <c r="H316" s="0" t="str">
        <f aca="false">LMPreScn!CK318</f>
        <v>decorate</v>
      </c>
      <c r="I316" s="2" t="str">
        <f aca="false">IF(LMPreScn!C318=1,"con", IF(LMPreScn!C318=2,"incon",na))</f>
        <v>incon</v>
      </c>
      <c r="J316" s="1" t="n">
        <f aca="false">LMPreScn!CI318</f>
        <v>0</v>
      </c>
      <c r="K316" s="0" t="n">
        <f aca="false">lm1_code_map_scratch!V316</f>
        <v>5</v>
      </c>
      <c r="L316" s="0" t="n">
        <f aca="false">lm1_code_map_scratch!W316</f>
        <v>8</v>
      </c>
      <c r="M316" s="2" t="str">
        <f aca="false">LMPreScn!T318</f>
        <v>finished</v>
      </c>
      <c r="N316" s="0" t="n">
        <f aca="false">LMPreScn!B318</f>
        <v>1</v>
      </c>
      <c r="O316" s="0" t="str">
        <f aca="false">LMPreScn!A318</f>
        <v>AH1N</v>
      </c>
    </row>
    <row r="317" customFormat="false" ht="13.8" hidden="false" customHeight="false" outlineLevel="0" collapsed="false">
      <c r="A317" s="0" t="str">
        <f aca="false">CONCATENATE(C317,"_id")</f>
        <v>13040_id</v>
      </c>
      <c r="B317" s="0" t="str">
        <f aca="false">CONCATENATE("(#",C317, ")")</f>
        <v>(#13040)</v>
      </c>
      <c r="C317" s="0" t="n">
        <f aca="false">LMPreScn!I319</f>
        <v>13040</v>
      </c>
      <c r="D317" s="0" t="n">
        <f aca="false">LMPreScn!F319</f>
        <v>40</v>
      </c>
      <c r="E317" s="0" t="n">
        <f aca="false">LMPreScn!D319</f>
        <v>2</v>
      </c>
      <c r="F317" s="0" t="n">
        <f aca="false">(D317-1)*2+E317</f>
        <v>80</v>
      </c>
      <c r="G317" s="0" t="str">
        <f aca="false">LMPreScn!M319</f>
        <v>The Christmas revelers finished the tree.</v>
      </c>
      <c r="H317" s="0" t="str">
        <f aca="false">LMPreScn!CK319</f>
        <v>cut</v>
      </c>
      <c r="I317" s="2" t="str">
        <f aca="false">IF(LMPreScn!C319=1,"con", IF(LMPreScn!C319=2,"incon",na))</f>
        <v>incon</v>
      </c>
      <c r="J317" s="1" t="n">
        <f aca="false">LMPreScn!CI319</f>
        <v>0.0408163265306122</v>
      </c>
      <c r="K317" s="0" t="n">
        <f aca="false">lm1_code_map_scratch!V317</f>
        <v>5</v>
      </c>
      <c r="L317" s="0" t="n">
        <f aca="false">lm1_code_map_scratch!W317</f>
        <v>8</v>
      </c>
      <c r="M317" s="2" t="str">
        <f aca="false">LMPreScn!T319</f>
        <v>finished</v>
      </c>
      <c r="N317" s="0" t="n">
        <f aca="false">LMPreScn!B319</f>
        <v>1</v>
      </c>
      <c r="O317" s="0" t="str">
        <f aca="false">LMPreScn!A319</f>
        <v>BH1N</v>
      </c>
    </row>
    <row r="318" customFormat="false" ht="13.8" hidden="false" customHeight="false" outlineLevel="0" collapsed="false">
      <c r="A318" s="0" t="str">
        <f aca="false">CONCATENATE(C318,"_id")</f>
        <v>15040_id</v>
      </c>
      <c r="B318" s="0" t="str">
        <f aca="false">CONCATENATE("(#",C318, ")")</f>
        <v>(#15040)</v>
      </c>
      <c r="C318" s="0" t="n">
        <f aca="false">LMPreScn!I320</f>
        <v>15040</v>
      </c>
      <c r="D318" s="0" t="n">
        <f aca="false">LMPreScn!F320</f>
        <v>40</v>
      </c>
      <c r="E318" s="0" t="n">
        <f aca="false">LMPreScn!D320</f>
        <v>1</v>
      </c>
      <c r="F318" s="0" t="n">
        <f aca="false">(D318-1)*2+E318</f>
        <v>79</v>
      </c>
      <c r="G318" s="0" t="str">
        <f aca="false">LMPreScn!M320</f>
        <v>The lumberjacks finished the tree.</v>
      </c>
      <c r="H318" s="0" t="str">
        <f aca="false">LMPreScn!CK320</f>
        <v>cut</v>
      </c>
      <c r="I318" s="2" t="str">
        <f aca="false">IF(LMPreScn!C320=1,"con", IF(LMPreScn!C320=2,"incon",na))</f>
        <v>con</v>
      </c>
      <c r="J318" s="1" t="n">
        <f aca="false">LMPreScn!CI320</f>
        <v>0.551020408163265</v>
      </c>
      <c r="K318" s="0" t="n">
        <f aca="false">lm1_code_map_scratch!V318</f>
        <v>5</v>
      </c>
      <c r="L318" s="0" t="n">
        <f aca="false">lm1_code_map_scratch!W318</f>
        <v>8</v>
      </c>
      <c r="M318" s="2" t="str">
        <f aca="false">LMPreScn!T320</f>
        <v>finished</v>
      </c>
      <c r="N318" s="0" t="n">
        <f aca="false">LMPreScn!B320</f>
        <v>2</v>
      </c>
      <c r="O318" s="0" t="str">
        <f aca="false">LMPreScn!A320</f>
        <v>DH2N</v>
      </c>
    </row>
    <row r="319" customFormat="false" ht="13.8" hidden="false" customHeight="false" outlineLevel="0" collapsed="false">
      <c r="A319" s="0" t="str">
        <f aca="false">CONCATENATE(C319,"_id")</f>
        <v>16040_id</v>
      </c>
      <c r="B319" s="0" t="str">
        <f aca="false">CONCATENATE("(#",C319, ")")</f>
        <v>(#16040)</v>
      </c>
      <c r="C319" s="0" t="n">
        <f aca="false">LMPreScn!I321</f>
        <v>16040</v>
      </c>
      <c r="D319" s="0" t="n">
        <f aca="false">LMPreScn!F321</f>
        <v>40</v>
      </c>
      <c r="E319" s="0" t="n">
        <f aca="false">LMPreScn!D321</f>
        <v>2</v>
      </c>
      <c r="F319" s="0" t="n">
        <f aca="false">(D319-1)*2+E319</f>
        <v>80</v>
      </c>
      <c r="G319" s="0" t="str">
        <f aca="false">LMPreScn!M321</f>
        <v>The Christmas revelers finished the tree.</v>
      </c>
      <c r="H319" s="0" t="str">
        <f aca="false">LMPreScn!CK321</f>
        <v>decorate</v>
      </c>
      <c r="I319" s="2" t="str">
        <f aca="false">IF(LMPreScn!C321=1,"con", IF(LMPreScn!C321=2,"incon",na))</f>
        <v>con</v>
      </c>
      <c r="J319" s="1" t="n">
        <f aca="false">LMPreScn!CI321</f>
        <v>0.63265306122449</v>
      </c>
      <c r="K319" s="0" t="n">
        <f aca="false">lm1_code_map_scratch!V319</f>
        <v>5</v>
      </c>
      <c r="L319" s="0" t="n">
        <f aca="false">lm1_code_map_scratch!W319</f>
        <v>8</v>
      </c>
      <c r="M319" s="2" t="str">
        <f aca="false">LMPreScn!T321</f>
        <v>finished</v>
      </c>
      <c r="N319" s="0" t="n">
        <f aca="false">LMPreScn!B321</f>
        <v>2</v>
      </c>
      <c r="O319" s="0" t="str">
        <f aca="false">LMPreScn!A321</f>
        <v>CH2N</v>
      </c>
    </row>
    <row r="320" customFormat="false" ht="13.8" hidden="false" customHeight="false" outlineLevel="0" collapsed="false">
      <c r="A320" s="0" t="str">
        <f aca="false">CONCATENATE(C320,"_id")</f>
        <v>17040_id</v>
      </c>
      <c r="B320" s="0" t="str">
        <f aca="false">CONCATENATE("(#",C320, ")")</f>
        <v>(#17040)</v>
      </c>
      <c r="C320" s="0" t="n">
        <f aca="false">LMPreScn!I322</f>
        <v>17040</v>
      </c>
      <c r="D320" s="0" t="n">
        <f aca="false">LMPreScn!F322</f>
        <v>40</v>
      </c>
      <c r="E320" s="0" t="n">
        <f aca="false">LMPreScn!D322</f>
        <v>1</v>
      </c>
      <c r="F320" s="0" t="n">
        <f aca="false">(D320-1)*2+E320</f>
        <v>79</v>
      </c>
      <c r="G320" s="0" t="str">
        <f aca="false">LMPreScn!M322</f>
        <v>The lumberjacks finished the tree.</v>
      </c>
      <c r="H320" s="0" t="str">
        <f aca="false">LMPreScn!CK322</f>
        <v>decorate</v>
      </c>
      <c r="I320" s="2" t="str">
        <f aca="false">IF(LMPreScn!C322=1,"con", IF(LMPreScn!C322=2,"incon",na))</f>
        <v>incon</v>
      </c>
      <c r="J320" s="1" t="n">
        <f aca="false">LMPreScn!CI322</f>
        <v>0</v>
      </c>
      <c r="K320" s="0" t="n">
        <f aca="false">lm1_code_map_scratch!V320</f>
        <v>5</v>
      </c>
      <c r="L320" s="0" t="n">
        <f aca="false">lm1_code_map_scratch!W320</f>
        <v>8</v>
      </c>
      <c r="M320" s="2" t="str">
        <f aca="false">LMPreScn!T322</f>
        <v>finished</v>
      </c>
      <c r="N320" s="0" t="n">
        <f aca="false">LMPreScn!B322</f>
        <v>2</v>
      </c>
      <c r="O320" s="0" t="str">
        <f aca="false">LMPreScn!A322</f>
        <v>BH2N</v>
      </c>
    </row>
    <row r="321" customFormat="false" ht="13.8" hidden="false" customHeight="false" outlineLevel="0" collapsed="false">
      <c r="A321" s="0" t="str">
        <f aca="false">CONCATENATE(C321,"_id")</f>
        <v>18040_id</v>
      </c>
      <c r="B321" s="0" t="str">
        <f aca="false">CONCATENATE("(#",C321, ")")</f>
        <v>(#18040)</v>
      </c>
      <c r="C321" s="0" t="n">
        <f aca="false">LMPreScn!I323</f>
        <v>18040</v>
      </c>
      <c r="D321" s="0" t="n">
        <f aca="false">LMPreScn!F323</f>
        <v>40</v>
      </c>
      <c r="E321" s="0" t="n">
        <f aca="false">LMPreScn!D323</f>
        <v>2</v>
      </c>
      <c r="F321" s="0" t="n">
        <f aca="false">(D321-1)*2+E321</f>
        <v>80</v>
      </c>
      <c r="G321" s="0" t="str">
        <f aca="false">LMPreScn!M323</f>
        <v>The Christmas revelers finished the tree.</v>
      </c>
      <c r="H321" s="0" t="str">
        <f aca="false">LMPreScn!CK323</f>
        <v>cut</v>
      </c>
      <c r="I321" s="2" t="str">
        <f aca="false">IF(LMPreScn!C323=1,"con", IF(LMPreScn!C323=2,"incon",na))</f>
        <v>incon</v>
      </c>
      <c r="J321" s="1" t="n">
        <f aca="false">LMPreScn!CI323</f>
        <v>0.0408163265306122</v>
      </c>
      <c r="K321" s="0" t="n">
        <f aca="false">lm1_code_map_scratch!V321</f>
        <v>5</v>
      </c>
      <c r="L321" s="0" t="n">
        <f aca="false">lm1_code_map_scratch!W321</f>
        <v>8</v>
      </c>
      <c r="M321" s="2" t="str">
        <f aca="false">LMPreScn!T323</f>
        <v>finished</v>
      </c>
      <c r="N321" s="0" t="n">
        <f aca="false">LMPreScn!B323</f>
        <v>2</v>
      </c>
      <c r="O321" s="0" t="str">
        <f aca="false">LMPreScn!A323</f>
        <v>AH2N</v>
      </c>
    </row>
    <row r="322" customFormat="false" ht="13.8" hidden="false" customHeight="false" outlineLevel="0" collapsed="false">
      <c r="A322" s="0" t="str">
        <f aca="false">CONCATENATE(C322,"_id")</f>
        <v>10041_id</v>
      </c>
      <c r="B322" s="0" t="str">
        <f aca="false">CONCATENATE("(#",C322, ")")</f>
        <v>(#10041)</v>
      </c>
      <c r="C322" s="0" t="n">
        <f aca="false">LMPreScn!I324</f>
        <v>10041</v>
      </c>
      <c r="D322" s="0" t="n">
        <f aca="false">LMPreScn!F324</f>
        <v>41</v>
      </c>
      <c r="E322" s="0" t="n">
        <f aca="false">LMPreScn!D324</f>
        <v>1</v>
      </c>
      <c r="F322" s="0" t="n">
        <f aca="false">(D322-1)*2+E322</f>
        <v>81</v>
      </c>
      <c r="G322" s="0" t="str">
        <f aca="false">LMPreScn!M324</f>
        <v>The farmer finished the tobacco.</v>
      </c>
      <c r="H322" s="0" t="str">
        <f aca="false">LMPreScn!CK324</f>
        <v>grow</v>
      </c>
      <c r="I322" s="2" t="str">
        <f aca="false">IF(LMPreScn!C324=1,"con", IF(LMPreScn!C324=2,"incon",na))</f>
        <v>con</v>
      </c>
      <c r="J322" s="1" t="n">
        <f aca="false">LMPreScn!CI324</f>
        <v>0.36734693877551</v>
      </c>
      <c r="K322" s="0" t="n">
        <f aca="false">lm1_code_map_scratch!V322</f>
        <v>6</v>
      </c>
      <c r="L322" s="0" t="n">
        <f aca="false">lm1_code_map_scratch!W322</f>
        <v>9</v>
      </c>
      <c r="M322" s="2" t="str">
        <f aca="false">LMPreScn!T324</f>
        <v>finished</v>
      </c>
      <c r="N322" s="0" t="n">
        <f aca="false">LMPreScn!B324</f>
        <v>1</v>
      </c>
      <c r="O322" s="0" t="str">
        <f aca="false">LMPreScn!A324</f>
        <v>CH1N</v>
      </c>
    </row>
    <row r="323" customFormat="false" ht="13.8" hidden="false" customHeight="false" outlineLevel="0" collapsed="false">
      <c r="A323" s="0" t="str">
        <f aca="false">CONCATENATE(C323,"_id")</f>
        <v>11041_id</v>
      </c>
      <c r="B323" s="0" t="str">
        <f aca="false">CONCATENATE("(#",C323, ")")</f>
        <v>(#11041)</v>
      </c>
      <c r="C323" s="0" t="n">
        <f aca="false">LMPreScn!I325</f>
        <v>11041</v>
      </c>
      <c r="D323" s="0" t="n">
        <f aca="false">LMPreScn!F325</f>
        <v>41</v>
      </c>
      <c r="E323" s="0" t="n">
        <f aca="false">LMPreScn!D325</f>
        <v>2</v>
      </c>
      <c r="F323" s="0" t="n">
        <f aca="false">(D323-1)*2+E323</f>
        <v>82</v>
      </c>
      <c r="G323" s="0" t="str">
        <f aca="false">LMPreScn!M325</f>
        <v>My uncle finished the tobacco.</v>
      </c>
      <c r="H323" s="0" t="str">
        <f aca="false">LMPreScn!CK325</f>
        <v>smoke</v>
      </c>
      <c r="I323" s="2" t="str">
        <f aca="false">IF(LMPreScn!C325=1,"con", IF(LMPreScn!C325=2,"incon",na))</f>
        <v>con</v>
      </c>
      <c r="J323" s="1" t="n">
        <f aca="false">LMPreScn!CI325</f>
        <v>0.326530612244898</v>
      </c>
      <c r="K323" s="0" t="n">
        <f aca="false">lm1_code_map_scratch!V323</f>
        <v>6</v>
      </c>
      <c r="L323" s="0" t="n">
        <f aca="false">lm1_code_map_scratch!W323</f>
        <v>9</v>
      </c>
      <c r="M323" s="2" t="str">
        <f aca="false">LMPreScn!T325</f>
        <v>finished</v>
      </c>
      <c r="N323" s="0" t="n">
        <f aca="false">LMPreScn!B325</f>
        <v>1</v>
      </c>
      <c r="O323" s="0" t="str">
        <f aca="false">LMPreScn!A325</f>
        <v>DH1N</v>
      </c>
    </row>
    <row r="324" customFormat="false" ht="13.8" hidden="false" customHeight="false" outlineLevel="0" collapsed="false">
      <c r="A324" s="0" t="str">
        <f aca="false">CONCATENATE(C324,"_id")</f>
        <v>12041_id</v>
      </c>
      <c r="B324" s="0" t="str">
        <f aca="false">CONCATENATE("(#",C324, ")")</f>
        <v>(#12041)</v>
      </c>
      <c r="C324" s="0" t="n">
        <f aca="false">LMPreScn!I326</f>
        <v>12041</v>
      </c>
      <c r="D324" s="0" t="n">
        <f aca="false">LMPreScn!F326</f>
        <v>41</v>
      </c>
      <c r="E324" s="0" t="n">
        <f aca="false">LMPreScn!D326</f>
        <v>1</v>
      </c>
      <c r="F324" s="0" t="n">
        <f aca="false">(D324-1)*2+E324</f>
        <v>81</v>
      </c>
      <c r="G324" s="0" t="str">
        <f aca="false">LMPreScn!M326</f>
        <v>The farmer finished the tobacco.</v>
      </c>
      <c r="H324" s="0" t="str">
        <f aca="false">LMPreScn!CK326</f>
        <v>smoke</v>
      </c>
      <c r="I324" s="2" t="str">
        <f aca="false">IF(LMPreScn!C326=1,"con", IF(LMPreScn!C326=2,"incon",na))</f>
        <v>incon</v>
      </c>
      <c r="J324" s="1" t="n">
        <f aca="false">LMPreScn!CI326</f>
        <v>0.0204081632653061</v>
      </c>
      <c r="K324" s="0" t="n">
        <f aca="false">lm1_code_map_scratch!V324</f>
        <v>6</v>
      </c>
      <c r="L324" s="0" t="n">
        <f aca="false">lm1_code_map_scratch!W324</f>
        <v>9</v>
      </c>
      <c r="M324" s="2" t="str">
        <f aca="false">LMPreScn!T326</f>
        <v>finished</v>
      </c>
      <c r="N324" s="0" t="n">
        <f aca="false">LMPreScn!B326</f>
        <v>1</v>
      </c>
      <c r="O324" s="0" t="str">
        <f aca="false">LMPreScn!A326</f>
        <v>AH1N</v>
      </c>
    </row>
    <row r="325" customFormat="false" ht="13.8" hidden="false" customHeight="false" outlineLevel="0" collapsed="false">
      <c r="A325" s="0" t="str">
        <f aca="false">CONCATENATE(C325,"_id")</f>
        <v>13041_id</v>
      </c>
      <c r="B325" s="0" t="str">
        <f aca="false">CONCATENATE("(#",C325, ")")</f>
        <v>(#13041)</v>
      </c>
      <c r="C325" s="0" t="n">
        <f aca="false">LMPreScn!I327</f>
        <v>13041</v>
      </c>
      <c r="D325" s="0" t="n">
        <f aca="false">LMPreScn!F327</f>
        <v>41</v>
      </c>
      <c r="E325" s="0" t="n">
        <f aca="false">LMPreScn!D327</f>
        <v>2</v>
      </c>
      <c r="F325" s="0" t="n">
        <f aca="false">(D325-1)*2+E325</f>
        <v>82</v>
      </c>
      <c r="G325" s="0" t="str">
        <f aca="false">LMPreScn!M327</f>
        <v>My uncle finished the tobacco.</v>
      </c>
      <c r="H325" s="0" t="str">
        <f aca="false">LMPreScn!CK327</f>
        <v>grow</v>
      </c>
      <c r="I325" s="2" t="str">
        <f aca="false">IF(LMPreScn!C327=1,"con", IF(LMPreScn!C327=2,"incon",na))</f>
        <v>incon</v>
      </c>
      <c r="J325" s="1" t="n">
        <f aca="false">LMPreScn!CI327</f>
        <v>0.0408163265306122</v>
      </c>
      <c r="K325" s="0" t="n">
        <f aca="false">lm1_code_map_scratch!V325</f>
        <v>6</v>
      </c>
      <c r="L325" s="0" t="n">
        <f aca="false">lm1_code_map_scratch!W325</f>
        <v>9</v>
      </c>
      <c r="M325" s="2" t="str">
        <f aca="false">LMPreScn!T327</f>
        <v>finished</v>
      </c>
      <c r="N325" s="0" t="n">
        <f aca="false">LMPreScn!B327</f>
        <v>1</v>
      </c>
      <c r="O325" s="0" t="str">
        <f aca="false">LMPreScn!A327</f>
        <v>BH1N</v>
      </c>
    </row>
    <row r="326" customFormat="false" ht="13.8" hidden="false" customHeight="false" outlineLevel="0" collapsed="false">
      <c r="A326" s="0" t="str">
        <f aca="false">CONCATENATE(C326,"_id")</f>
        <v>15041_id</v>
      </c>
      <c r="B326" s="0" t="str">
        <f aca="false">CONCATENATE("(#",C326, ")")</f>
        <v>(#15041)</v>
      </c>
      <c r="C326" s="0" t="n">
        <f aca="false">LMPreScn!I328</f>
        <v>15041</v>
      </c>
      <c r="D326" s="0" t="n">
        <f aca="false">LMPreScn!F328</f>
        <v>41</v>
      </c>
      <c r="E326" s="0" t="n">
        <f aca="false">LMPreScn!D328</f>
        <v>1</v>
      </c>
      <c r="F326" s="0" t="n">
        <f aca="false">(D326-1)*2+E326</f>
        <v>81</v>
      </c>
      <c r="G326" s="0" t="str">
        <f aca="false">LMPreScn!M328</f>
        <v>The farmer finished the tobacco.</v>
      </c>
      <c r="H326" s="0" t="str">
        <f aca="false">LMPreScn!CK328</f>
        <v>grow</v>
      </c>
      <c r="I326" s="2" t="str">
        <f aca="false">IF(LMPreScn!C328=1,"con", IF(LMPreScn!C328=2,"incon",na))</f>
        <v>con</v>
      </c>
      <c r="J326" s="1" t="n">
        <f aca="false">LMPreScn!CI328</f>
        <v>0.36734693877551</v>
      </c>
      <c r="K326" s="0" t="n">
        <f aca="false">lm1_code_map_scratch!V326</f>
        <v>6</v>
      </c>
      <c r="L326" s="0" t="n">
        <f aca="false">lm1_code_map_scratch!W326</f>
        <v>9</v>
      </c>
      <c r="M326" s="2" t="str">
        <f aca="false">LMPreScn!T328</f>
        <v>finished</v>
      </c>
      <c r="N326" s="0" t="n">
        <f aca="false">LMPreScn!B328</f>
        <v>2</v>
      </c>
      <c r="O326" s="0" t="str">
        <f aca="false">LMPreScn!A328</f>
        <v>DH2N</v>
      </c>
    </row>
    <row r="327" customFormat="false" ht="13.8" hidden="false" customHeight="false" outlineLevel="0" collapsed="false">
      <c r="A327" s="0" t="str">
        <f aca="false">CONCATENATE(C327,"_id")</f>
        <v>16041_id</v>
      </c>
      <c r="B327" s="0" t="str">
        <f aca="false">CONCATENATE("(#",C327, ")")</f>
        <v>(#16041)</v>
      </c>
      <c r="C327" s="0" t="n">
        <f aca="false">LMPreScn!I329</f>
        <v>16041</v>
      </c>
      <c r="D327" s="0" t="n">
        <f aca="false">LMPreScn!F329</f>
        <v>41</v>
      </c>
      <c r="E327" s="0" t="n">
        <f aca="false">LMPreScn!D329</f>
        <v>2</v>
      </c>
      <c r="F327" s="0" t="n">
        <f aca="false">(D327-1)*2+E327</f>
        <v>82</v>
      </c>
      <c r="G327" s="0" t="str">
        <f aca="false">LMPreScn!M329</f>
        <v>My uncle finished the tobacco.</v>
      </c>
      <c r="H327" s="0" t="str">
        <f aca="false">LMPreScn!CK329</f>
        <v>smoke</v>
      </c>
      <c r="I327" s="2" t="str">
        <f aca="false">IF(LMPreScn!C329=1,"con", IF(LMPreScn!C329=2,"incon",na))</f>
        <v>con</v>
      </c>
      <c r="J327" s="1" t="n">
        <f aca="false">LMPreScn!CI329</f>
        <v>0.326530612244898</v>
      </c>
      <c r="K327" s="0" t="n">
        <f aca="false">lm1_code_map_scratch!V327</f>
        <v>6</v>
      </c>
      <c r="L327" s="0" t="n">
        <f aca="false">lm1_code_map_scratch!W327</f>
        <v>9</v>
      </c>
      <c r="M327" s="2" t="str">
        <f aca="false">LMPreScn!T329</f>
        <v>finished</v>
      </c>
      <c r="N327" s="0" t="n">
        <f aca="false">LMPreScn!B329</f>
        <v>2</v>
      </c>
      <c r="O327" s="0" t="str">
        <f aca="false">LMPreScn!A329</f>
        <v>CH2N</v>
      </c>
    </row>
    <row r="328" customFormat="false" ht="13.8" hidden="false" customHeight="false" outlineLevel="0" collapsed="false">
      <c r="A328" s="0" t="str">
        <f aca="false">CONCATENATE(C328,"_id")</f>
        <v>17041_id</v>
      </c>
      <c r="B328" s="0" t="str">
        <f aca="false">CONCATENATE("(#",C328, ")")</f>
        <v>(#17041)</v>
      </c>
      <c r="C328" s="0" t="n">
        <f aca="false">LMPreScn!I330</f>
        <v>17041</v>
      </c>
      <c r="D328" s="0" t="n">
        <f aca="false">LMPreScn!F330</f>
        <v>41</v>
      </c>
      <c r="E328" s="0" t="n">
        <f aca="false">LMPreScn!D330</f>
        <v>1</v>
      </c>
      <c r="F328" s="0" t="n">
        <f aca="false">(D328-1)*2+E328</f>
        <v>81</v>
      </c>
      <c r="G328" s="0" t="str">
        <f aca="false">LMPreScn!M330</f>
        <v>The farmer finished the tobacco.</v>
      </c>
      <c r="H328" s="0" t="str">
        <f aca="false">LMPreScn!CK330</f>
        <v>smoke</v>
      </c>
      <c r="I328" s="2" t="str">
        <f aca="false">IF(LMPreScn!C330=1,"con", IF(LMPreScn!C330=2,"incon",na))</f>
        <v>incon</v>
      </c>
      <c r="J328" s="1" t="n">
        <f aca="false">LMPreScn!CI330</f>
        <v>0.0204081632653061</v>
      </c>
      <c r="K328" s="0" t="n">
        <f aca="false">lm1_code_map_scratch!V328</f>
        <v>6</v>
      </c>
      <c r="L328" s="0" t="n">
        <f aca="false">lm1_code_map_scratch!W328</f>
        <v>9</v>
      </c>
      <c r="M328" s="2" t="str">
        <f aca="false">LMPreScn!T330</f>
        <v>finished</v>
      </c>
      <c r="N328" s="0" t="n">
        <f aca="false">LMPreScn!B330</f>
        <v>2</v>
      </c>
      <c r="O328" s="0" t="str">
        <f aca="false">LMPreScn!A330</f>
        <v>BH2N</v>
      </c>
    </row>
    <row r="329" customFormat="false" ht="13.8" hidden="false" customHeight="false" outlineLevel="0" collapsed="false">
      <c r="A329" s="0" t="str">
        <f aca="false">CONCATENATE(C329,"_id")</f>
        <v>18041_id</v>
      </c>
      <c r="B329" s="0" t="str">
        <f aca="false">CONCATENATE("(#",C329, ")")</f>
        <v>(#18041)</v>
      </c>
      <c r="C329" s="0" t="n">
        <f aca="false">LMPreScn!I331</f>
        <v>18041</v>
      </c>
      <c r="D329" s="0" t="n">
        <f aca="false">LMPreScn!F331</f>
        <v>41</v>
      </c>
      <c r="E329" s="0" t="n">
        <f aca="false">LMPreScn!D331</f>
        <v>2</v>
      </c>
      <c r="F329" s="0" t="n">
        <f aca="false">(D329-1)*2+E329</f>
        <v>82</v>
      </c>
      <c r="G329" s="0" t="str">
        <f aca="false">LMPreScn!M331</f>
        <v>My uncle finished the tobacco.</v>
      </c>
      <c r="H329" s="0" t="str">
        <f aca="false">LMPreScn!CK331</f>
        <v>grow</v>
      </c>
      <c r="I329" s="2" t="str">
        <f aca="false">IF(LMPreScn!C331=1,"con", IF(LMPreScn!C331=2,"incon",na))</f>
        <v>incon</v>
      </c>
      <c r="J329" s="1" t="n">
        <f aca="false">LMPreScn!CI331</f>
        <v>0.0408163265306122</v>
      </c>
      <c r="K329" s="0" t="n">
        <f aca="false">lm1_code_map_scratch!V329</f>
        <v>6</v>
      </c>
      <c r="L329" s="0" t="n">
        <f aca="false">lm1_code_map_scratch!W329</f>
        <v>9</v>
      </c>
      <c r="M329" s="2" t="str">
        <f aca="false">LMPreScn!T331</f>
        <v>finished</v>
      </c>
      <c r="N329" s="0" t="n">
        <f aca="false">LMPreScn!B331</f>
        <v>2</v>
      </c>
      <c r="O329" s="0" t="str">
        <f aca="false">LMPreScn!A331</f>
        <v>AH2N</v>
      </c>
    </row>
    <row r="330" customFormat="false" ht="13.8" hidden="false" customHeight="false" outlineLevel="0" collapsed="false">
      <c r="A330" s="0" t="str">
        <f aca="false">CONCATENATE(C330,"_id")</f>
        <v>10042_id</v>
      </c>
      <c r="B330" s="0" t="str">
        <f aca="false">CONCATENATE("(#",C330, ")")</f>
        <v>(#10042)</v>
      </c>
      <c r="C330" s="0" t="n">
        <f aca="false">LMPreScn!I332</f>
        <v>10042</v>
      </c>
      <c r="D330" s="0" t="n">
        <f aca="false">LMPreScn!F332</f>
        <v>42</v>
      </c>
      <c r="E330" s="0" t="n">
        <f aca="false">LMPreScn!D332</f>
        <v>1</v>
      </c>
      <c r="F330" s="0" t="n">
        <f aca="false">(D330-1)*2+E330</f>
        <v>83</v>
      </c>
      <c r="G330" s="0" t="str">
        <f aca="false">LMPreScn!M332</f>
        <v>The drywaller finished the hole.</v>
      </c>
      <c r="H330" s="0" t="str">
        <f aca="false">LMPreScn!CK332</f>
        <v>patch</v>
      </c>
      <c r="I330" s="2" t="str">
        <f aca="false">IF(LMPreScn!C332=1,"con", IF(LMPreScn!C332=2,"incon",na))</f>
        <v>con</v>
      </c>
      <c r="J330" s="1" t="n">
        <f aca="false">LMPreScn!CI332</f>
        <v>0.306122448979592</v>
      </c>
      <c r="K330" s="0" t="n">
        <f aca="false">lm1_code_map_scratch!V330</f>
        <v>7</v>
      </c>
      <c r="L330" s="0" t="n">
        <f aca="false">lm1_code_map_scratch!W330</f>
        <v>11</v>
      </c>
      <c r="M330" s="2" t="str">
        <f aca="false">LMPreScn!T332</f>
        <v>finished</v>
      </c>
      <c r="N330" s="0" t="n">
        <f aca="false">LMPreScn!B332</f>
        <v>1</v>
      </c>
      <c r="O330" s="0" t="str">
        <f aca="false">LMPreScn!A332</f>
        <v>CH1N</v>
      </c>
    </row>
    <row r="331" customFormat="false" ht="13.8" hidden="false" customHeight="false" outlineLevel="0" collapsed="false">
      <c r="A331" s="0" t="str">
        <f aca="false">CONCATENATE(C331,"_id")</f>
        <v>11042_id</v>
      </c>
      <c r="B331" s="0" t="str">
        <f aca="false">CONCATENATE("(#",C331, ")")</f>
        <v>(#11042)</v>
      </c>
      <c r="C331" s="0" t="n">
        <f aca="false">LMPreScn!I333</f>
        <v>11042</v>
      </c>
      <c r="D331" s="0" t="n">
        <f aca="false">LMPreScn!F333</f>
        <v>42</v>
      </c>
      <c r="E331" s="0" t="n">
        <f aca="false">LMPreScn!D333</f>
        <v>2</v>
      </c>
      <c r="F331" s="0" t="n">
        <f aca="false">(D331-1)*2+E331</f>
        <v>84</v>
      </c>
      <c r="G331" s="0" t="str">
        <f aca="false">LMPreScn!M333</f>
        <v>The boy at the beach finished the hole.</v>
      </c>
      <c r="H331" s="0" t="str">
        <f aca="false">LMPreScn!CK333</f>
        <v>dig</v>
      </c>
      <c r="I331" s="2" t="str">
        <f aca="false">IF(LMPreScn!C333=1,"con", IF(LMPreScn!C333=2,"incon",na))</f>
        <v>con</v>
      </c>
      <c r="J331" s="1" t="n">
        <f aca="false">LMPreScn!CI333</f>
        <v>0.816326530612245</v>
      </c>
      <c r="K331" s="0" t="n">
        <f aca="false">lm1_code_map_scratch!V331</f>
        <v>7</v>
      </c>
      <c r="L331" s="0" t="n">
        <f aca="false">lm1_code_map_scratch!W331</f>
        <v>11</v>
      </c>
      <c r="M331" s="2" t="str">
        <f aca="false">LMPreScn!T333</f>
        <v>finished</v>
      </c>
      <c r="N331" s="0" t="n">
        <f aca="false">LMPreScn!B333</f>
        <v>1</v>
      </c>
      <c r="O331" s="0" t="str">
        <f aca="false">LMPreScn!A333</f>
        <v>DH1N</v>
      </c>
    </row>
    <row r="332" customFormat="false" ht="13.8" hidden="false" customHeight="false" outlineLevel="0" collapsed="false">
      <c r="A332" s="0" t="str">
        <f aca="false">CONCATENATE(C332,"_id")</f>
        <v>12042_id</v>
      </c>
      <c r="B332" s="0" t="str">
        <f aca="false">CONCATENATE("(#",C332, ")")</f>
        <v>(#12042)</v>
      </c>
      <c r="C332" s="0" t="n">
        <f aca="false">LMPreScn!I334</f>
        <v>12042</v>
      </c>
      <c r="D332" s="0" t="n">
        <f aca="false">LMPreScn!F334</f>
        <v>42</v>
      </c>
      <c r="E332" s="0" t="n">
        <f aca="false">LMPreScn!D334</f>
        <v>1</v>
      </c>
      <c r="F332" s="0" t="n">
        <f aca="false">(D332-1)*2+E332</f>
        <v>83</v>
      </c>
      <c r="G332" s="0" t="str">
        <f aca="false">LMPreScn!M334</f>
        <v>The drywaller finished the hole.</v>
      </c>
      <c r="H332" s="0" t="str">
        <f aca="false">LMPreScn!CK334</f>
        <v>dig</v>
      </c>
      <c r="I332" s="2" t="str">
        <f aca="false">IF(LMPreScn!C334=1,"con", IF(LMPreScn!C334=2,"incon",na))</f>
        <v>incon</v>
      </c>
      <c r="J332" s="1" t="n">
        <f aca="false">LMPreScn!CI334</f>
        <v>0.0204081632653061</v>
      </c>
      <c r="K332" s="0" t="n">
        <f aca="false">lm1_code_map_scratch!V332</f>
        <v>7</v>
      </c>
      <c r="L332" s="0" t="n">
        <f aca="false">lm1_code_map_scratch!W332</f>
        <v>11</v>
      </c>
      <c r="M332" s="2" t="str">
        <f aca="false">LMPreScn!T334</f>
        <v>finished</v>
      </c>
      <c r="N332" s="0" t="n">
        <f aca="false">LMPreScn!B334</f>
        <v>1</v>
      </c>
      <c r="O332" s="0" t="str">
        <f aca="false">LMPreScn!A334</f>
        <v>AH1N</v>
      </c>
    </row>
    <row r="333" customFormat="false" ht="13.8" hidden="false" customHeight="false" outlineLevel="0" collapsed="false">
      <c r="A333" s="0" t="str">
        <f aca="false">CONCATENATE(C333,"_id")</f>
        <v>13042_id</v>
      </c>
      <c r="B333" s="0" t="str">
        <f aca="false">CONCATENATE("(#",C333, ")")</f>
        <v>(#13042)</v>
      </c>
      <c r="C333" s="0" t="n">
        <f aca="false">LMPreScn!I335</f>
        <v>13042</v>
      </c>
      <c r="D333" s="0" t="n">
        <f aca="false">LMPreScn!F335</f>
        <v>42</v>
      </c>
      <c r="E333" s="0" t="n">
        <f aca="false">LMPreScn!D335</f>
        <v>2</v>
      </c>
      <c r="F333" s="0" t="n">
        <f aca="false">(D333-1)*2+E333</f>
        <v>84</v>
      </c>
      <c r="G333" s="0" t="str">
        <f aca="false">LMPreScn!M335</f>
        <v>The boy at the beach finished the hole.</v>
      </c>
      <c r="H333" s="0" t="str">
        <f aca="false">LMPreScn!CK335</f>
        <v>patch</v>
      </c>
      <c r="I333" s="2" t="str">
        <f aca="false">IF(LMPreScn!C335=1,"con", IF(LMPreScn!C335=2,"incon",na))</f>
        <v>incon</v>
      </c>
      <c r="J333" s="1" t="n">
        <f aca="false">LMPreScn!CI335</f>
        <v>0</v>
      </c>
      <c r="K333" s="0" t="n">
        <f aca="false">lm1_code_map_scratch!V333</f>
        <v>7</v>
      </c>
      <c r="L333" s="0" t="n">
        <f aca="false">lm1_code_map_scratch!W333</f>
        <v>11</v>
      </c>
      <c r="M333" s="2" t="str">
        <f aca="false">LMPreScn!T335</f>
        <v>finished</v>
      </c>
      <c r="N333" s="0" t="n">
        <f aca="false">LMPreScn!B335</f>
        <v>1</v>
      </c>
      <c r="O333" s="0" t="str">
        <f aca="false">LMPreScn!A335</f>
        <v>BH1N</v>
      </c>
    </row>
    <row r="334" customFormat="false" ht="13.8" hidden="false" customHeight="false" outlineLevel="0" collapsed="false">
      <c r="A334" s="0" t="str">
        <f aca="false">CONCATENATE(C334,"_id")</f>
        <v>15042_id</v>
      </c>
      <c r="B334" s="0" t="str">
        <f aca="false">CONCATENATE("(#",C334, ")")</f>
        <v>(#15042)</v>
      </c>
      <c r="C334" s="0" t="n">
        <f aca="false">LMPreScn!I336</f>
        <v>15042</v>
      </c>
      <c r="D334" s="0" t="n">
        <f aca="false">LMPreScn!F336</f>
        <v>42</v>
      </c>
      <c r="E334" s="0" t="n">
        <f aca="false">LMPreScn!D336</f>
        <v>1</v>
      </c>
      <c r="F334" s="0" t="n">
        <f aca="false">(D334-1)*2+E334</f>
        <v>83</v>
      </c>
      <c r="G334" s="0" t="str">
        <f aca="false">LMPreScn!M336</f>
        <v>The drywaller finished the hole.</v>
      </c>
      <c r="H334" s="0" t="str">
        <f aca="false">LMPreScn!CK336</f>
        <v>patch</v>
      </c>
      <c r="I334" s="2" t="str">
        <f aca="false">IF(LMPreScn!C336=1,"con", IF(LMPreScn!C336=2,"incon",na))</f>
        <v>con</v>
      </c>
      <c r="J334" s="1" t="n">
        <f aca="false">LMPreScn!CI336</f>
        <v>0.306122448979592</v>
      </c>
      <c r="K334" s="0" t="n">
        <f aca="false">lm1_code_map_scratch!V334</f>
        <v>7</v>
      </c>
      <c r="L334" s="0" t="n">
        <f aca="false">lm1_code_map_scratch!W334</f>
        <v>11</v>
      </c>
      <c r="M334" s="2" t="str">
        <f aca="false">LMPreScn!T336</f>
        <v>finished</v>
      </c>
      <c r="N334" s="0" t="n">
        <f aca="false">LMPreScn!B336</f>
        <v>2</v>
      </c>
      <c r="O334" s="0" t="str">
        <f aca="false">LMPreScn!A336</f>
        <v>DH2N</v>
      </c>
    </row>
    <row r="335" customFormat="false" ht="13.8" hidden="false" customHeight="false" outlineLevel="0" collapsed="false">
      <c r="A335" s="0" t="str">
        <f aca="false">CONCATENATE(C335,"_id")</f>
        <v>16042_id</v>
      </c>
      <c r="B335" s="0" t="str">
        <f aca="false">CONCATENATE("(#",C335, ")")</f>
        <v>(#16042)</v>
      </c>
      <c r="C335" s="0" t="n">
        <f aca="false">LMPreScn!I337</f>
        <v>16042</v>
      </c>
      <c r="D335" s="0" t="n">
        <f aca="false">LMPreScn!F337</f>
        <v>42</v>
      </c>
      <c r="E335" s="0" t="n">
        <f aca="false">LMPreScn!D337</f>
        <v>2</v>
      </c>
      <c r="F335" s="0" t="n">
        <f aca="false">(D335-1)*2+E335</f>
        <v>84</v>
      </c>
      <c r="G335" s="0" t="str">
        <f aca="false">LMPreScn!M337</f>
        <v>The boy at the beach finished the hole.</v>
      </c>
      <c r="H335" s="0" t="str">
        <f aca="false">LMPreScn!CK337</f>
        <v>dig</v>
      </c>
      <c r="I335" s="2" t="str">
        <f aca="false">IF(LMPreScn!C337=1,"con", IF(LMPreScn!C337=2,"incon",na))</f>
        <v>con</v>
      </c>
      <c r="J335" s="1" t="n">
        <f aca="false">LMPreScn!CI337</f>
        <v>0.816326530612245</v>
      </c>
      <c r="K335" s="0" t="n">
        <f aca="false">lm1_code_map_scratch!V335</f>
        <v>7</v>
      </c>
      <c r="L335" s="0" t="n">
        <f aca="false">lm1_code_map_scratch!W335</f>
        <v>11</v>
      </c>
      <c r="M335" s="2" t="str">
        <f aca="false">LMPreScn!T337</f>
        <v>finished</v>
      </c>
      <c r="N335" s="0" t="n">
        <f aca="false">LMPreScn!B337</f>
        <v>2</v>
      </c>
      <c r="O335" s="0" t="str">
        <f aca="false">LMPreScn!A337</f>
        <v>CH2N</v>
      </c>
    </row>
    <row r="336" customFormat="false" ht="13.8" hidden="false" customHeight="false" outlineLevel="0" collapsed="false">
      <c r="A336" s="0" t="str">
        <f aca="false">CONCATENATE(C336,"_id")</f>
        <v>17042_id</v>
      </c>
      <c r="B336" s="0" t="str">
        <f aca="false">CONCATENATE("(#",C336, ")")</f>
        <v>(#17042)</v>
      </c>
      <c r="C336" s="0" t="n">
        <f aca="false">LMPreScn!I338</f>
        <v>17042</v>
      </c>
      <c r="D336" s="0" t="n">
        <f aca="false">LMPreScn!F338</f>
        <v>42</v>
      </c>
      <c r="E336" s="0" t="n">
        <f aca="false">LMPreScn!D338</f>
        <v>1</v>
      </c>
      <c r="F336" s="0" t="n">
        <f aca="false">(D336-1)*2+E336</f>
        <v>83</v>
      </c>
      <c r="G336" s="0" t="str">
        <f aca="false">LMPreScn!M338</f>
        <v>The drywaller finished the hole.</v>
      </c>
      <c r="H336" s="0" t="str">
        <f aca="false">LMPreScn!CK338</f>
        <v>dig</v>
      </c>
      <c r="I336" s="2" t="str">
        <f aca="false">IF(LMPreScn!C338=1,"con", IF(LMPreScn!C338=2,"incon",na))</f>
        <v>incon</v>
      </c>
      <c r="J336" s="1" t="n">
        <f aca="false">LMPreScn!CI338</f>
        <v>0.0204081632653061</v>
      </c>
      <c r="K336" s="0" t="n">
        <f aca="false">lm1_code_map_scratch!V336</f>
        <v>7</v>
      </c>
      <c r="L336" s="0" t="n">
        <f aca="false">lm1_code_map_scratch!W336</f>
        <v>11</v>
      </c>
      <c r="M336" s="2" t="str">
        <f aca="false">LMPreScn!T338</f>
        <v>finished</v>
      </c>
      <c r="N336" s="0" t="n">
        <f aca="false">LMPreScn!B338</f>
        <v>2</v>
      </c>
      <c r="O336" s="0" t="str">
        <f aca="false">LMPreScn!A338</f>
        <v>BH2N</v>
      </c>
    </row>
    <row r="337" customFormat="false" ht="13.8" hidden="false" customHeight="false" outlineLevel="0" collapsed="false">
      <c r="A337" s="0" t="str">
        <f aca="false">CONCATENATE(C337,"_id")</f>
        <v>18042_id</v>
      </c>
      <c r="B337" s="0" t="str">
        <f aca="false">CONCATENATE("(#",C337, ")")</f>
        <v>(#18042)</v>
      </c>
      <c r="C337" s="0" t="n">
        <f aca="false">LMPreScn!I339</f>
        <v>18042</v>
      </c>
      <c r="D337" s="0" t="n">
        <f aca="false">LMPreScn!F339</f>
        <v>42</v>
      </c>
      <c r="E337" s="0" t="n">
        <f aca="false">LMPreScn!D339</f>
        <v>2</v>
      </c>
      <c r="F337" s="0" t="n">
        <f aca="false">(D337-1)*2+E337</f>
        <v>84</v>
      </c>
      <c r="G337" s="0" t="str">
        <f aca="false">LMPreScn!M339</f>
        <v>The boy at the beach finished the hole.</v>
      </c>
      <c r="H337" s="0" t="str">
        <f aca="false">LMPreScn!CK339</f>
        <v>patch</v>
      </c>
      <c r="I337" s="2" t="str">
        <f aca="false">IF(LMPreScn!C339=1,"con", IF(LMPreScn!C339=2,"incon",na))</f>
        <v>incon</v>
      </c>
      <c r="J337" s="1" t="n">
        <f aca="false">LMPreScn!CI339</f>
        <v>0</v>
      </c>
      <c r="K337" s="0" t="n">
        <f aca="false">lm1_code_map_scratch!V337</f>
        <v>7</v>
      </c>
      <c r="L337" s="0" t="n">
        <f aca="false">lm1_code_map_scratch!W337</f>
        <v>11</v>
      </c>
      <c r="M337" s="2" t="str">
        <f aca="false">LMPreScn!T339</f>
        <v>finished</v>
      </c>
      <c r="N337" s="0" t="n">
        <f aca="false">LMPreScn!B339</f>
        <v>2</v>
      </c>
      <c r="O337" s="0" t="str">
        <f aca="false">LMPreScn!A339</f>
        <v>AH2N</v>
      </c>
    </row>
    <row r="338" customFormat="false" ht="13.8" hidden="false" customHeight="false" outlineLevel="0" collapsed="false">
      <c r="A338" s="0" t="str">
        <f aca="false">CONCATENATE(C338,"_id")</f>
        <v>10043_id</v>
      </c>
      <c r="B338" s="0" t="str">
        <f aca="false">CONCATENATE("(#",C338, ")")</f>
        <v>(#10043)</v>
      </c>
      <c r="C338" s="0" t="n">
        <f aca="false">LMPreScn!I340</f>
        <v>10043</v>
      </c>
      <c r="D338" s="0" t="n">
        <f aca="false">LMPreScn!F340</f>
        <v>43</v>
      </c>
      <c r="E338" s="0" t="n">
        <f aca="false">LMPreScn!D340</f>
        <v>1</v>
      </c>
      <c r="F338" s="0" t="n">
        <f aca="false">(D338-1)*2+E338</f>
        <v>85</v>
      </c>
      <c r="G338" s="0" t="str">
        <f aca="false">LMPreScn!M340</f>
        <v>The still life artist preferred bowls of fruit.</v>
      </c>
      <c r="H338" s="0" t="str">
        <f aca="false">LMPreScn!CK340</f>
        <v>paint</v>
      </c>
      <c r="I338" s="2" t="str">
        <f aca="false">IF(LMPreScn!C340=1,"con", IF(LMPreScn!C340=2,"incon",na))</f>
        <v>con</v>
      </c>
      <c r="J338" s="1" t="n">
        <f aca="false">LMPreScn!CI340</f>
        <v>0.489795918367347</v>
      </c>
      <c r="K338" s="0" t="n">
        <f aca="false">lm1_code_map_scratch!V338</f>
        <v>7</v>
      </c>
      <c r="L338" s="0" t="n">
        <f aca="false">lm1_code_map_scratch!W338</f>
        <v>11</v>
      </c>
      <c r="M338" s="2" t="str">
        <f aca="false">LMPreScn!T340</f>
        <v>preferred</v>
      </c>
      <c r="N338" s="0" t="n">
        <f aca="false">LMPreScn!B340</f>
        <v>1</v>
      </c>
      <c r="O338" s="0" t="str">
        <f aca="false">LMPreScn!A340</f>
        <v>CH1N</v>
      </c>
    </row>
    <row r="339" customFormat="false" ht="13.8" hidden="false" customHeight="false" outlineLevel="0" collapsed="false">
      <c r="A339" s="0" t="str">
        <f aca="false">CONCATENATE(C339,"_id")</f>
        <v>11043_id</v>
      </c>
      <c r="B339" s="0" t="str">
        <f aca="false">CONCATENATE("(#",C339, ")")</f>
        <v>(#11043)</v>
      </c>
      <c r="C339" s="0" t="n">
        <f aca="false">LMPreScn!I341</f>
        <v>11043</v>
      </c>
      <c r="D339" s="0" t="n">
        <f aca="false">LMPreScn!F341</f>
        <v>43</v>
      </c>
      <c r="E339" s="0" t="n">
        <f aca="false">LMPreScn!D341</f>
        <v>2</v>
      </c>
      <c r="F339" s="0" t="n">
        <f aca="false">(D339-1)*2+E339</f>
        <v>86</v>
      </c>
      <c r="G339" s="0" t="str">
        <f aca="false">LMPreScn!M341</f>
        <v>The dieter preferred bowls of fruit.</v>
      </c>
      <c r="H339" s="0" t="str">
        <f aca="false">LMPreScn!CK341</f>
        <v>eat</v>
      </c>
      <c r="I339" s="2" t="str">
        <f aca="false">IF(LMPreScn!C341=1,"con", IF(LMPreScn!C341=2,"incon",na))</f>
        <v>con</v>
      </c>
      <c r="J339" s="1" t="n">
        <f aca="false">LMPreScn!CI341</f>
        <v>0.469387755102041</v>
      </c>
      <c r="K339" s="0" t="n">
        <f aca="false">lm1_code_map_scratch!V339</f>
        <v>7</v>
      </c>
      <c r="L339" s="0" t="n">
        <f aca="false">lm1_code_map_scratch!W339</f>
        <v>11</v>
      </c>
      <c r="M339" s="2" t="str">
        <f aca="false">LMPreScn!T341</f>
        <v>preferred</v>
      </c>
      <c r="N339" s="0" t="n">
        <f aca="false">LMPreScn!B341</f>
        <v>1</v>
      </c>
      <c r="O339" s="0" t="str">
        <f aca="false">LMPreScn!A341</f>
        <v>DH1N</v>
      </c>
    </row>
    <row r="340" customFormat="false" ht="13.8" hidden="false" customHeight="false" outlineLevel="0" collapsed="false">
      <c r="A340" s="0" t="str">
        <f aca="false">CONCATENATE(C340,"_id")</f>
        <v>12043_id</v>
      </c>
      <c r="B340" s="0" t="str">
        <f aca="false">CONCATENATE("(#",C340, ")")</f>
        <v>(#12043)</v>
      </c>
      <c r="C340" s="0" t="n">
        <f aca="false">LMPreScn!I342</f>
        <v>12043</v>
      </c>
      <c r="D340" s="0" t="n">
        <f aca="false">LMPreScn!F342</f>
        <v>43</v>
      </c>
      <c r="E340" s="0" t="n">
        <f aca="false">LMPreScn!D342</f>
        <v>1</v>
      </c>
      <c r="F340" s="0" t="n">
        <f aca="false">(D340-1)*2+E340</f>
        <v>85</v>
      </c>
      <c r="G340" s="0" t="str">
        <f aca="false">LMPreScn!M342</f>
        <v>The still life artist preferred bowls of fruit.</v>
      </c>
      <c r="H340" s="0" t="str">
        <f aca="false">LMPreScn!CK342</f>
        <v>eat</v>
      </c>
      <c r="I340" s="2" t="str">
        <f aca="false">IF(LMPreScn!C342=1,"con", IF(LMPreScn!C342=2,"incon",na))</f>
        <v>incon</v>
      </c>
      <c r="J340" s="1" t="n">
        <f aca="false">LMPreScn!CI342</f>
        <v>0.183673469387755</v>
      </c>
      <c r="K340" s="0" t="n">
        <f aca="false">lm1_code_map_scratch!V340</f>
        <v>7</v>
      </c>
      <c r="L340" s="0" t="n">
        <f aca="false">lm1_code_map_scratch!W340</f>
        <v>11</v>
      </c>
      <c r="M340" s="2" t="str">
        <f aca="false">LMPreScn!T342</f>
        <v>preferred</v>
      </c>
      <c r="N340" s="0" t="n">
        <f aca="false">LMPreScn!B342</f>
        <v>1</v>
      </c>
      <c r="O340" s="0" t="str">
        <f aca="false">LMPreScn!A342</f>
        <v>AH1N</v>
      </c>
    </row>
    <row r="341" customFormat="false" ht="13.8" hidden="false" customHeight="false" outlineLevel="0" collapsed="false">
      <c r="A341" s="0" t="str">
        <f aca="false">CONCATENATE(C341,"_id")</f>
        <v>13043_id</v>
      </c>
      <c r="B341" s="0" t="str">
        <f aca="false">CONCATENATE("(#",C341, ")")</f>
        <v>(#13043)</v>
      </c>
      <c r="C341" s="0" t="n">
        <f aca="false">LMPreScn!I343</f>
        <v>13043</v>
      </c>
      <c r="D341" s="0" t="n">
        <f aca="false">LMPreScn!F343</f>
        <v>43</v>
      </c>
      <c r="E341" s="0" t="n">
        <f aca="false">LMPreScn!D343</f>
        <v>2</v>
      </c>
      <c r="F341" s="0" t="n">
        <f aca="false">(D341-1)*2+E341</f>
        <v>86</v>
      </c>
      <c r="G341" s="0" t="str">
        <f aca="false">LMPreScn!M343</f>
        <v>The dieter preferred bowls of fruit.</v>
      </c>
      <c r="H341" s="0" t="str">
        <f aca="false">LMPreScn!CK343</f>
        <v>paint</v>
      </c>
      <c r="I341" s="2" t="str">
        <f aca="false">IF(LMPreScn!C343=1,"con", IF(LMPreScn!C343=2,"incon",na))</f>
        <v>incon</v>
      </c>
      <c r="J341" s="1" t="n">
        <f aca="false">LMPreScn!CI343</f>
        <v>0</v>
      </c>
      <c r="K341" s="0" t="n">
        <f aca="false">lm1_code_map_scratch!V341</f>
        <v>7</v>
      </c>
      <c r="L341" s="0" t="n">
        <f aca="false">lm1_code_map_scratch!W341</f>
        <v>11</v>
      </c>
      <c r="M341" s="2" t="str">
        <f aca="false">LMPreScn!T343</f>
        <v>preferred</v>
      </c>
      <c r="N341" s="0" t="n">
        <f aca="false">LMPreScn!B343</f>
        <v>1</v>
      </c>
      <c r="O341" s="0" t="str">
        <f aca="false">LMPreScn!A343</f>
        <v>BH1N</v>
      </c>
    </row>
    <row r="342" customFormat="false" ht="13.8" hidden="false" customHeight="false" outlineLevel="0" collapsed="false">
      <c r="A342" s="0" t="str">
        <f aca="false">CONCATENATE(C342,"_id")</f>
        <v>15043_id</v>
      </c>
      <c r="B342" s="0" t="str">
        <f aca="false">CONCATENATE("(#",C342, ")")</f>
        <v>(#15043)</v>
      </c>
      <c r="C342" s="0" t="n">
        <f aca="false">LMPreScn!I344</f>
        <v>15043</v>
      </c>
      <c r="D342" s="0" t="n">
        <f aca="false">LMPreScn!F344</f>
        <v>43</v>
      </c>
      <c r="E342" s="0" t="n">
        <f aca="false">LMPreScn!D344</f>
        <v>1</v>
      </c>
      <c r="F342" s="0" t="n">
        <f aca="false">(D342-1)*2+E342</f>
        <v>85</v>
      </c>
      <c r="G342" s="0" t="str">
        <f aca="false">LMPreScn!M344</f>
        <v>The still life artist preferred bowls of fruit.</v>
      </c>
      <c r="H342" s="0" t="str">
        <f aca="false">LMPreScn!CK344</f>
        <v>paint</v>
      </c>
      <c r="I342" s="2" t="str">
        <f aca="false">IF(LMPreScn!C344=1,"con", IF(LMPreScn!C344=2,"incon",na))</f>
        <v>con</v>
      </c>
      <c r="J342" s="1" t="n">
        <f aca="false">LMPreScn!CI344</f>
        <v>0.489795918367347</v>
      </c>
      <c r="K342" s="0" t="n">
        <f aca="false">lm1_code_map_scratch!V342</f>
        <v>7</v>
      </c>
      <c r="L342" s="0" t="n">
        <f aca="false">lm1_code_map_scratch!W342</f>
        <v>11</v>
      </c>
      <c r="M342" s="2" t="str">
        <f aca="false">LMPreScn!T344</f>
        <v>preferred</v>
      </c>
      <c r="N342" s="0" t="n">
        <f aca="false">LMPreScn!B344</f>
        <v>2</v>
      </c>
      <c r="O342" s="0" t="str">
        <f aca="false">LMPreScn!A344</f>
        <v>DH2N</v>
      </c>
    </row>
    <row r="343" customFormat="false" ht="13.8" hidden="false" customHeight="false" outlineLevel="0" collapsed="false">
      <c r="A343" s="0" t="str">
        <f aca="false">CONCATENATE(C343,"_id")</f>
        <v>16043_id</v>
      </c>
      <c r="B343" s="0" t="str">
        <f aca="false">CONCATENATE("(#",C343, ")")</f>
        <v>(#16043)</v>
      </c>
      <c r="C343" s="0" t="n">
        <f aca="false">LMPreScn!I345</f>
        <v>16043</v>
      </c>
      <c r="D343" s="0" t="n">
        <f aca="false">LMPreScn!F345</f>
        <v>43</v>
      </c>
      <c r="E343" s="0" t="n">
        <f aca="false">LMPreScn!D345</f>
        <v>2</v>
      </c>
      <c r="F343" s="0" t="n">
        <f aca="false">(D343-1)*2+E343</f>
        <v>86</v>
      </c>
      <c r="G343" s="0" t="str">
        <f aca="false">LMPreScn!M345</f>
        <v>The dieter preferred bowls of fruit.</v>
      </c>
      <c r="H343" s="0" t="str">
        <f aca="false">LMPreScn!CK345</f>
        <v>eat</v>
      </c>
      <c r="I343" s="2" t="str">
        <f aca="false">IF(LMPreScn!C345=1,"con", IF(LMPreScn!C345=2,"incon",na))</f>
        <v>con</v>
      </c>
      <c r="J343" s="1" t="n">
        <f aca="false">LMPreScn!CI345</f>
        <v>0.469387755102041</v>
      </c>
      <c r="K343" s="0" t="n">
        <f aca="false">lm1_code_map_scratch!V343</f>
        <v>7</v>
      </c>
      <c r="L343" s="0" t="n">
        <f aca="false">lm1_code_map_scratch!W343</f>
        <v>11</v>
      </c>
      <c r="M343" s="2" t="str">
        <f aca="false">LMPreScn!T345</f>
        <v>preferred</v>
      </c>
      <c r="N343" s="0" t="n">
        <f aca="false">LMPreScn!B345</f>
        <v>2</v>
      </c>
      <c r="O343" s="0" t="str">
        <f aca="false">LMPreScn!A345</f>
        <v>CH2N</v>
      </c>
    </row>
    <row r="344" customFormat="false" ht="13.8" hidden="false" customHeight="false" outlineLevel="0" collapsed="false">
      <c r="A344" s="0" t="str">
        <f aca="false">CONCATENATE(C344,"_id")</f>
        <v>17043_id</v>
      </c>
      <c r="B344" s="0" t="str">
        <f aca="false">CONCATENATE("(#",C344, ")")</f>
        <v>(#17043)</v>
      </c>
      <c r="C344" s="0" t="n">
        <f aca="false">LMPreScn!I346</f>
        <v>17043</v>
      </c>
      <c r="D344" s="0" t="n">
        <f aca="false">LMPreScn!F346</f>
        <v>43</v>
      </c>
      <c r="E344" s="0" t="n">
        <f aca="false">LMPreScn!D346</f>
        <v>1</v>
      </c>
      <c r="F344" s="0" t="n">
        <f aca="false">(D344-1)*2+E344</f>
        <v>85</v>
      </c>
      <c r="G344" s="0" t="str">
        <f aca="false">LMPreScn!M346</f>
        <v>The still life artist preferred bowls of fruit.</v>
      </c>
      <c r="H344" s="0" t="str">
        <f aca="false">LMPreScn!CK346</f>
        <v>eat</v>
      </c>
      <c r="I344" s="2" t="str">
        <f aca="false">IF(LMPreScn!C346=1,"con", IF(LMPreScn!C346=2,"incon",na))</f>
        <v>incon</v>
      </c>
      <c r="J344" s="1" t="n">
        <f aca="false">LMPreScn!CI346</f>
        <v>0.183673469387755</v>
      </c>
      <c r="K344" s="0" t="n">
        <f aca="false">lm1_code_map_scratch!V344</f>
        <v>7</v>
      </c>
      <c r="L344" s="0" t="n">
        <f aca="false">lm1_code_map_scratch!W344</f>
        <v>11</v>
      </c>
      <c r="M344" s="2" t="str">
        <f aca="false">LMPreScn!T346</f>
        <v>preferred</v>
      </c>
      <c r="N344" s="0" t="n">
        <f aca="false">LMPreScn!B346</f>
        <v>2</v>
      </c>
      <c r="O344" s="0" t="str">
        <f aca="false">LMPreScn!A346</f>
        <v>BH2N</v>
      </c>
    </row>
    <row r="345" customFormat="false" ht="13.8" hidden="false" customHeight="false" outlineLevel="0" collapsed="false">
      <c r="A345" s="0" t="str">
        <f aca="false">CONCATENATE(C345,"_id")</f>
        <v>18043_id</v>
      </c>
      <c r="B345" s="0" t="str">
        <f aca="false">CONCATENATE("(#",C345, ")")</f>
        <v>(#18043)</v>
      </c>
      <c r="C345" s="0" t="n">
        <f aca="false">LMPreScn!I347</f>
        <v>18043</v>
      </c>
      <c r="D345" s="0" t="n">
        <f aca="false">LMPreScn!F347</f>
        <v>43</v>
      </c>
      <c r="E345" s="0" t="n">
        <f aca="false">LMPreScn!D347</f>
        <v>2</v>
      </c>
      <c r="F345" s="0" t="n">
        <f aca="false">(D345-1)*2+E345</f>
        <v>86</v>
      </c>
      <c r="G345" s="0" t="str">
        <f aca="false">LMPreScn!M347</f>
        <v>The dieter preferred bowls of fruit.</v>
      </c>
      <c r="H345" s="0" t="str">
        <f aca="false">LMPreScn!CK347</f>
        <v>paint</v>
      </c>
      <c r="I345" s="2" t="str">
        <f aca="false">IF(LMPreScn!C347=1,"con", IF(LMPreScn!C347=2,"incon",na))</f>
        <v>incon</v>
      </c>
      <c r="J345" s="1" t="n">
        <f aca="false">LMPreScn!CI347</f>
        <v>0</v>
      </c>
      <c r="K345" s="0" t="n">
        <f aca="false">lm1_code_map_scratch!V345</f>
        <v>7</v>
      </c>
      <c r="L345" s="0" t="n">
        <f aca="false">lm1_code_map_scratch!W345</f>
        <v>11</v>
      </c>
      <c r="M345" s="2" t="str">
        <f aca="false">LMPreScn!T347</f>
        <v>preferred</v>
      </c>
      <c r="N345" s="0" t="n">
        <f aca="false">LMPreScn!B347</f>
        <v>2</v>
      </c>
      <c r="O345" s="0" t="str">
        <f aca="false">LMPreScn!A347</f>
        <v>AH2N</v>
      </c>
    </row>
    <row r="346" customFormat="false" ht="13.8" hidden="false" customHeight="false" outlineLevel="0" collapsed="false">
      <c r="A346" s="0" t="str">
        <f aca="false">CONCATENATE(C346,"_id")</f>
        <v>10044_id</v>
      </c>
      <c r="B346" s="0" t="str">
        <f aca="false">CONCATENATE("(#",C346, ")")</f>
        <v>(#10044)</v>
      </c>
      <c r="C346" s="0" t="n">
        <f aca="false">LMPreScn!I348</f>
        <v>10044</v>
      </c>
      <c r="D346" s="0" t="n">
        <f aca="false">LMPreScn!F348</f>
        <v>44</v>
      </c>
      <c r="E346" s="0" t="n">
        <f aca="false">LMPreScn!D348</f>
        <v>1</v>
      </c>
      <c r="F346" s="0" t="n">
        <f aca="false">(D346-1)*2+E346</f>
        <v>87</v>
      </c>
      <c r="G346" s="0" t="str">
        <f aca="false">LMPreScn!M348</f>
        <v>The perfumer preferred citrus over berry.</v>
      </c>
      <c r="H346" s="0" t="str">
        <f aca="false">LMPreScn!CK348</f>
        <v>smell</v>
      </c>
      <c r="I346" s="2" t="str">
        <f aca="false">IF(LMPreScn!C348=1,"con", IF(LMPreScn!C348=2,"incon",na))</f>
        <v>con</v>
      </c>
      <c r="J346" s="1" t="n">
        <f aca="false">LMPreScn!CI348</f>
        <v>0.408163265306122</v>
      </c>
      <c r="K346" s="0" t="n">
        <f aca="false">lm1_code_map_scratch!V346</f>
        <v>6</v>
      </c>
      <c r="L346" s="0" t="n">
        <f aca="false">lm1_code_map_scratch!W346</f>
        <v>11</v>
      </c>
      <c r="M346" s="2" t="str">
        <f aca="false">LMPreScn!T348</f>
        <v>preferred</v>
      </c>
      <c r="N346" s="0" t="n">
        <f aca="false">LMPreScn!B348</f>
        <v>1</v>
      </c>
      <c r="O346" s="0" t="str">
        <f aca="false">LMPreScn!A348</f>
        <v>CH1N</v>
      </c>
    </row>
    <row r="347" customFormat="false" ht="13.8" hidden="false" customHeight="false" outlineLevel="0" collapsed="false">
      <c r="A347" s="0" t="str">
        <f aca="false">CONCATENATE(C347,"_id")</f>
        <v>11044_id</v>
      </c>
      <c r="B347" s="0" t="str">
        <f aca="false">CONCATENATE("(#",C347, ")")</f>
        <v>(#11044)</v>
      </c>
      <c r="C347" s="0" t="n">
        <f aca="false">LMPreScn!I349</f>
        <v>11044</v>
      </c>
      <c r="D347" s="0" t="n">
        <f aca="false">LMPreScn!F349</f>
        <v>44</v>
      </c>
      <c r="E347" s="0" t="n">
        <f aca="false">LMPreScn!D349</f>
        <v>2</v>
      </c>
      <c r="F347" s="0" t="n">
        <f aca="false">(D347-1)*2+E347</f>
        <v>88</v>
      </c>
      <c r="G347" s="0" t="str">
        <f aca="false">LMPreScn!M349</f>
        <v>The baker preferred citrus over berry.</v>
      </c>
      <c r="H347" s="0" t="str">
        <f aca="false">LMPreScn!CK349</f>
        <v>taste</v>
      </c>
      <c r="I347" s="2" t="str">
        <f aca="false">IF(LMPreScn!C349=1,"con", IF(LMPreScn!C349=2,"incon",na))</f>
        <v>con</v>
      </c>
      <c r="J347" s="1" t="n">
        <f aca="false">LMPreScn!CI349</f>
        <v>0.489795918367347</v>
      </c>
      <c r="K347" s="0" t="n">
        <f aca="false">lm1_code_map_scratch!V347</f>
        <v>6</v>
      </c>
      <c r="L347" s="0" t="n">
        <f aca="false">lm1_code_map_scratch!W347</f>
        <v>11</v>
      </c>
      <c r="M347" s="2" t="str">
        <f aca="false">LMPreScn!T349</f>
        <v>preferred</v>
      </c>
      <c r="N347" s="0" t="n">
        <f aca="false">LMPreScn!B349</f>
        <v>1</v>
      </c>
      <c r="O347" s="0" t="str">
        <f aca="false">LMPreScn!A349</f>
        <v>DH1N</v>
      </c>
    </row>
    <row r="348" customFormat="false" ht="13.8" hidden="false" customHeight="false" outlineLevel="0" collapsed="false">
      <c r="A348" s="0" t="str">
        <f aca="false">CONCATENATE(C348,"_id")</f>
        <v>12044_id</v>
      </c>
      <c r="B348" s="0" t="str">
        <f aca="false">CONCATENATE("(#",C348, ")")</f>
        <v>(#12044)</v>
      </c>
      <c r="C348" s="0" t="n">
        <f aca="false">LMPreScn!I350</f>
        <v>12044</v>
      </c>
      <c r="D348" s="0" t="n">
        <f aca="false">LMPreScn!F350</f>
        <v>44</v>
      </c>
      <c r="E348" s="0" t="n">
        <f aca="false">LMPreScn!D350</f>
        <v>1</v>
      </c>
      <c r="F348" s="0" t="n">
        <f aca="false">(D348-1)*2+E348</f>
        <v>87</v>
      </c>
      <c r="G348" s="0" t="str">
        <f aca="false">LMPreScn!M350</f>
        <v>The perfumer preferred citrus over berry.</v>
      </c>
      <c r="H348" s="0" t="str">
        <f aca="false">LMPreScn!CK350</f>
        <v>taste</v>
      </c>
      <c r="I348" s="2" t="str">
        <f aca="false">IF(LMPreScn!C350=1,"con", IF(LMPreScn!C350=2,"incon",na))</f>
        <v>incon</v>
      </c>
      <c r="J348" s="1" t="n">
        <f aca="false">LMPreScn!CI350</f>
        <v>0.0204081632653061</v>
      </c>
      <c r="K348" s="0" t="n">
        <f aca="false">lm1_code_map_scratch!V348</f>
        <v>6</v>
      </c>
      <c r="L348" s="0" t="n">
        <f aca="false">lm1_code_map_scratch!W348</f>
        <v>11</v>
      </c>
      <c r="M348" s="2" t="str">
        <f aca="false">LMPreScn!T350</f>
        <v>preferred</v>
      </c>
      <c r="N348" s="0" t="n">
        <f aca="false">LMPreScn!B350</f>
        <v>1</v>
      </c>
      <c r="O348" s="0" t="str">
        <f aca="false">LMPreScn!A350</f>
        <v>AH1N</v>
      </c>
    </row>
    <row r="349" customFormat="false" ht="13.8" hidden="false" customHeight="false" outlineLevel="0" collapsed="false">
      <c r="A349" s="0" t="str">
        <f aca="false">CONCATENATE(C349,"_id")</f>
        <v>13044_id</v>
      </c>
      <c r="B349" s="0" t="str">
        <f aca="false">CONCATENATE("(#",C349, ")")</f>
        <v>(#13044)</v>
      </c>
      <c r="C349" s="0" t="n">
        <f aca="false">LMPreScn!I351</f>
        <v>13044</v>
      </c>
      <c r="D349" s="0" t="n">
        <f aca="false">LMPreScn!F351</f>
        <v>44</v>
      </c>
      <c r="E349" s="0" t="n">
        <f aca="false">LMPreScn!D351</f>
        <v>2</v>
      </c>
      <c r="F349" s="0" t="n">
        <f aca="false">(D349-1)*2+E349</f>
        <v>88</v>
      </c>
      <c r="G349" s="0" t="str">
        <f aca="false">LMPreScn!M351</f>
        <v>The baker preferred citrus over berry.</v>
      </c>
      <c r="H349" s="0" t="str">
        <f aca="false">LMPreScn!CK351</f>
        <v>smell</v>
      </c>
      <c r="I349" s="2" t="str">
        <f aca="false">IF(LMPreScn!C351=1,"con", IF(LMPreScn!C351=2,"incon",na))</f>
        <v>incon</v>
      </c>
      <c r="J349" s="1" t="n">
        <f aca="false">LMPreScn!CI351</f>
        <v>0.0204081632653061</v>
      </c>
      <c r="K349" s="0" t="n">
        <f aca="false">lm1_code_map_scratch!V349</f>
        <v>6</v>
      </c>
      <c r="L349" s="0" t="n">
        <f aca="false">lm1_code_map_scratch!W349</f>
        <v>11</v>
      </c>
      <c r="M349" s="2" t="str">
        <f aca="false">LMPreScn!T351</f>
        <v>preferred</v>
      </c>
      <c r="N349" s="0" t="n">
        <f aca="false">LMPreScn!B351</f>
        <v>1</v>
      </c>
      <c r="O349" s="0" t="str">
        <f aca="false">LMPreScn!A351</f>
        <v>BH1N</v>
      </c>
    </row>
    <row r="350" customFormat="false" ht="13.8" hidden="false" customHeight="false" outlineLevel="0" collapsed="false">
      <c r="A350" s="0" t="str">
        <f aca="false">CONCATENATE(C350,"_id")</f>
        <v>15044_id</v>
      </c>
      <c r="B350" s="0" t="str">
        <f aca="false">CONCATENATE("(#",C350, ")")</f>
        <v>(#15044)</v>
      </c>
      <c r="C350" s="0" t="n">
        <f aca="false">LMPreScn!I352</f>
        <v>15044</v>
      </c>
      <c r="D350" s="0" t="n">
        <f aca="false">LMPreScn!F352</f>
        <v>44</v>
      </c>
      <c r="E350" s="0" t="n">
        <f aca="false">LMPreScn!D352</f>
        <v>1</v>
      </c>
      <c r="F350" s="0" t="n">
        <f aca="false">(D350-1)*2+E350</f>
        <v>87</v>
      </c>
      <c r="G350" s="0" t="str">
        <f aca="false">LMPreScn!M352</f>
        <v>The perfumer preferred citrus over berry.</v>
      </c>
      <c r="H350" s="0" t="str">
        <f aca="false">LMPreScn!CK352</f>
        <v>smell</v>
      </c>
      <c r="I350" s="2" t="str">
        <f aca="false">IF(LMPreScn!C352=1,"con", IF(LMPreScn!C352=2,"incon",na))</f>
        <v>con</v>
      </c>
      <c r="J350" s="1" t="n">
        <f aca="false">LMPreScn!CI352</f>
        <v>0.408163265306122</v>
      </c>
      <c r="K350" s="0" t="n">
        <f aca="false">lm1_code_map_scratch!V350</f>
        <v>6</v>
      </c>
      <c r="L350" s="0" t="n">
        <f aca="false">lm1_code_map_scratch!W350</f>
        <v>11</v>
      </c>
      <c r="M350" s="2" t="str">
        <f aca="false">LMPreScn!T352</f>
        <v>preferred</v>
      </c>
      <c r="N350" s="0" t="n">
        <f aca="false">LMPreScn!B352</f>
        <v>2</v>
      </c>
      <c r="O350" s="0" t="str">
        <f aca="false">LMPreScn!A352</f>
        <v>DH2N</v>
      </c>
    </row>
    <row r="351" customFormat="false" ht="13.8" hidden="false" customHeight="false" outlineLevel="0" collapsed="false">
      <c r="A351" s="0" t="str">
        <f aca="false">CONCATENATE(C351,"_id")</f>
        <v>16044_id</v>
      </c>
      <c r="B351" s="0" t="str">
        <f aca="false">CONCATENATE("(#",C351, ")")</f>
        <v>(#16044)</v>
      </c>
      <c r="C351" s="0" t="n">
        <f aca="false">LMPreScn!I353</f>
        <v>16044</v>
      </c>
      <c r="D351" s="0" t="n">
        <f aca="false">LMPreScn!F353</f>
        <v>44</v>
      </c>
      <c r="E351" s="0" t="n">
        <f aca="false">LMPreScn!D353</f>
        <v>2</v>
      </c>
      <c r="F351" s="0" t="n">
        <f aca="false">(D351-1)*2+E351</f>
        <v>88</v>
      </c>
      <c r="G351" s="0" t="str">
        <f aca="false">LMPreScn!M353</f>
        <v>The baker preferred citrus over berry.</v>
      </c>
      <c r="H351" s="0" t="str">
        <f aca="false">LMPreScn!CK353</f>
        <v>taste</v>
      </c>
      <c r="I351" s="2" t="str">
        <f aca="false">IF(LMPreScn!C353=1,"con", IF(LMPreScn!C353=2,"incon",na))</f>
        <v>con</v>
      </c>
      <c r="J351" s="1" t="n">
        <f aca="false">LMPreScn!CI353</f>
        <v>0.489795918367347</v>
      </c>
      <c r="K351" s="0" t="n">
        <f aca="false">lm1_code_map_scratch!V351</f>
        <v>6</v>
      </c>
      <c r="L351" s="0" t="n">
        <f aca="false">lm1_code_map_scratch!W351</f>
        <v>11</v>
      </c>
      <c r="M351" s="2" t="str">
        <f aca="false">LMPreScn!T353</f>
        <v>preferred</v>
      </c>
      <c r="N351" s="0" t="n">
        <f aca="false">LMPreScn!B353</f>
        <v>2</v>
      </c>
      <c r="O351" s="0" t="str">
        <f aca="false">LMPreScn!A353</f>
        <v>CH2N</v>
      </c>
    </row>
    <row r="352" customFormat="false" ht="13.8" hidden="false" customHeight="false" outlineLevel="0" collapsed="false">
      <c r="A352" s="0" t="str">
        <f aca="false">CONCATENATE(C352,"_id")</f>
        <v>17044_id</v>
      </c>
      <c r="B352" s="0" t="str">
        <f aca="false">CONCATENATE("(#",C352, ")")</f>
        <v>(#17044)</v>
      </c>
      <c r="C352" s="0" t="n">
        <f aca="false">LMPreScn!I354</f>
        <v>17044</v>
      </c>
      <c r="D352" s="0" t="n">
        <f aca="false">LMPreScn!F354</f>
        <v>44</v>
      </c>
      <c r="E352" s="0" t="n">
        <f aca="false">LMPreScn!D354</f>
        <v>1</v>
      </c>
      <c r="F352" s="0" t="n">
        <f aca="false">(D352-1)*2+E352</f>
        <v>87</v>
      </c>
      <c r="G352" s="0" t="str">
        <f aca="false">LMPreScn!M354</f>
        <v>The perfumer preferred citrus over berry.</v>
      </c>
      <c r="H352" s="0" t="str">
        <f aca="false">LMPreScn!CK354</f>
        <v>taste</v>
      </c>
      <c r="I352" s="2" t="str">
        <f aca="false">IF(LMPreScn!C354=1,"con", IF(LMPreScn!C354=2,"incon",na))</f>
        <v>incon</v>
      </c>
      <c r="J352" s="1" t="n">
        <f aca="false">LMPreScn!CI354</f>
        <v>0.0204081632653061</v>
      </c>
      <c r="K352" s="0" t="n">
        <f aca="false">lm1_code_map_scratch!V352</f>
        <v>6</v>
      </c>
      <c r="L352" s="0" t="n">
        <f aca="false">lm1_code_map_scratch!W352</f>
        <v>11</v>
      </c>
      <c r="M352" s="2" t="str">
        <f aca="false">LMPreScn!T354</f>
        <v>preferred</v>
      </c>
      <c r="N352" s="0" t="n">
        <f aca="false">LMPreScn!B354</f>
        <v>2</v>
      </c>
      <c r="O352" s="0" t="str">
        <f aca="false">LMPreScn!A354</f>
        <v>BH2N</v>
      </c>
    </row>
    <row r="353" customFormat="false" ht="13.8" hidden="false" customHeight="false" outlineLevel="0" collapsed="false">
      <c r="A353" s="0" t="str">
        <f aca="false">CONCATENATE(C353,"_id")</f>
        <v>18044_id</v>
      </c>
      <c r="B353" s="0" t="str">
        <f aca="false">CONCATENATE("(#",C353, ")")</f>
        <v>(#18044)</v>
      </c>
      <c r="C353" s="0" t="n">
        <f aca="false">LMPreScn!I355</f>
        <v>18044</v>
      </c>
      <c r="D353" s="0" t="n">
        <f aca="false">LMPreScn!F355</f>
        <v>44</v>
      </c>
      <c r="E353" s="0" t="n">
        <f aca="false">LMPreScn!D355</f>
        <v>2</v>
      </c>
      <c r="F353" s="0" t="n">
        <f aca="false">(D353-1)*2+E353</f>
        <v>88</v>
      </c>
      <c r="G353" s="0" t="str">
        <f aca="false">LMPreScn!M355</f>
        <v>The baker preferred citrus over berry.</v>
      </c>
      <c r="H353" s="0" t="str">
        <f aca="false">LMPreScn!CK355</f>
        <v>smell</v>
      </c>
      <c r="I353" s="2" t="str">
        <f aca="false">IF(LMPreScn!C355=1,"con", IF(LMPreScn!C355=2,"incon",na))</f>
        <v>incon</v>
      </c>
      <c r="J353" s="1" t="n">
        <f aca="false">LMPreScn!CI355</f>
        <v>0.0204081632653061</v>
      </c>
      <c r="K353" s="0" t="n">
        <f aca="false">lm1_code_map_scratch!V353</f>
        <v>6</v>
      </c>
      <c r="L353" s="0" t="n">
        <f aca="false">lm1_code_map_scratch!W353</f>
        <v>11</v>
      </c>
      <c r="M353" s="2" t="str">
        <f aca="false">LMPreScn!T355</f>
        <v>preferred</v>
      </c>
      <c r="N353" s="0" t="n">
        <f aca="false">LMPreScn!B355</f>
        <v>2</v>
      </c>
      <c r="O353" s="0" t="str">
        <f aca="false">LMPreScn!A355</f>
        <v>AH2N</v>
      </c>
    </row>
    <row r="354" customFormat="false" ht="13.8" hidden="false" customHeight="false" outlineLevel="0" collapsed="false">
      <c r="A354" s="0" t="str">
        <f aca="false">CONCATENATE(C354,"_id")</f>
        <v>10045_id</v>
      </c>
      <c r="B354" s="0" t="str">
        <f aca="false">CONCATENATE("(#",C354, ")")</f>
        <v>(#10045)</v>
      </c>
      <c r="C354" s="0" t="n">
        <f aca="false">LMPreScn!I356</f>
        <v>10045</v>
      </c>
      <c r="D354" s="0" t="n">
        <f aca="false">LMPreScn!F356</f>
        <v>45</v>
      </c>
      <c r="E354" s="0" t="n">
        <f aca="false">LMPreScn!D356</f>
        <v>1</v>
      </c>
      <c r="F354" s="0" t="n">
        <f aca="false">(D354-1)*2+E354</f>
        <v>89</v>
      </c>
      <c r="G354" s="0" t="str">
        <f aca="false">LMPreScn!M356</f>
        <v>The bilingual woman preferred Japanese to Korean.</v>
      </c>
      <c r="H354" s="0" t="str">
        <f aca="false">LMPreScn!CK356</f>
        <v>speak</v>
      </c>
      <c r="I354" s="2" t="str">
        <f aca="false">IF(LMPreScn!C356=1,"con", IF(LMPreScn!C356=2,"incon",na))</f>
        <v>con</v>
      </c>
      <c r="J354" s="1" t="n">
        <f aca="false">LMPreScn!CI356</f>
        <v>0.63265306122449</v>
      </c>
      <c r="K354" s="0" t="n">
        <f aca="false">lm1_code_map_scratch!V354</f>
        <v>6</v>
      </c>
      <c r="L354" s="0" t="n">
        <f aca="false">lm1_code_map_scratch!W354</f>
        <v>11</v>
      </c>
      <c r="M354" s="2" t="str">
        <f aca="false">LMPreScn!T356</f>
        <v>preferred</v>
      </c>
      <c r="N354" s="0" t="n">
        <f aca="false">LMPreScn!B356</f>
        <v>1</v>
      </c>
      <c r="O354" s="0" t="str">
        <f aca="false">LMPreScn!A356</f>
        <v>CH1N</v>
      </c>
    </row>
    <row r="355" customFormat="false" ht="13.8" hidden="false" customHeight="false" outlineLevel="0" collapsed="false">
      <c r="A355" s="0" t="str">
        <f aca="false">CONCATENATE(C355,"_id")</f>
        <v>11045_id</v>
      </c>
      <c r="B355" s="0" t="str">
        <f aca="false">CONCATENATE("(#",C355, ")")</f>
        <v>(#11045)</v>
      </c>
      <c r="C355" s="0" t="n">
        <f aca="false">LMPreScn!I357</f>
        <v>11045</v>
      </c>
      <c r="D355" s="0" t="n">
        <f aca="false">LMPreScn!F357</f>
        <v>45</v>
      </c>
      <c r="E355" s="0" t="n">
        <f aca="false">LMPreScn!D357</f>
        <v>2</v>
      </c>
      <c r="F355" s="0" t="n">
        <f aca="false">(D355-1)*2+E355</f>
        <v>90</v>
      </c>
      <c r="G355" s="0" t="str">
        <f aca="false">LMPreScn!M357</f>
        <v>The restaurant-goer preferred Japanese to Korean.</v>
      </c>
      <c r="H355" s="0" t="str">
        <f aca="false">LMPreScn!CK357</f>
        <v>eat</v>
      </c>
      <c r="I355" s="2" t="str">
        <f aca="false">IF(LMPreScn!C357=1,"con", IF(LMPreScn!C357=2,"incon",na))</f>
        <v>con</v>
      </c>
      <c r="J355" s="1" t="n">
        <f aca="false">LMPreScn!CI357</f>
        <v>0.6875</v>
      </c>
      <c r="K355" s="0" t="n">
        <f aca="false">lm1_code_map_scratch!V355</f>
        <v>6</v>
      </c>
      <c r="L355" s="0" t="n">
        <f aca="false">lm1_code_map_scratch!W355</f>
        <v>11</v>
      </c>
      <c r="M355" s="2" t="str">
        <f aca="false">LMPreScn!T357</f>
        <v>preferred</v>
      </c>
      <c r="N355" s="0" t="n">
        <f aca="false">LMPreScn!B357</f>
        <v>1</v>
      </c>
      <c r="O355" s="0" t="str">
        <f aca="false">LMPreScn!A357</f>
        <v>DH1N</v>
      </c>
    </row>
    <row r="356" customFormat="false" ht="13.8" hidden="false" customHeight="false" outlineLevel="0" collapsed="false">
      <c r="A356" s="0" t="str">
        <f aca="false">CONCATENATE(C356,"_id")</f>
        <v>12045_id</v>
      </c>
      <c r="B356" s="0" t="str">
        <f aca="false">CONCATENATE("(#",C356, ")")</f>
        <v>(#12045)</v>
      </c>
      <c r="C356" s="0" t="n">
        <f aca="false">LMPreScn!I358</f>
        <v>12045</v>
      </c>
      <c r="D356" s="0" t="n">
        <f aca="false">LMPreScn!F358</f>
        <v>45</v>
      </c>
      <c r="E356" s="0" t="n">
        <f aca="false">LMPreScn!D358</f>
        <v>1</v>
      </c>
      <c r="F356" s="0" t="n">
        <f aca="false">(D356-1)*2+E356</f>
        <v>89</v>
      </c>
      <c r="G356" s="0" t="str">
        <f aca="false">LMPreScn!M358</f>
        <v>The bilingual woman preferred Japanese to Korean.</v>
      </c>
      <c r="H356" s="0" t="str">
        <f aca="false">LMPreScn!CK358</f>
        <v>eat</v>
      </c>
      <c r="I356" s="2" t="str">
        <f aca="false">IF(LMPreScn!C358=1,"con", IF(LMPreScn!C358=2,"incon",na))</f>
        <v>incon</v>
      </c>
      <c r="J356" s="1" t="n">
        <f aca="false">LMPreScn!CI358</f>
        <v>0.102040816326531</v>
      </c>
      <c r="K356" s="0" t="n">
        <f aca="false">lm1_code_map_scratch!V356</f>
        <v>6</v>
      </c>
      <c r="L356" s="0" t="n">
        <f aca="false">lm1_code_map_scratch!W356</f>
        <v>11</v>
      </c>
      <c r="M356" s="2" t="str">
        <f aca="false">LMPreScn!T358</f>
        <v>preferred</v>
      </c>
      <c r="N356" s="0" t="n">
        <f aca="false">LMPreScn!B358</f>
        <v>1</v>
      </c>
      <c r="O356" s="0" t="str">
        <f aca="false">LMPreScn!A358</f>
        <v>AH1N</v>
      </c>
    </row>
    <row r="357" customFormat="false" ht="13.8" hidden="false" customHeight="false" outlineLevel="0" collapsed="false">
      <c r="A357" s="0" t="str">
        <f aca="false">CONCATENATE(C357,"_id")</f>
        <v>13045_id</v>
      </c>
      <c r="B357" s="0" t="str">
        <f aca="false">CONCATENATE("(#",C357, ")")</f>
        <v>(#13045)</v>
      </c>
      <c r="C357" s="0" t="n">
        <f aca="false">LMPreScn!I359</f>
        <v>13045</v>
      </c>
      <c r="D357" s="0" t="n">
        <f aca="false">LMPreScn!F359</f>
        <v>45</v>
      </c>
      <c r="E357" s="0" t="n">
        <f aca="false">LMPreScn!D359</f>
        <v>2</v>
      </c>
      <c r="F357" s="0" t="n">
        <f aca="false">(D357-1)*2+E357</f>
        <v>90</v>
      </c>
      <c r="G357" s="0" t="str">
        <f aca="false">LMPreScn!M359</f>
        <v>The restaurant-goer preferred Japanese to Korean.</v>
      </c>
      <c r="H357" s="0" t="str">
        <f aca="false">LMPreScn!CK359</f>
        <v>speak</v>
      </c>
      <c r="I357" s="2" t="str">
        <f aca="false">IF(LMPreScn!C359=1,"con", IF(LMPreScn!C359=2,"incon",na))</f>
        <v>incon</v>
      </c>
      <c r="J357" s="1" t="n">
        <f aca="false">LMPreScn!CI359</f>
        <v>0.0416666666666667</v>
      </c>
      <c r="K357" s="0" t="n">
        <f aca="false">lm1_code_map_scratch!V357</f>
        <v>6</v>
      </c>
      <c r="L357" s="0" t="n">
        <f aca="false">lm1_code_map_scratch!W357</f>
        <v>11</v>
      </c>
      <c r="M357" s="2" t="str">
        <f aca="false">LMPreScn!T359</f>
        <v>preferred</v>
      </c>
      <c r="N357" s="0" t="n">
        <f aca="false">LMPreScn!B359</f>
        <v>1</v>
      </c>
      <c r="O357" s="0" t="str">
        <f aca="false">LMPreScn!A359</f>
        <v>BH1N</v>
      </c>
    </row>
    <row r="358" customFormat="false" ht="13.8" hidden="false" customHeight="false" outlineLevel="0" collapsed="false">
      <c r="A358" s="0" t="str">
        <f aca="false">CONCATENATE(C358,"_id")</f>
        <v>15045_id</v>
      </c>
      <c r="B358" s="0" t="str">
        <f aca="false">CONCATENATE("(#",C358, ")")</f>
        <v>(#15045)</v>
      </c>
      <c r="C358" s="0" t="n">
        <f aca="false">LMPreScn!I360</f>
        <v>15045</v>
      </c>
      <c r="D358" s="0" t="n">
        <f aca="false">LMPreScn!F360</f>
        <v>45</v>
      </c>
      <c r="E358" s="0" t="n">
        <f aca="false">LMPreScn!D360</f>
        <v>1</v>
      </c>
      <c r="F358" s="0" t="n">
        <f aca="false">(D358-1)*2+E358</f>
        <v>89</v>
      </c>
      <c r="G358" s="0" t="str">
        <f aca="false">LMPreScn!M360</f>
        <v>The bilingual woman preferred Japanese to Korean.</v>
      </c>
      <c r="H358" s="0" t="str">
        <f aca="false">LMPreScn!CK360</f>
        <v>speak</v>
      </c>
      <c r="I358" s="2" t="str">
        <f aca="false">IF(LMPreScn!C360=1,"con", IF(LMPreScn!C360=2,"incon",na))</f>
        <v>con</v>
      </c>
      <c r="J358" s="1" t="n">
        <f aca="false">LMPreScn!CI360</f>
        <v>0.63265306122449</v>
      </c>
      <c r="K358" s="0" t="n">
        <f aca="false">lm1_code_map_scratch!V358</f>
        <v>6</v>
      </c>
      <c r="L358" s="0" t="n">
        <f aca="false">lm1_code_map_scratch!W358</f>
        <v>11</v>
      </c>
      <c r="M358" s="2" t="str">
        <f aca="false">LMPreScn!T360</f>
        <v>preferred</v>
      </c>
      <c r="N358" s="0" t="n">
        <f aca="false">LMPreScn!B360</f>
        <v>2</v>
      </c>
      <c r="O358" s="0" t="str">
        <f aca="false">LMPreScn!A360</f>
        <v>DH2N</v>
      </c>
    </row>
    <row r="359" customFormat="false" ht="13.8" hidden="false" customHeight="false" outlineLevel="0" collapsed="false">
      <c r="A359" s="0" t="str">
        <f aca="false">CONCATENATE(C359,"_id")</f>
        <v>16045_id</v>
      </c>
      <c r="B359" s="0" t="str">
        <f aca="false">CONCATENATE("(#",C359, ")")</f>
        <v>(#16045)</v>
      </c>
      <c r="C359" s="0" t="n">
        <f aca="false">LMPreScn!I361</f>
        <v>16045</v>
      </c>
      <c r="D359" s="0" t="n">
        <f aca="false">LMPreScn!F361</f>
        <v>45</v>
      </c>
      <c r="E359" s="0" t="n">
        <f aca="false">LMPreScn!D361</f>
        <v>2</v>
      </c>
      <c r="F359" s="0" t="n">
        <f aca="false">(D359-1)*2+E359</f>
        <v>90</v>
      </c>
      <c r="G359" s="0" t="str">
        <f aca="false">LMPreScn!M361</f>
        <v>The restaurant-goer preferred Japanese to Korean.</v>
      </c>
      <c r="H359" s="0" t="str">
        <f aca="false">LMPreScn!CK361</f>
        <v>eat</v>
      </c>
      <c r="I359" s="2" t="str">
        <f aca="false">IF(LMPreScn!C361=1,"con", IF(LMPreScn!C361=2,"incon",na))</f>
        <v>con</v>
      </c>
      <c r="J359" s="1" t="n">
        <f aca="false">LMPreScn!CI361</f>
        <v>0.6875</v>
      </c>
      <c r="K359" s="0" t="n">
        <f aca="false">lm1_code_map_scratch!V359</f>
        <v>6</v>
      </c>
      <c r="L359" s="0" t="n">
        <f aca="false">lm1_code_map_scratch!W359</f>
        <v>11</v>
      </c>
      <c r="M359" s="2" t="str">
        <f aca="false">LMPreScn!T361</f>
        <v>preferred</v>
      </c>
      <c r="N359" s="0" t="n">
        <f aca="false">LMPreScn!B361</f>
        <v>2</v>
      </c>
      <c r="O359" s="0" t="str">
        <f aca="false">LMPreScn!A361</f>
        <v>CH2N</v>
      </c>
    </row>
    <row r="360" customFormat="false" ht="13.8" hidden="false" customHeight="false" outlineLevel="0" collapsed="false">
      <c r="A360" s="0" t="str">
        <f aca="false">CONCATENATE(C360,"_id")</f>
        <v>17045_id</v>
      </c>
      <c r="B360" s="0" t="str">
        <f aca="false">CONCATENATE("(#",C360, ")")</f>
        <v>(#17045)</v>
      </c>
      <c r="C360" s="0" t="n">
        <f aca="false">LMPreScn!I362</f>
        <v>17045</v>
      </c>
      <c r="D360" s="0" t="n">
        <f aca="false">LMPreScn!F362</f>
        <v>45</v>
      </c>
      <c r="E360" s="0" t="n">
        <f aca="false">LMPreScn!D362</f>
        <v>1</v>
      </c>
      <c r="F360" s="0" t="n">
        <f aca="false">(D360-1)*2+E360</f>
        <v>89</v>
      </c>
      <c r="G360" s="0" t="str">
        <f aca="false">LMPreScn!M362</f>
        <v>The bilingual woman preferred Japanese to Korean.</v>
      </c>
      <c r="H360" s="0" t="str">
        <f aca="false">LMPreScn!CK362</f>
        <v>eat</v>
      </c>
      <c r="I360" s="2" t="str">
        <f aca="false">IF(LMPreScn!C362=1,"con", IF(LMPreScn!C362=2,"incon",na))</f>
        <v>incon</v>
      </c>
      <c r="J360" s="1" t="n">
        <f aca="false">LMPreScn!CI362</f>
        <v>0.102040816326531</v>
      </c>
      <c r="K360" s="0" t="n">
        <f aca="false">lm1_code_map_scratch!V360</f>
        <v>6</v>
      </c>
      <c r="L360" s="0" t="n">
        <f aca="false">lm1_code_map_scratch!W360</f>
        <v>11</v>
      </c>
      <c r="M360" s="2" t="str">
        <f aca="false">LMPreScn!T362</f>
        <v>preferred</v>
      </c>
      <c r="N360" s="0" t="n">
        <f aca="false">LMPreScn!B362</f>
        <v>2</v>
      </c>
      <c r="O360" s="0" t="str">
        <f aca="false">LMPreScn!A362</f>
        <v>BH2N</v>
      </c>
    </row>
    <row r="361" customFormat="false" ht="13.8" hidden="false" customHeight="false" outlineLevel="0" collapsed="false">
      <c r="A361" s="0" t="str">
        <f aca="false">CONCATENATE(C361,"_id")</f>
        <v>18045_id</v>
      </c>
      <c r="B361" s="0" t="str">
        <f aca="false">CONCATENATE("(#",C361, ")")</f>
        <v>(#18045)</v>
      </c>
      <c r="C361" s="0" t="n">
        <f aca="false">LMPreScn!I363</f>
        <v>18045</v>
      </c>
      <c r="D361" s="0" t="n">
        <f aca="false">LMPreScn!F363</f>
        <v>45</v>
      </c>
      <c r="E361" s="0" t="n">
        <f aca="false">LMPreScn!D363</f>
        <v>2</v>
      </c>
      <c r="F361" s="0" t="n">
        <f aca="false">(D361-1)*2+E361</f>
        <v>90</v>
      </c>
      <c r="G361" s="0" t="str">
        <f aca="false">LMPreScn!M363</f>
        <v>The restaurant-goer preferred Japanese to Korean.</v>
      </c>
      <c r="H361" s="0" t="str">
        <f aca="false">LMPreScn!CK363</f>
        <v>speak</v>
      </c>
      <c r="I361" s="2" t="str">
        <f aca="false">IF(LMPreScn!C363=1,"con", IF(LMPreScn!C363=2,"incon",na))</f>
        <v>incon</v>
      </c>
      <c r="J361" s="1" t="n">
        <f aca="false">LMPreScn!CI363</f>
        <v>0.0416666666666667</v>
      </c>
      <c r="K361" s="0" t="n">
        <f aca="false">lm1_code_map_scratch!V361</f>
        <v>6</v>
      </c>
      <c r="L361" s="0" t="n">
        <f aca="false">lm1_code_map_scratch!W361</f>
        <v>11</v>
      </c>
      <c r="M361" s="2" t="str">
        <f aca="false">LMPreScn!T363</f>
        <v>preferred</v>
      </c>
      <c r="N361" s="0" t="n">
        <f aca="false">LMPreScn!B363</f>
        <v>2</v>
      </c>
      <c r="O361" s="0" t="str">
        <f aca="false">LMPreScn!A363</f>
        <v>AH2N</v>
      </c>
    </row>
    <row r="362" customFormat="false" ht="13.8" hidden="false" customHeight="false" outlineLevel="0" collapsed="false">
      <c r="A362" s="0" t="str">
        <f aca="false">CONCATENATE(C362,"_id")</f>
        <v>10046_id</v>
      </c>
      <c r="B362" s="0" t="str">
        <f aca="false">CONCATENATE("(#",C362, ")")</f>
        <v>(#10046)</v>
      </c>
      <c r="C362" s="0" t="n">
        <f aca="false">LMPreScn!I364</f>
        <v>10046</v>
      </c>
      <c r="D362" s="0" t="n">
        <f aca="false">LMPreScn!F364</f>
        <v>46</v>
      </c>
      <c r="E362" s="0" t="n">
        <f aca="false">LMPreScn!D364</f>
        <v>1</v>
      </c>
      <c r="F362" s="0" t="n">
        <f aca="false">(D362-1)*2+E362</f>
        <v>91</v>
      </c>
      <c r="G362" s="0" t="str">
        <f aca="false">LMPreScn!M364</f>
        <v>The couch potatoes preferred the basement.</v>
      </c>
      <c r="H362" s="0" t="str">
        <f aca="false">LMPreScn!CK364</f>
        <v>sit</v>
      </c>
      <c r="I362" s="2" t="str">
        <f aca="false">IF(LMPreScn!C364=1,"con", IF(LMPreScn!C364=2,"incon",na))</f>
        <v>con</v>
      </c>
      <c r="J362" s="1" t="n">
        <f aca="false">LMPreScn!CI364</f>
        <v>0.26530612244898</v>
      </c>
      <c r="K362" s="0" t="n">
        <f aca="false">lm1_code_map_scratch!V362</f>
        <v>3</v>
      </c>
      <c r="L362" s="0" t="n">
        <f aca="false">lm1_code_map_scratch!W362</f>
        <v>7</v>
      </c>
      <c r="M362" s="2" t="str">
        <f aca="false">LMPreScn!T364</f>
        <v>preferred</v>
      </c>
      <c r="N362" s="0" t="n">
        <f aca="false">LMPreScn!B364</f>
        <v>1</v>
      </c>
      <c r="O362" s="0" t="str">
        <f aca="false">LMPreScn!A364</f>
        <v>BH1N</v>
      </c>
    </row>
    <row r="363" customFormat="false" ht="13.8" hidden="false" customHeight="false" outlineLevel="0" collapsed="false">
      <c r="A363" s="0" t="str">
        <f aca="false">CONCATENATE(C363,"_id")</f>
        <v>11046_id</v>
      </c>
      <c r="B363" s="0" t="str">
        <f aca="false">CONCATENATE("(#",C363, ")")</f>
        <v>(#11046)</v>
      </c>
      <c r="C363" s="0" t="n">
        <f aca="false">LMPreScn!I365</f>
        <v>11046</v>
      </c>
      <c r="D363" s="0" t="n">
        <f aca="false">LMPreScn!F365</f>
        <v>46</v>
      </c>
      <c r="E363" s="0" t="n">
        <f aca="false">LMPreScn!D365</f>
        <v>2</v>
      </c>
      <c r="F363" s="0" t="n">
        <f aca="false">(D363-1)*2+E363</f>
        <v>92</v>
      </c>
      <c r="G363" s="0" t="str">
        <f aca="false">LMPreScn!M365</f>
        <v>My brother's band preferred the basement.</v>
      </c>
      <c r="H363" s="0" t="str">
        <f aca="false">LMPreScn!CK365</f>
        <v>play</v>
      </c>
      <c r="I363" s="2" t="str">
        <f aca="false">IF(LMPreScn!C365=1,"con", IF(LMPreScn!C365=2,"incon",na))</f>
        <v>con</v>
      </c>
      <c r="J363" s="1" t="n">
        <f aca="false">LMPreScn!CI365</f>
        <v>0.354166666666667</v>
      </c>
      <c r="K363" s="0" t="n">
        <f aca="false">lm1_code_map_scratch!V363</f>
        <v>3</v>
      </c>
      <c r="L363" s="0" t="n">
        <f aca="false">lm1_code_map_scratch!W363</f>
        <v>9</v>
      </c>
      <c r="M363" s="2" t="str">
        <f aca="false">LMPreScn!T365</f>
        <v>preferred</v>
      </c>
      <c r="N363" s="0" t="n">
        <f aca="false">LMPreScn!B365</f>
        <v>1</v>
      </c>
      <c r="O363" s="0" t="str">
        <f aca="false">LMPreScn!A365</f>
        <v>CH1N</v>
      </c>
    </row>
    <row r="364" customFormat="false" ht="13.8" hidden="false" customHeight="false" outlineLevel="0" collapsed="false">
      <c r="A364" s="0" t="str">
        <f aca="false">CONCATENATE(C364,"_id")</f>
        <v>12046_id</v>
      </c>
      <c r="B364" s="0" t="str">
        <f aca="false">CONCATENATE("(#",C364, ")")</f>
        <v>(#12046)</v>
      </c>
      <c r="C364" s="0" t="n">
        <f aca="false">LMPreScn!I366</f>
        <v>12046</v>
      </c>
      <c r="D364" s="0" t="n">
        <f aca="false">LMPreScn!F366</f>
        <v>46</v>
      </c>
      <c r="E364" s="0" t="n">
        <f aca="false">LMPreScn!D366</f>
        <v>1</v>
      </c>
      <c r="F364" s="0" t="n">
        <f aca="false">(D364-1)*2+E364</f>
        <v>91</v>
      </c>
      <c r="G364" s="0" t="str">
        <f aca="false">LMPreScn!M366</f>
        <v>The couch potatoes preferred the basement.</v>
      </c>
      <c r="H364" s="0" t="str">
        <f aca="false">LMPreScn!CK366</f>
        <v>play</v>
      </c>
      <c r="I364" s="2" t="str">
        <f aca="false">IF(LMPreScn!C366=1,"con", IF(LMPreScn!C366=2,"incon",na))</f>
        <v>incon</v>
      </c>
      <c r="J364" s="1" t="n">
        <f aca="false">LMPreScn!CI366</f>
        <v>0.0408163265306122</v>
      </c>
      <c r="K364" s="0" t="n">
        <f aca="false">lm1_code_map_scratch!V364</f>
        <v>3</v>
      </c>
      <c r="L364" s="0" t="n">
        <f aca="false">lm1_code_map_scratch!W364</f>
        <v>7</v>
      </c>
      <c r="M364" s="2" t="str">
        <f aca="false">LMPreScn!T366</f>
        <v>preferred</v>
      </c>
      <c r="N364" s="0" t="n">
        <f aca="false">LMPreScn!B366</f>
        <v>1</v>
      </c>
      <c r="O364" s="0" t="str">
        <f aca="false">LMPreScn!A366</f>
        <v>DH1N</v>
      </c>
    </row>
    <row r="365" customFormat="false" ht="13.8" hidden="false" customHeight="false" outlineLevel="0" collapsed="false">
      <c r="A365" s="0" t="str">
        <f aca="false">CONCATENATE(C365,"_id")</f>
        <v>13046_id</v>
      </c>
      <c r="B365" s="0" t="str">
        <f aca="false">CONCATENATE("(#",C365, ")")</f>
        <v>(#13046)</v>
      </c>
      <c r="C365" s="0" t="n">
        <f aca="false">LMPreScn!I367</f>
        <v>13046</v>
      </c>
      <c r="D365" s="0" t="n">
        <f aca="false">LMPreScn!F367</f>
        <v>46</v>
      </c>
      <c r="E365" s="0" t="n">
        <f aca="false">LMPreScn!D367</f>
        <v>2</v>
      </c>
      <c r="F365" s="0" t="n">
        <f aca="false">(D365-1)*2+E365</f>
        <v>92</v>
      </c>
      <c r="G365" s="0" t="str">
        <f aca="false">LMPreScn!M367</f>
        <v>My brother's band preferred the basement.</v>
      </c>
      <c r="H365" s="0" t="str">
        <f aca="false">LMPreScn!CK367</f>
        <v>sit</v>
      </c>
      <c r="I365" s="2" t="str">
        <f aca="false">IF(LMPreScn!C367=1,"con", IF(LMPreScn!C367=2,"incon",na))</f>
        <v>incon</v>
      </c>
      <c r="J365" s="1" t="n">
        <f aca="false">LMPreScn!CI367</f>
        <v>0</v>
      </c>
      <c r="K365" s="0" t="n">
        <f aca="false">lm1_code_map_scratch!V365</f>
        <v>3</v>
      </c>
      <c r="L365" s="0" t="n">
        <f aca="false">lm1_code_map_scratch!W365</f>
        <v>9</v>
      </c>
      <c r="M365" s="2" t="str">
        <f aca="false">LMPreScn!T367</f>
        <v>preferred</v>
      </c>
      <c r="N365" s="0" t="n">
        <f aca="false">LMPreScn!B367</f>
        <v>1</v>
      </c>
      <c r="O365" s="0" t="str">
        <f aca="false">LMPreScn!A367</f>
        <v>AH1N</v>
      </c>
    </row>
    <row r="366" customFormat="false" ht="13.8" hidden="false" customHeight="false" outlineLevel="0" collapsed="false">
      <c r="A366" s="0" t="str">
        <f aca="false">CONCATENATE(C366,"_id")</f>
        <v>15046_id</v>
      </c>
      <c r="B366" s="0" t="str">
        <f aca="false">CONCATENATE("(#",C366, ")")</f>
        <v>(#15046)</v>
      </c>
      <c r="C366" s="0" t="n">
        <f aca="false">LMPreScn!I368</f>
        <v>15046</v>
      </c>
      <c r="D366" s="0" t="n">
        <f aca="false">LMPreScn!F368</f>
        <v>46</v>
      </c>
      <c r="E366" s="0" t="n">
        <f aca="false">LMPreScn!D368</f>
        <v>1</v>
      </c>
      <c r="F366" s="0" t="n">
        <f aca="false">(D366-1)*2+E366</f>
        <v>91</v>
      </c>
      <c r="G366" s="0" t="str">
        <f aca="false">LMPreScn!M368</f>
        <v>The couch potatoes preferred the basement.</v>
      </c>
      <c r="H366" s="0" t="str">
        <f aca="false">LMPreScn!CK368</f>
        <v>sit</v>
      </c>
      <c r="I366" s="2" t="str">
        <f aca="false">IF(LMPreScn!C368=1,"con", IF(LMPreScn!C368=2,"incon",na))</f>
        <v>con</v>
      </c>
      <c r="J366" s="1" t="n">
        <f aca="false">LMPreScn!CI368</f>
        <v>0.26530612244898</v>
      </c>
      <c r="K366" s="0" t="n">
        <f aca="false">lm1_code_map_scratch!V366</f>
        <v>3</v>
      </c>
      <c r="L366" s="0" t="n">
        <f aca="false">lm1_code_map_scratch!W366</f>
        <v>9</v>
      </c>
      <c r="M366" s="2" t="str">
        <f aca="false">LMPreScn!T368</f>
        <v>preferred</v>
      </c>
      <c r="N366" s="0" t="n">
        <f aca="false">LMPreScn!B368</f>
        <v>2</v>
      </c>
      <c r="O366" s="0" t="str">
        <f aca="false">LMPreScn!A368</f>
        <v>CH2N</v>
      </c>
    </row>
    <row r="367" customFormat="false" ht="13.8" hidden="false" customHeight="false" outlineLevel="0" collapsed="false">
      <c r="A367" s="0" t="str">
        <f aca="false">CONCATENATE(C367,"_id")</f>
        <v>16046_id</v>
      </c>
      <c r="B367" s="0" t="str">
        <f aca="false">CONCATENATE("(#",C367, ")")</f>
        <v>(#16046)</v>
      </c>
      <c r="C367" s="0" t="n">
        <f aca="false">LMPreScn!I369</f>
        <v>16046</v>
      </c>
      <c r="D367" s="0" t="n">
        <f aca="false">LMPreScn!F369</f>
        <v>46</v>
      </c>
      <c r="E367" s="0" t="n">
        <f aca="false">LMPreScn!D369</f>
        <v>2</v>
      </c>
      <c r="F367" s="0" t="n">
        <f aca="false">(D367-1)*2+E367</f>
        <v>92</v>
      </c>
      <c r="G367" s="0" t="str">
        <f aca="false">LMPreScn!M369</f>
        <v>My brother's band preferred the basement.</v>
      </c>
      <c r="H367" s="0" t="str">
        <f aca="false">LMPreScn!CK369</f>
        <v>play</v>
      </c>
      <c r="I367" s="2" t="str">
        <f aca="false">IF(LMPreScn!C369=1,"con", IF(LMPreScn!C369=2,"incon",na))</f>
        <v>con</v>
      </c>
      <c r="J367" s="1" t="n">
        <f aca="false">LMPreScn!CI369</f>
        <v>0.354166666666667</v>
      </c>
      <c r="K367" s="0" t="n">
        <f aca="false">lm1_code_map_scratch!V367</f>
        <v>3</v>
      </c>
      <c r="L367" s="0" t="n">
        <f aca="false">lm1_code_map_scratch!W367</f>
        <v>7</v>
      </c>
      <c r="M367" s="2" t="str">
        <f aca="false">LMPreScn!T369</f>
        <v>preferred</v>
      </c>
      <c r="N367" s="0" t="n">
        <f aca="false">LMPreScn!B369</f>
        <v>2</v>
      </c>
      <c r="O367" s="0" t="str">
        <f aca="false">LMPreScn!A369</f>
        <v>BH2N</v>
      </c>
    </row>
    <row r="368" customFormat="false" ht="13.8" hidden="false" customHeight="false" outlineLevel="0" collapsed="false">
      <c r="A368" s="0" t="str">
        <f aca="false">CONCATENATE(C368,"_id")</f>
        <v>17046_id</v>
      </c>
      <c r="B368" s="0" t="str">
        <f aca="false">CONCATENATE("(#",C368, ")")</f>
        <v>(#17046)</v>
      </c>
      <c r="C368" s="0" t="n">
        <f aca="false">LMPreScn!I370</f>
        <v>17046</v>
      </c>
      <c r="D368" s="0" t="n">
        <f aca="false">LMPreScn!F370</f>
        <v>46</v>
      </c>
      <c r="E368" s="0" t="n">
        <f aca="false">LMPreScn!D370</f>
        <v>1</v>
      </c>
      <c r="F368" s="0" t="n">
        <f aca="false">(D368-1)*2+E368</f>
        <v>91</v>
      </c>
      <c r="G368" s="0" t="str">
        <f aca="false">LMPreScn!M370</f>
        <v>The couch potatoes preferred the basement.</v>
      </c>
      <c r="H368" s="0" t="str">
        <f aca="false">LMPreScn!CK370</f>
        <v>play</v>
      </c>
      <c r="I368" s="2" t="str">
        <f aca="false">IF(LMPreScn!C370=1,"con", IF(LMPreScn!C370=2,"incon",na))</f>
        <v>incon</v>
      </c>
      <c r="J368" s="1" t="n">
        <f aca="false">LMPreScn!CI370</f>
        <v>0.0408163265306122</v>
      </c>
      <c r="K368" s="0" t="n">
        <f aca="false">lm1_code_map_scratch!V368</f>
        <v>3</v>
      </c>
      <c r="L368" s="0" t="n">
        <f aca="false">lm1_code_map_scratch!W368</f>
        <v>9</v>
      </c>
      <c r="M368" s="2" t="str">
        <f aca="false">LMPreScn!T370</f>
        <v>preferred</v>
      </c>
      <c r="N368" s="0" t="n">
        <f aca="false">LMPreScn!B370</f>
        <v>2</v>
      </c>
      <c r="O368" s="0" t="str">
        <f aca="false">LMPreScn!A370</f>
        <v>AH2N</v>
      </c>
    </row>
    <row r="369" customFormat="false" ht="13.8" hidden="false" customHeight="false" outlineLevel="0" collapsed="false">
      <c r="A369" s="0" t="str">
        <f aca="false">CONCATENATE(C369,"_id")</f>
        <v>18046_id</v>
      </c>
      <c r="B369" s="0" t="str">
        <f aca="false">CONCATENATE("(#",C369, ")")</f>
        <v>(#18046)</v>
      </c>
      <c r="C369" s="0" t="n">
        <f aca="false">LMPreScn!I371</f>
        <v>18046</v>
      </c>
      <c r="D369" s="0" t="n">
        <f aca="false">LMPreScn!F371</f>
        <v>46</v>
      </c>
      <c r="E369" s="0" t="n">
        <f aca="false">LMPreScn!D371</f>
        <v>2</v>
      </c>
      <c r="F369" s="0" t="n">
        <f aca="false">(D369-1)*2+E369</f>
        <v>92</v>
      </c>
      <c r="G369" s="0" t="str">
        <f aca="false">LMPreScn!M371</f>
        <v>My brother's band preferred the basement.</v>
      </c>
      <c r="H369" s="0" t="str">
        <f aca="false">LMPreScn!CK371</f>
        <v>sit</v>
      </c>
      <c r="I369" s="2" t="str">
        <f aca="false">IF(LMPreScn!C371=1,"con", IF(LMPreScn!C371=2,"incon",na))</f>
        <v>incon</v>
      </c>
      <c r="J369" s="1" t="n">
        <f aca="false">LMPreScn!CI371</f>
        <v>0</v>
      </c>
      <c r="K369" s="0" t="n">
        <f aca="false">lm1_code_map_scratch!V369</f>
        <v>3</v>
      </c>
      <c r="L369" s="0" t="n">
        <f aca="false">lm1_code_map_scratch!W369</f>
        <v>7</v>
      </c>
      <c r="M369" s="2" t="str">
        <f aca="false">LMPreScn!T371</f>
        <v>preferred</v>
      </c>
      <c r="N369" s="0" t="n">
        <f aca="false">LMPreScn!B371</f>
        <v>2</v>
      </c>
      <c r="O369" s="0" t="str">
        <f aca="false">LMPreScn!A371</f>
        <v>DH2N</v>
      </c>
    </row>
    <row r="370" customFormat="false" ht="13.8" hidden="false" customHeight="false" outlineLevel="0" collapsed="false">
      <c r="A370" s="0" t="str">
        <f aca="false">CONCATENATE(C370,"_id")</f>
        <v>10047_id</v>
      </c>
      <c r="B370" s="0" t="str">
        <f aca="false">CONCATENATE("(#",C370, ")")</f>
        <v>(#10047)</v>
      </c>
      <c r="C370" s="0" t="n">
        <f aca="false">LMPreScn!I372</f>
        <v>10047</v>
      </c>
      <c r="D370" s="0" t="n">
        <f aca="false">LMPreScn!F372</f>
        <v>47</v>
      </c>
      <c r="E370" s="0" t="n">
        <f aca="false">LMPreScn!D372</f>
        <v>1</v>
      </c>
      <c r="F370" s="0" t="n">
        <f aca="false">(D370-1)*2+E370</f>
        <v>93</v>
      </c>
      <c r="G370" s="0" t="str">
        <f aca="false">LMPreScn!M372</f>
        <v>The artist preferred charcoal.</v>
      </c>
      <c r="H370" s="0" t="str">
        <f aca="false">LMPreScn!CK372</f>
        <v>drawing</v>
      </c>
      <c r="I370" s="2" t="str">
        <f aca="false">IF(LMPreScn!C372=1,"con", IF(LMPreScn!C372=2,"incon",na))</f>
        <v>con</v>
      </c>
      <c r="J370" s="1" t="n">
        <f aca="false">LMPreScn!CI372</f>
        <v>0.163265306122449</v>
      </c>
      <c r="K370" s="0" t="n">
        <f aca="false">lm1_code_map_scratch!V370</f>
        <v>3</v>
      </c>
      <c r="L370" s="0" t="n">
        <f aca="false">lm1_code_map_scratch!W370</f>
        <v>9</v>
      </c>
      <c r="M370" s="2" t="str">
        <f aca="false">LMPreScn!T372</f>
        <v>preferred</v>
      </c>
      <c r="N370" s="0" t="n">
        <f aca="false">LMPreScn!B372</f>
        <v>1</v>
      </c>
      <c r="O370" s="0" t="str">
        <f aca="false">LMPreScn!A372</f>
        <v>BH1N</v>
      </c>
    </row>
    <row r="371" customFormat="false" ht="13.8" hidden="false" customHeight="false" outlineLevel="0" collapsed="false">
      <c r="A371" s="0" t="str">
        <f aca="false">CONCATENATE(C371,"_id")</f>
        <v>11047_id</v>
      </c>
      <c r="B371" s="0" t="str">
        <f aca="false">CONCATENATE("(#",C371, ")")</f>
        <v>(#11047)</v>
      </c>
      <c r="C371" s="0" t="n">
        <f aca="false">LMPreScn!I373</f>
        <v>11047</v>
      </c>
      <c r="D371" s="0" t="n">
        <f aca="false">LMPreScn!F373</f>
        <v>47</v>
      </c>
      <c r="E371" s="0" t="n">
        <f aca="false">LMPreScn!D373</f>
        <v>2</v>
      </c>
      <c r="F371" s="0" t="n">
        <f aca="false">(D371-1)*2+E371</f>
        <v>94</v>
      </c>
      <c r="G371" s="0" t="str">
        <f aca="false">LMPreScn!M373</f>
        <v>The backyard barbecuer preferred charcoal.</v>
      </c>
      <c r="H371" s="0" t="str">
        <f aca="false">LMPreScn!CK373</f>
        <v>grilling</v>
      </c>
      <c r="I371" s="2" t="str">
        <f aca="false">IF(LMPreScn!C373=1,"con", IF(LMPreScn!C373=2,"incon",na))</f>
        <v>con</v>
      </c>
      <c r="J371" s="1" t="n">
        <f aca="false">LMPreScn!CI373</f>
        <v>0.346938775510204</v>
      </c>
      <c r="K371" s="0" t="n">
        <f aca="false">lm1_code_map_scratch!V371</f>
        <v>3</v>
      </c>
      <c r="L371" s="0" t="n">
        <f aca="false">lm1_code_map_scratch!W371</f>
        <v>9</v>
      </c>
      <c r="M371" s="2" t="str">
        <f aca="false">LMPreScn!T373</f>
        <v>preferred</v>
      </c>
      <c r="N371" s="0" t="n">
        <f aca="false">LMPreScn!B373</f>
        <v>1</v>
      </c>
      <c r="O371" s="0" t="str">
        <f aca="false">LMPreScn!A373</f>
        <v>CH1N</v>
      </c>
    </row>
    <row r="372" customFormat="false" ht="13.8" hidden="false" customHeight="false" outlineLevel="0" collapsed="false">
      <c r="A372" s="0" t="str">
        <f aca="false">CONCATENATE(C372,"_id")</f>
        <v>12047_id</v>
      </c>
      <c r="B372" s="0" t="str">
        <f aca="false">CONCATENATE("(#",C372, ")")</f>
        <v>(#12047)</v>
      </c>
      <c r="C372" s="0" t="n">
        <f aca="false">LMPreScn!I374</f>
        <v>12047</v>
      </c>
      <c r="D372" s="0" t="n">
        <f aca="false">LMPreScn!F374</f>
        <v>47</v>
      </c>
      <c r="E372" s="0" t="n">
        <f aca="false">LMPreScn!D374</f>
        <v>1</v>
      </c>
      <c r="F372" s="0" t="n">
        <f aca="false">(D372-1)*2+E372</f>
        <v>93</v>
      </c>
      <c r="G372" s="0" t="str">
        <f aca="false">LMPreScn!M374</f>
        <v>The artist preferred charcoal.</v>
      </c>
      <c r="H372" s="0" t="str">
        <f aca="false">LMPreScn!CK374</f>
        <v>grilling</v>
      </c>
      <c r="I372" s="2" t="str">
        <f aca="false">IF(LMPreScn!C374=1,"con", IF(LMPreScn!C374=2,"incon",na))</f>
        <v>incon</v>
      </c>
      <c r="J372" s="1" t="n">
        <f aca="false">LMPreScn!CI374</f>
        <v>0</v>
      </c>
      <c r="K372" s="0" t="n">
        <f aca="false">lm1_code_map_scratch!V372</f>
        <v>3</v>
      </c>
      <c r="L372" s="0" t="n">
        <f aca="false">lm1_code_map_scratch!W372</f>
        <v>9</v>
      </c>
      <c r="M372" s="2" t="str">
        <f aca="false">LMPreScn!T374</f>
        <v>preferred</v>
      </c>
      <c r="N372" s="0" t="n">
        <f aca="false">LMPreScn!B374</f>
        <v>1</v>
      </c>
      <c r="O372" s="0" t="str">
        <f aca="false">LMPreScn!A374</f>
        <v>DH1N</v>
      </c>
    </row>
    <row r="373" customFormat="false" ht="13.8" hidden="false" customHeight="false" outlineLevel="0" collapsed="false">
      <c r="A373" s="0" t="str">
        <f aca="false">CONCATENATE(C373,"_id")</f>
        <v>13047_id</v>
      </c>
      <c r="B373" s="0" t="str">
        <f aca="false">CONCATENATE("(#",C373, ")")</f>
        <v>(#13047)</v>
      </c>
      <c r="C373" s="0" t="n">
        <f aca="false">LMPreScn!I375</f>
        <v>13047</v>
      </c>
      <c r="D373" s="0" t="n">
        <f aca="false">LMPreScn!F375</f>
        <v>47</v>
      </c>
      <c r="E373" s="0" t="n">
        <f aca="false">LMPreScn!D375</f>
        <v>2</v>
      </c>
      <c r="F373" s="0" t="n">
        <f aca="false">(D373-1)*2+E373</f>
        <v>94</v>
      </c>
      <c r="G373" s="0" t="str">
        <f aca="false">LMPreScn!M375</f>
        <v>The backyard barbecuer preferred charcoal.</v>
      </c>
      <c r="H373" s="0" t="str">
        <f aca="false">LMPreScn!CK375</f>
        <v>drawing</v>
      </c>
      <c r="I373" s="2" t="str">
        <f aca="false">IF(LMPreScn!C375=1,"con", IF(LMPreScn!C375=2,"incon",na))</f>
        <v>incon</v>
      </c>
      <c r="J373" s="1" t="n">
        <f aca="false">LMPreScn!CI375</f>
        <v>0</v>
      </c>
      <c r="K373" s="0" t="n">
        <f aca="false">lm1_code_map_scratch!V373</f>
        <v>3</v>
      </c>
      <c r="L373" s="0" t="n">
        <f aca="false">lm1_code_map_scratch!W373</f>
        <v>9</v>
      </c>
      <c r="M373" s="2" t="str">
        <f aca="false">LMPreScn!T375</f>
        <v>preferred</v>
      </c>
      <c r="N373" s="0" t="n">
        <f aca="false">LMPreScn!B375</f>
        <v>1</v>
      </c>
      <c r="O373" s="0" t="str">
        <f aca="false">LMPreScn!A375</f>
        <v>AH1N</v>
      </c>
    </row>
    <row r="374" customFormat="false" ht="13.8" hidden="false" customHeight="false" outlineLevel="0" collapsed="false">
      <c r="A374" s="0" t="str">
        <f aca="false">CONCATENATE(C374,"_id")</f>
        <v>15047_id</v>
      </c>
      <c r="B374" s="0" t="str">
        <f aca="false">CONCATENATE("(#",C374, ")")</f>
        <v>(#15047)</v>
      </c>
      <c r="C374" s="0" t="n">
        <f aca="false">LMPreScn!I376</f>
        <v>15047</v>
      </c>
      <c r="D374" s="0" t="n">
        <f aca="false">LMPreScn!F376</f>
        <v>47</v>
      </c>
      <c r="E374" s="0" t="n">
        <f aca="false">LMPreScn!D376</f>
        <v>1</v>
      </c>
      <c r="F374" s="0" t="n">
        <f aca="false">(D374-1)*2+E374</f>
        <v>93</v>
      </c>
      <c r="G374" s="0" t="str">
        <f aca="false">LMPreScn!M376</f>
        <v>The artist preferred charcoal.</v>
      </c>
      <c r="H374" s="0" t="str">
        <f aca="false">LMPreScn!CK376</f>
        <v>drawing</v>
      </c>
      <c r="I374" s="2" t="str">
        <f aca="false">IF(LMPreScn!C376=1,"con", IF(LMPreScn!C376=2,"incon",na))</f>
        <v>con</v>
      </c>
      <c r="J374" s="1" t="n">
        <f aca="false">LMPreScn!CI376</f>
        <v>0.163265306122449</v>
      </c>
      <c r="K374" s="0" t="n">
        <f aca="false">lm1_code_map_scratch!V374</f>
        <v>3</v>
      </c>
      <c r="L374" s="0" t="n">
        <f aca="false">lm1_code_map_scratch!W374</f>
        <v>9</v>
      </c>
      <c r="M374" s="2" t="str">
        <f aca="false">LMPreScn!T376</f>
        <v>preferred</v>
      </c>
      <c r="N374" s="0" t="n">
        <f aca="false">LMPreScn!B376</f>
        <v>2</v>
      </c>
      <c r="O374" s="0" t="str">
        <f aca="false">LMPreScn!A376</f>
        <v>CH2N</v>
      </c>
    </row>
    <row r="375" customFormat="false" ht="13.8" hidden="false" customHeight="false" outlineLevel="0" collapsed="false">
      <c r="A375" s="0" t="str">
        <f aca="false">CONCATENATE(C375,"_id")</f>
        <v>16047_id</v>
      </c>
      <c r="B375" s="0" t="str">
        <f aca="false">CONCATENATE("(#",C375, ")")</f>
        <v>(#16047)</v>
      </c>
      <c r="C375" s="0" t="n">
        <f aca="false">LMPreScn!I377</f>
        <v>16047</v>
      </c>
      <c r="D375" s="0" t="n">
        <f aca="false">LMPreScn!F377</f>
        <v>47</v>
      </c>
      <c r="E375" s="0" t="n">
        <f aca="false">LMPreScn!D377</f>
        <v>2</v>
      </c>
      <c r="F375" s="0" t="n">
        <f aca="false">(D375-1)*2+E375</f>
        <v>94</v>
      </c>
      <c r="G375" s="0" t="str">
        <f aca="false">LMPreScn!M377</f>
        <v>The backyard barbecuer preferred charcoal.</v>
      </c>
      <c r="H375" s="0" t="str">
        <f aca="false">LMPreScn!CK377</f>
        <v>grilling</v>
      </c>
      <c r="I375" s="2" t="str">
        <f aca="false">IF(LMPreScn!C377=1,"con", IF(LMPreScn!C377=2,"incon",na))</f>
        <v>con</v>
      </c>
      <c r="J375" s="1" t="n">
        <f aca="false">LMPreScn!CI377</f>
        <v>0.346938775510204</v>
      </c>
      <c r="K375" s="0" t="n">
        <f aca="false">lm1_code_map_scratch!V375</f>
        <v>3</v>
      </c>
      <c r="L375" s="0" t="n">
        <f aca="false">lm1_code_map_scratch!W375</f>
        <v>9</v>
      </c>
      <c r="M375" s="2" t="str">
        <f aca="false">LMPreScn!T377</f>
        <v>preferred</v>
      </c>
      <c r="N375" s="0" t="n">
        <f aca="false">LMPreScn!B377</f>
        <v>2</v>
      </c>
      <c r="O375" s="0" t="str">
        <f aca="false">LMPreScn!A377</f>
        <v>BH2N</v>
      </c>
    </row>
    <row r="376" customFormat="false" ht="13.8" hidden="false" customHeight="false" outlineLevel="0" collapsed="false">
      <c r="A376" s="0" t="str">
        <f aca="false">CONCATENATE(C376,"_id")</f>
        <v>17047_id</v>
      </c>
      <c r="B376" s="0" t="str">
        <f aca="false">CONCATENATE("(#",C376, ")")</f>
        <v>(#17047)</v>
      </c>
      <c r="C376" s="0" t="n">
        <f aca="false">LMPreScn!I378</f>
        <v>17047</v>
      </c>
      <c r="D376" s="0" t="n">
        <f aca="false">LMPreScn!F378</f>
        <v>47</v>
      </c>
      <c r="E376" s="0" t="n">
        <f aca="false">LMPreScn!D378</f>
        <v>1</v>
      </c>
      <c r="F376" s="0" t="n">
        <f aca="false">(D376-1)*2+E376</f>
        <v>93</v>
      </c>
      <c r="G376" s="0" t="str">
        <f aca="false">LMPreScn!M378</f>
        <v>The artist preferred charcoal.</v>
      </c>
      <c r="H376" s="0" t="str">
        <f aca="false">LMPreScn!CK378</f>
        <v>grilling</v>
      </c>
      <c r="I376" s="2" t="str">
        <f aca="false">IF(LMPreScn!C378=1,"con", IF(LMPreScn!C378=2,"incon",na))</f>
        <v>incon</v>
      </c>
      <c r="J376" s="1" t="n">
        <f aca="false">LMPreScn!CI378</f>
        <v>0</v>
      </c>
      <c r="K376" s="0" t="n">
        <f aca="false">lm1_code_map_scratch!V376</f>
        <v>3</v>
      </c>
      <c r="L376" s="0" t="n">
        <f aca="false">lm1_code_map_scratch!W376</f>
        <v>9</v>
      </c>
      <c r="M376" s="2" t="str">
        <f aca="false">LMPreScn!T378</f>
        <v>preferred</v>
      </c>
      <c r="N376" s="0" t="n">
        <f aca="false">LMPreScn!B378</f>
        <v>2</v>
      </c>
      <c r="O376" s="0" t="str">
        <f aca="false">LMPreScn!A378</f>
        <v>AH2N</v>
      </c>
    </row>
    <row r="377" customFormat="false" ht="13.8" hidden="false" customHeight="false" outlineLevel="0" collapsed="false">
      <c r="A377" s="0" t="str">
        <f aca="false">CONCATENATE(C377,"_id")</f>
        <v>18047_id</v>
      </c>
      <c r="B377" s="0" t="str">
        <f aca="false">CONCATENATE("(#",C377, ")")</f>
        <v>(#18047)</v>
      </c>
      <c r="C377" s="0" t="n">
        <f aca="false">LMPreScn!I379</f>
        <v>18047</v>
      </c>
      <c r="D377" s="0" t="n">
        <f aca="false">LMPreScn!F379</f>
        <v>47</v>
      </c>
      <c r="E377" s="0" t="n">
        <f aca="false">LMPreScn!D379</f>
        <v>2</v>
      </c>
      <c r="F377" s="0" t="n">
        <f aca="false">(D377-1)*2+E377</f>
        <v>94</v>
      </c>
      <c r="G377" s="0" t="str">
        <f aca="false">LMPreScn!M379</f>
        <v>The backyard barbecuer preferred charcoal.</v>
      </c>
      <c r="H377" s="0" t="str">
        <f aca="false">LMPreScn!CK379</f>
        <v>drawing</v>
      </c>
      <c r="I377" s="2" t="str">
        <f aca="false">IF(LMPreScn!C379=1,"con", IF(LMPreScn!C379=2,"incon",na))</f>
        <v>incon</v>
      </c>
      <c r="J377" s="1" t="n">
        <f aca="false">LMPreScn!CI379</f>
        <v>0</v>
      </c>
      <c r="K377" s="0" t="n">
        <f aca="false">lm1_code_map_scratch!V377</f>
        <v>3</v>
      </c>
      <c r="L377" s="0" t="n">
        <f aca="false">lm1_code_map_scratch!W377</f>
        <v>9</v>
      </c>
      <c r="M377" s="2" t="str">
        <f aca="false">LMPreScn!T379</f>
        <v>preferred</v>
      </c>
      <c r="N377" s="0" t="n">
        <f aca="false">LMPreScn!B379</f>
        <v>2</v>
      </c>
      <c r="O377" s="0" t="str">
        <f aca="false">LMPreScn!A379</f>
        <v>DH2N</v>
      </c>
    </row>
    <row r="378" customFormat="false" ht="13.8" hidden="false" customHeight="false" outlineLevel="0" collapsed="false">
      <c r="A378" s="0" t="str">
        <f aca="false">CONCATENATE(C378,"_id")</f>
        <v>10048_id</v>
      </c>
      <c r="B378" s="0" t="str">
        <f aca="false">CONCATENATE("(#",C378, ")")</f>
        <v>(#10048)</v>
      </c>
      <c r="C378" s="0" t="n">
        <f aca="false">LMPreScn!I380</f>
        <v>10048</v>
      </c>
      <c r="D378" s="0" t="n">
        <f aca="false">LMPreScn!F380</f>
        <v>48</v>
      </c>
      <c r="E378" s="0" t="n">
        <f aca="false">LMPreScn!D380</f>
        <v>1</v>
      </c>
      <c r="F378" s="0" t="n">
        <f aca="false">(D378-1)*2+E378</f>
        <v>95</v>
      </c>
      <c r="G378" s="0" t="str">
        <f aca="false">LMPreScn!M380</f>
        <v>The tablecloths resisted the wine.</v>
      </c>
      <c r="H378" s="0" t="str">
        <f aca="false">LMPreScn!CK380</f>
        <v>stain</v>
      </c>
      <c r="I378" s="2" t="str">
        <f aca="false">IF(LMPreScn!C380=1,"con", IF(LMPreScn!C380=2,"incon",na))</f>
        <v>con</v>
      </c>
      <c r="J378" s="1" t="n">
        <f aca="false">LMPreScn!CI380</f>
        <v>0.63265306122449</v>
      </c>
      <c r="K378" s="0" t="n">
        <f aca="false">lm1_code_map_scratch!V378</f>
        <v>3</v>
      </c>
      <c r="L378" s="0" t="n">
        <f aca="false">lm1_code_map_scratch!W378</f>
        <v>8</v>
      </c>
      <c r="M378" s="2" t="str">
        <f aca="false">LMPreScn!T380</f>
        <v>resisted</v>
      </c>
      <c r="N378" s="0" t="n">
        <f aca="false">LMPreScn!B380</f>
        <v>1</v>
      </c>
      <c r="O378" s="0" t="str">
        <f aca="false">LMPreScn!A380</f>
        <v>BH1N</v>
      </c>
    </row>
    <row r="379" customFormat="false" ht="13.8" hidden="false" customHeight="false" outlineLevel="0" collapsed="false">
      <c r="A379" s="0" t="str">
        <f aca="false">CONCATENATE(C379,"_id")</f>
        <v>11048_id</v>
      </c>
      <c r="B379" s="0" t="str">
        <f aca="false">CONCATENATE("(#",C379, ")")</f>
        <v>(#11048)</v>
      </c>
      <c r="C379" s="0" t="n">
        <f aca="false">LMPreScn!I381</f>
        <v>11048</v>
      </c>
      <c r="D379" s="0" t="n">
        <f aca="false">LMPreScn!F381</f>
        <v>48</v>
      </c>
      <c r="E379" s="0" t="n">
        <f aca="false">LMPreScn!D381</f>
        <v>2</v>
      </c>
      <c r="F379" s="0" t="n">
        <f aca="false">(D379-1)*2+E379</f>
        <v>96</v>
      </c>
      <c r="G379" s="0" t="str">
        <f aca="false">LMPreScn!M381</f>
        <v>The alcoholics resisted the wine.</v>
      </c>
      <c r="H379" s="0" t="str">
        <f aca="false">LMPreScn!CK381</f>
        <v>drink</v>
      </c>
      <c r="I379" s="2" t="str">
        <f aca="false">IF(LMPreScn!C381=1,"con", IF(LMPreScn!C381=2,"incon",na))</f>
        <v>con</v>
      </c>
      <c r="J379" s="1" t="n">
        <f aca="false">LMPreScn!CI381</f>
        <v>0.510204081632653</v>
      </c>
      <c r="K379" s="0" t="n">
        <f aca="false">lm1_code_map_scratch!V379</f>
        <v>3</v>
      </c>
      <c r="L379" s="0" t="n">
        <f aca="false">lm1_code_map_scratch!W379</f>
        <v>10</v>
      </c>
      <c r="M379" s="2" t="str">
        <f aca="false">LMPreScn!T381</f>
        <v>resisted</v>
      </c>
      <c r="N379" s="0" t="n">
        <f aca="false">LMPreScn!B381</f>
        <v>1</v>
      </c>
      <c r="O379" s="0" t="str">
        <f aca="false">LMPreScn!A381</f>
        <v>CH1N</v>
      </c>
    </row>
    <row r="380" customFormat="false" ht="13.8" hidden="false" customHeight="false" outlineLevel="0" collapsed="false">
      <c r="A380" s="0" t="str">
        <f aca="false">CONCATENATE(C380,"_id")</f>
        <v>12048_id</v>
      </c>
      <c r="B380" s="0" t="str">
        <f aca="false">CONCATENATE("(#",C380, ")")</f>
        <v>(#12048)</v>
      </c>
      <c r="C380" s="0" t="n">
        <f aca="false">LMPreScn!I382</f>
        <v>12048</v>
      </c>
      <c r="D380" s="0" t="n">
        <f aca="false">LMPreScn!F382</f>
        <v>48</v>
      </c>
      <c r="E380" s="0" t="n">
        <f aca="false">LMPreScn!D382</f>
        <v>1</v>
      </c>
      <c r="F380" s="0" t="n">
        <f aca="false">(D380-1)*2+E380</f>
        <v>95</v>
      </c>
      <c r="G380" s="0" t="str">
        <f aca="false">LMPreScn!M382</f>
        <v>The tablecloths resisted the wine.</v>
      </c>
      <c r="H380" s="0" t="str">
        <f aca="false">LMPreScn!CK382</f>
        <v>drink</v>
      </c>
      <c r="I380" s="2" t="str">
        <f aca="false">IF(LMPreScn!C382=1,"con", IF(LMPreScn!C382=2,"incon",na))</f>
        <v>incon</v>
      </c>
      <c r="J380" s="1" t="n">
        <f aca="false">LMPreScn!CI382</f>
        <v>0.0204081632653061</v>
      </c>
      <c r="K380" s="0" t="n">
        <f aca="false">lm1_code_map_scratch!V380</f>
        <v>3</v>
      </c>
      <c r="L380" s="0" t="n">
        <f aca="false">lm1_code_map_scratch!W380</f>
        <v>8</v>
      </c>
      <c r="M380" s="2" t="str">
        <f aca="false">LMPreScn!T382</f>
        <v>resisted</v>
      </c>
      <c r="N380" s="0" t="n">
        <f aca="false">LMPreScn!B382</f>
        <v>1</v>
      </c>
      <c r="O380" s="0" t="str">
        <f aca="false">LMPreScn!A382</f>
        <v>DH1N</v>
      </c>
    </row>
    <row r="381" customFormat="false" ht="13.8" hidden="false" customHeight="false" outlineLevel="0" collapsed="false">
      <c r="A381" s="0" t="str">
        <f aca="false">CONCATENATE(C381,"_id")</f>
        <v>13048_id</v>
      </c>
      <c r="B381" s="0" t="str">
        <f aca="false">CONCATENATE("(#",C381, ")")</f>
        <v>(#13048)</v>
      </c>
      <c r="C381" s="0" t="n">
        <f aca="false">LMPreScn!I383</f>
        <v>13048</v>
      </c>
      <c r="D381" s="0" t="n">
        <f aca="false">LMPreScn!F383</f>
        <v>48</v>
      </c>
      <c r="E381" s="0" t="n">
        <f aca="false">LMPreScn!D383</f>
        <v>2</v>
      </c>
      <c r="F381" s="0" t="n">
        <f aca="false">(D381-1)*2+E381</f>
        <v>96</v>
      </c>
      <c r="G381" s="0" t="str">
        <f aca="false">LMPreScn!M383</f>
        <v>The alcoholics resisted the wine.</v>
      </c>
      <c r="H381" s="0" t="str">
        <f aca="false">LMPreScn!CK383</f>
        <v>stain</v>
      </c>
      <c r="I381" s="2" t="str">
        <f aca="false">IF(LMPreScn!C383=1,"con", IF(LMPreScn!C383=2,"incon",na))</f>
        <v>incon</v>
      </c>
      <c r="J381" s="1" t="n">
        <f aca="false">LMPreScn!CI383</f>
        <v>0</v>
      </c>
      <c r="K381" s="0" t="n">
        <f aca="false">lm1_code_map_scratch!V381</f>
        <v>3</v>
      </c>
      <c r="L381" s="0" t="n">
        <f aca="false">lm1_code_map_scratch!W381</f>
        <v>10</v>
      </c>
      <c r="M381" s="2" t="str">
        <f aca="false">LMPreScn!T383</f>
        <v>resisted</v>
      </c>
      <c r="N381" s="0" t="n">
        <f aca="false">LMPreScn!B383</f>
        <v>1</v>
      </c>
      <c r="O381" s="0" t="str">
        <f aca="false">LMPreScn!A383</f>
        <v>AH1N</v>
      </c>
    </row>
    <row r="382" customFormat="false" ht="13.8" hidden="false" customHeight="false" outlineLevel="0" collapsed="false">
      <c r="A382" s="0" t="str">
        <f aca="false">CONCATENATE(C382,"_id")</f>
        <v>15048_id</v>
      </c>
      <c r="B382" s="0" t="str">
        <f aca="false">CONCATENATE("(#",C382, ")")</f>
        <v>(#15048)</v>
      </c>
      <c r="C382" s="0" t="n">
        <f aca="false">LMPreScn!I384</f>
        <v>15048</v>
      </c>
      <c r="D382" s="0" t="n">
        <f aca="false">LMPreScn!F384</f>
        <v>48</v>
      </c>
      <c r="E382" s="0" t="n">
        <f aca="false">LMPreScn!D384</f>
        <v>1</v>
      </c>
      <c r="F382" s="0" t="n">
        <f aca="false">(D382-1)*2+E382</f>
        <v>95</v>
      </c>
      <c r="G382" s="0" t="str">
        <f aca="false">LMPreScn!M384</f>
        <v>The tablecloths resisted the wine.</v>
      </c>
      <c r="H382" s="0" t="str">
        <f aca="false">LMPreScn!CK384</f>
        <v>stain</v>
      </c>
      <c r="I382" s="2" t="str">
        <f aca="false">IF(LMPreScn!C384=1,"con", IF(LMPreScn!C384=2,"incon",na))</f>
        <v>con</v>
      </c>
      <c r="J382" s="1" t="n">
        <f aca="false">LMPreScn!CI384</f>
        <v>0.63265306122449</v>
      </c>
      <c r="K382" s="0" t="n">
        <f aca="false">lm1_code_map_scratch!V382</f>
        <v>3</v>
      </c>
      <c r="L382" s="0" t="n">
        <f aca="false">lm1_code_map_scratch!W382</f>
        <v>10</v>
      </c>
      <c r="M382" s="2" t="str">
        <f aca="false">LMPreScn!T384</f>
        <v>resisted</v>
      </c>
      <c r="N382" s="0" t="n">
        <f aca="false">LMPreScn!B384</f>
        <v>2</v>
      </c>
      <c r="O382" s="0" t="str">
        <f aca="false">LMPreScn!A384</f>
        <v>CH2N</v>
      </c>
    </row>
    <row r="383" customFormat="false" ht="13.8" hidden="false" customHeight="false" outlineLevel="0" collapsed="false">
      <c r="A383" s="0" t="str">
        <f aca="false">CONCATENATE(C383,"_id")</f>
        <v>16048_id</v>
      </c>
      <c r="B383" s="0" t="str">
        <f aca="false">CONCATENATE("(#",C383, ")")</f>
        <v>(#16048)</v>
      </c>
      <c r="C383" s="0" t="n">
        <f aca="false">LMPreScn!I385</f>
        <v>16048</v>
      </c>
      <c r="D383" s="0" t="n">
        <f aca="false">LMPreScn!F385</f>
        <v>48</v>
      </c>
      <c r="E383" s="0" t="n">
        <f aca="false">LMPreScn!D385</f>
        <v>2</v>
      </c>
      <c r="F383" s="0" t="n">
        <f aca="false">(D383-1)*2+E383</f>
        <v>96</v>
      </c>
      <c r="G383" s="0" t="str">
        <f aca="false">LMPreScn!M385</f>
        <v>The alcoholics resisted the wine.</v>
      </c>
      <c r="H383" s="0" t="str">
        <f aca="false">LMPreScn!CK385</f>
        <v>drink</v>
      </c>
      <c r="I383" s="2" t="str">
        <f aca="false">IF(LMPreScn!C385=1,"con", IF(LMPreScn!C385=2,"incon",na))</f>
        <v>con</v>
      </c>
      <c r="J383" s="1" t="n">
        <f aca="false">LMPreScn!CI385</f>
        <v>0.510204081632653</v>
      </c>
      <c r="K383" s="0" t="n">
        <f aca="false">lm1_code_map_scratch!V383</f>
        <v>3</v>
      </c>
      <c r="L383" s="0" t="n">
        <f aca="false">lm1_code_map_scratch!W383</f>
        <v>8</v>
      </c>
      <c r="M383" s="2" t="str">
        <f aca="false">LMPreScn!T385</f>
        <v>resisted</v>
      </c>
      <c r="N383" s="0" t="n">
        <f aca="false">LMPreScn!B385</f>
        <v>2</v>
      </c>
      <c r="O383" s="0" t="str">
        <f aca="false">LMPreScn!A385</f>
        <v>BH2N</v>
      </c>
    </row>
    <row r="384" customFormat="false" ht="13.8" hidden="false" customHeight="false" outlineLevel="0" collapsed="false">
      <c r="A384" s="0" t="str">
        <f aca="false">CONCATENATE(C384,"_id")</f>
        <v>17048_id</v>
      </c>
      <c r="B384" s="0" t="str">
        <f aca="false">CONCATENATE("(#",C384, ")")</f>
        <v>(#17048)</v>
      </c>
      <c r="C384" s="0" t="n">
        <f aca="false">LMPreScn!I386</f>
        <v>17048</v>
      </c>
      <c r="D384" s="0" t="n">
        <f aca="false">LMPreScn!F386</f>
        <v>48</v>
      </c>
      <c r="E384" s="0" t="n">
        <f aca="false">LMPreScn!D386</f>
        <v>1</v>
      </c>
      <c r="F384" s="0" t="n">
        <f aca="false">(D384-1)*2+E384</f>
        <v>95</v>
      </c>
      <c r="G384" s="0" t="str">
        <f aca="false">LMPreScn!M386</f>
        <v>The tablecloths resisted the wine.</v>
      </c>
      <c r="H384" s="0" t="str">
        <f aca="false">LMPreScn!CK386</f>
        <v>drink</v>
      </c>
      <c r="I384" s="2" t="str">
        <f aca="false">IF(LMPreScn!C386=1,"con", IF(LMPreScn!C386=2,"incon",na))</f>
        <v>incon</v>
      </c>
      <c r="J384" s="1" t="n">
        <f aca="false">LMPreScn!CI386</f>
        <v>0.0204081632653061</v>
      </c>
      <c r="K384" s="0" t="n">
        <f aca="false">lm1_code_map_scratch!V384</f>
        <v>3</v>
      </c>
      <c r="L384" s="0" t="n">
        <f aca="false">lm1_code_map_scratch!W384</f>
        <v>10</v>
      </c>
      <c r="M384" s="2" t="str">
        <f aca="false">LMPreScn!T386</f>
        <v>resisted</v>
      </c>
      <c r="N384" s="0" t="n">
        <f aca="false">LMPreScn!B386</f>
        <v>2</v>
      </c>
      <c r="O384" s="0" t="str">
        <f aca="false">LMPreScn!A386</f>
        <v>AH2N</v>
      </c>
    </row>
    <row r="385" customFormat="false" ht="13.8" hidden="false" customHeight="false" outlineLevel="0" collapsed="false">
      <c r="A385" s="0" t="str">
        <f aca="false">CONCATENATE(C385,"_id")</f>
        <v>18048_id</v>
      </c>
      <c r="B385" s="0" t="str">
        <f aca="false">CONCATENATE("(#",C385, ")")</f>
        <v>(#18048)</v>
      </c>
      <c r="C385" s="0" t="n">
        <f aca="false">LMPreScn!I387</f>
        <v>18048</v>
      </c>
      <c r="D385" s="0" t="n">
        <f aca="false">LMPreScn!F387</f>
        <v>48</v>
      </c>
      <c r="E385" s="0" t="n">
        <f aca="false">LMPreScn!D387</f>
        <v>2</v>
      </c>
      <c r="F385" s="0" t="n">
        <f aca="false">(D385-1)*2+E385</f>
        <v>96</v>
      </c>
      <c r="G385" s="0" t="str">
        <f aca="false">LMPreScn!M387</f>
        <v>The alcoholics resisted the wine.</v>
      </c>
      <c r="H385" s="0" t="str">
        <f aca="false">LMPreScn!CK387</f>
        <v>stain</v>
      </c>
      <c r="I385" s="2" t="str">
        <f aca="false">IF(LMPreScn!C387=1,"con", IF(LMPreScn!C387=2,"incon",na))</f>
        <v>incon</v>
      </c>
      <c r="J385" s="1" t="n">
        <f aca="false">LMPreScn!CI387</f>
        <v>0</v>
      </c>
      <c r="K385" s="0" t="n">
        <f aca="false">lm1_code_map_scratch!V385</f>
        <v>3</v>
      </c>
      <c r="L385" s="0" t="n">
        <f aca="false">lm1_code_map_scratch!W385</f>
        <v>8</v>
      </c>
      <c r="M385" s="2" t="str">
        <f aca="false">LMPreScn!T387</f>
        <v>resisted</v>
      </c>
      <c r="N385" s="0" t="n">
        <f aca="false">LMPreScn!B387</f>
        <v>2</v>
      </c>
      <c r="O385" s="0" t="str">
        <f aca="false">LMPreScn!A387</f>
        <v>DH2N</v>
      </c>
    </row>
    <row r="386" customFormat="false" ht="13.8" hidden="false" customHeight="false" outlineLevel="0" collapsed="false">
      <c r="A386" s="0" t="str">
        <f aca="false">CONCATENATE(C386,"_id")</f>
        <v>10049_id</v>
      </c>
      <c r="B386" s="0" t="str">
        <f aca="false">CONCATENATE("(#",C386, ")")</f>
        <v>(#10049)</v>
      </c>
      <c r="C386" s="0" t="n">
        <f aca="false">LMPreScn!I388</f>
        <v>10049</v>
      </c>
      <c r="D386" s="0" t="n">
        <f aca="false">LMPreScn!F388</f>
        <v>49</v>
      </c>
      <c r="E386" s="0" t="n">
        <f aca="false">LMPreScn!D388</f>
        <v>1</v>
      </c>
      <c r="F386" s="0" t="n">
        <f aca="false">(D386-1)*2+E386</f>
        <v>97</v>
      </c>
      <c r="G386" s="0" t="str">
        <f aca="false">LMPreScn!M388</f>
        <v>The dieter resisted the temptation.</v>
      </c>
      <c r="H386" s="0" t="str">
        <f aca="false">LMPreScn!CK388</f>
        <v>eat</v>
      </c>
      <c r="I386" s="2" t="str">
        <f aca="false">IF(LMPreScn!C388=1,"con", IF(LMPreScn!C388=2,"incon",na))</f>
        <v>con</v>
      </c>
      <c r="J386" s="1" t="n">
        <f aca="false">LMPreScn!CI388</f>
        <v>0.8125</v>
      </c>
      <c r="K386" s="0" t="n">
        <f aca="false">lm1_code_map_scratch!V386</f>
        <v>3</v>
      </c>
      <c r="L386" s="0" t="n">
        <f aca="false">lm1_code_map_scratch!W386</f>
        <v>9</v>
      </c>
      <c r="M386" s="2" t="str">
        <f aca="false">LMPreScn!T388</f>
        <v>resisted</v>
      </c>
      <c r="N386" s="0" t="n">
        <f aca="false">LMPreScn!B388</f>
        <v>1</v>
      </c>
      <c r="O386" s="0" t="str">
        <f aca="false">LMPreScn!A388</f>
        <v>BH1N</v>
      </c>
    </row>
    <row r="387" customFormat="false" ht="13.8" hidden="false" customHeight="false" outlineLevel="0" collapsed="false">
      <c r="A387" s="0" t="str">
        <f aca="false">CONCATENATE(C387,"_id")</f>
        <v>11049_id</v>
      </c>
      <c r="B387" s="0" t="str">
        <f aca="false">CONCATENATE("(#",C387, ")")</f>
        <v>(#11049)</v>
      </c>
      <c r="C387" s="0" t="n">
        <f aca="false">LMPreScn!I389</f>
        <v>11049</v>
      </c>
      <c r="D387" s="0" t="n">
        <f aca="false">LMPreScn!F389</f>
        <v>49</v>
      </c>
      <c r="E387" s="0" t="n">
        <f aca="false">LMPreScn!D389</f>
        <v>2</v>
      </c>
      <c r="F387" s="0" t="n">
        <f aca="false">(D387-1)*2+E387</f>
        <v>98</v>
      </c>
      <c r="G387" s="0" t="str">
        <f aca="false">LMPreScn!M389</f>
        <v>The shoplifter resisted the temptation.</v>
      </c>
      <c r="H387" s="0" t="str">
        <f aca="false">LMPreScn!CK389</f>
        <v>steal</v>
      </c>
      <c r="I387" s="2" t="str">
        <f aca="false">IF(LMPreScn!C389=1,"con", IF(LMPreScn!C389=2,"incon",na))</f>
        <v>con</v>
      </c>
      <c r="J387" s="1" t="n">
        <f aca="false">LMPreScn!CI389</f>
        <v>0.673469387755102</v>
      </c>
      <c r="K387" s="0" t="n">
        <f aca="false">lm1_code_map_scratch!V387</f>
        <v>3</v>
      </c>
      <c r="L387" s="0" t="n">
        <f aca="false">lm1_code_map_scratch!W387</f>
        <v>10</v>
      </c>
      <c r="M387" s="2" t="str">
        <f aca="false">LMPreScn!T389</f>
        <v>resisted</v>
      </c>
      <c r="N387" s="0" t="n">
        <f aca="false">LMPreScn!B389</f>
        <v>1</v>
      </c>
      <c r="O387" s="0" t="str">
        <f aca="false">LMPreScn!A389</f>
        <v>CH1N</v>
      </c>
    </row>
    <row r="388" customFormat="false" ht="13.8" hidden="false" customHeight="false" outlineLevel="0" collapsed="false">
      <c r="A388" s="0" t="str">
        <f aca="false">CONCATENATE(C388,"_id")</f>
        <v>12049_id</v>
      </c>
      <c r="B388" s="0" t="str">
        <f aca="false">CONCATENATE("(#",C388, ")")</f>
        <v>(#12049)</v>
      </c>
      <c r="C388" s="0" t="n">
        <f aca="false">LMPreScn!I390</f>
        <v>12049</v>
      </c>
      <c r="D388" s="0" t="n">
        <f aca="false">LMPreScn!F390</f>
        <v>49</v>
      </c>
      <c r="E388" s="0" t="n">
        <f aca="false">LMPreScn!D390</f>
        <v>1</v>
      </c>
      <c r="F388" s="0" t="n">
        <f aca="false">(D388-1)*2+E388</f>
        <v>97</v>
      </c>
      <c r="G388" s="0" t="str">
        <f aca="false">LMPreScn!M390</f>
        <v>The dieter resisted the temptation.</v>
      </c>
      <c r="H388" s="0" t="str">
        <f aca="false">LMPreScn!CK390</f>
        <v>steal</v>
      </c>
      <c r="I388" s="2" t="str">
        <f aca="false">IF(LMPreScn!C390=1,"con", IF(LMPreScn!C390=2,"incon",na))</f>
        <v>incon</v>
      </c>
      <c r="J388" s="1" t="n">
        <f aca="false">LMPreScn!CI390</f>
        <v>0</v>
      </c>
      <c r="K388" s="0" t="n">
        <f aca="false">lm1_code_map_scratch!V388</f>
        <v>3</v>
      </c>
      <c r="L388" s="0" t="n">
        <f aca="false">lm1_code_map_scratch!W388</f>
        <v>9</v>
      </c>
      <c r="M388" s="2" t="str">
        <f aca="false">LMPreScn!T390</f>
        <v>resisted</v>
      </c>
      <c r="N388" s="0" t="n">
        <f aca="false">LMPreScn!B390</f>
        <v>1</v>
      </c>
      <c r="O388" s="0" t="str">
        <f aca="false">LMPreScn!A390</f>
        <v>DH1N</v>
      </c>
    </row>
    <row r="389" customFormat="false" ht="13.8" hidden="false" customHeight="false" outlineLevel="0" collapsed="false">
      <c r="A389" s="0" t="str">
        <f aca="false">CONCATENATE(C389,"_id")</f>
        <v>13049_id</v>
      </c>
      <c r="B389" s="0" t="str">
        <f aca="false">CONCATENATE("(#",C389, ")")</f>
        <v>(#13049)</v>
      </c>
      <c r="C389" s="0" t="n">
        <f aca="false">LMPreScn!I391</f>
        <v>13049</v>
      </c>
      <c r="D389" s="0" t="n">
        <f aca="false">LMPreScn!F391</f>
        <v>49</v>
      </c>
      <c r="E389" s="0" t="n">
        <f aca="false">LMPreScn!D391</f>
        <v>2</v>
      </c>
      <c r="F389" s="0" t="n">
        <f aca="false">(D389-1)*2+E389</f>
        <v>98</v>
      </c>
      <c r="G389" s="0" t="str">
        <f aca="false">LMPreScn!M391</f>
        <v>The shoplifter resisted the temptation.</v>
      </c>
      <c r="H389" s="0" t="str">
        <f aca="false">LMPreScn!CK391</f>
        <v>eat</v>
      </c>
      <c r="I389" s="2" t="str">
        <f aca="false">IF(LMPreScn!C391=1,"con", IF(LMPreScn!C391=2,"incon",na))</f>
        <v>incon</v>
      </c>
      <c r="J389" s="1" t="n">
        <f aca="false">LMPreScn!CI391</f>
        <v>0</v>
      </c>
      <c r="K389" s="0" t="n">
        <f aca="false">lm1_code_map_scratch!V389</f>
        <v>3</v>
      </c>
      <c r="L389" s="0" t="n">
        <f aca="false">lm1_code_map_scratch!W389</f>
        <v>10</v>
      </c>
      <c r="M389" s="2" t="str">
        <f aca="false">LMPreScn!T391</f>
        <v>resisted</v>
      </c>
      <c r="N389" s="0" t="n">
        <f aca="false">LMPreScn!B391</f>
        <v>1</v>
      </c>
      <c r="O389" s="0" t="str">
        <f aca="false">LMPreScn!A391</f>
        <v>AH1N</v>
      </c>
    </row>
    <row r="390" customFormat="false" ht="13.8" hidden="false" customHeight="false" outlineLevel="0" collapsed="false">
      <c r="A390" s="0" t="str">
        <f aca="false">CONCATENATE(C390,"_id")</f>
        <v>15049_id</v>
      </c>
      <c r="B390" s="0" t="str">
        <f aca="false">CONCATENATE("(#",C390, ")")</f>
        <v>(#15049)</v>
      </c>
      <c r="C390" s="0" t="n">
        <f aca="false">LMPreScn!I392</f>
        <v>15049</v>
      </c>
      <c r="D390" s="0" t="n">
        <f aca="false">LMPreScn!F392</f>
        <v>49</v>
      </c>
      <c r="E390" s="0" t="n">
        <f aca="false">LMPreScn!D392</f>
        <v>1</v>
      </c>
      <c r="F390" s="0" t="n">
        <f aca="false">(D390-1)*2+E390</f>
        <v>97</v>
      </c>
      <c r="G390" s="0" t="str">
        <f aca="false">LMPreScn!M392</f>
        <v>The dieter resisted the temptation.</v>
      </c>
      <c r="H390" s="0" t="str">
        <f aca="false">LMPreScn!CK392</f>
        <v>eat</v>
      </c>
      <c r="I390" s="2" t="str">
        <f aca="false">IF(LMPreScn!C392=1,"con", IF(LMPreScn!C392=2,"incon",na))</f>
        <v>con</v>
      </c>
      <c r="J390" s="1" t="n">
        <f aca="false">LMPreScn!CI392</f>
        <v>0.8125</v>
      </c>
      <c r="K390" s="0" t="n">
        <f aca="false">lm1_code_map_scratch!V390</f>
        <v>3</v>
      </c>
      <c r="L390" s="0" t="n">
        <f aca="false">lm1_code_map_scratch!W390</f>
        <v>10</v>
      </c>
      <c r="M390" s="2" t="str">
        <f aca="false">LMPreScn!T392</f>
        <v>resisted</v>
      </c>
      <c r="N390" s="0" t="n">
        <f aca="false">LMPreScn!B392</f>
        <v>2</v>
      </c>
      <c r="O390" s="0" t="str">
        <f aca="false">LMPreScn!A392</f>
        <v>CH2N</v>
      </c>
    </row>
    <row r="391" customFormat="false" ht="13.8" hidden="false" customHeight="false" outlineLevel="0" collapsed="false">
      <c r="A391" s="0" t="str">
        <f aca="false">CONCATENATE(C391,"_id")</f>
        <v>16049_id</v>
      </c>
      <c r="B391" s="0" t="str">
        <f aca="false">CONCATENATE("(#",C391, ")")</f>
        <v>(#16049)</v>
      </c>
      <c r="C391" s="0" t="n">
        <f aca="false">LMPreScn!I393</f>
        <v>16049</v>
      </c>
      <c r="D391" s="0" t="n">
        <f aca="false">LMPreScn!F393</f>
        <v>49</v>
      </c>
      <c r="E391" s="0" t="n">
        <f aca="false">LMPreScn!D393</f>
        <v>2</v>
      </c>
      <c r="F391" s="0" t="n">
        <f aca="false">(D391-1)*2+E391</f>
        <v>98</v>
      </c>
      <c r="G391" s="0" t="str">
        <f aca="false">LMPreScn!M393</f>
        <v>The shoplifter resisted the temptation.</v>
      </c>
      <c r="H391" s="0" t="str">
        <f aca="false">LMPreScn!CK393</f>
        <v>steal</v>
      </c>
      <c r="I391" s="2" t="str">
        <f aca="false">IF(LMPreScn!C393=1,"con", IF(LMPreScn!C393=2,"incon",na))</f>
        <v>con</v>
      </c>
      <c r="J391" s="1" t="n">
        <f aca="false">LMPreScn!CI393</f>
        <v>0.673469387755102</v>
      </c>
      <c r="K391" s="0" t="n">
        <f aca="false">lm1_code_map_scratch!V391</f>
        <v>3</v>
      </c>
      <c r="L391" s="0" t="n">
        <f aca="false">lm1_code_map_scratch!W391</f>
        <v>9</v>
      </c>
      <c r="M391" s="2" t="str">
        <f aca="false">LMPreScn!T393</f>
        <v>resisted</v>
      </c>
      <c r="N391" s="0" t="n">
        <f aca="false">LMPreScn!B393</f>
        <v>2</v>
      </c>
      <c r="O391" s="0" t="str">
        <f aca="false">LMPreScn!A393</f>
        <v>BH2N</v>
      </c>
    </row>
    <row r="392" customFormat="false" ht="13.8" hidden="false" customHeight="false" outlineLevel="0" collapsed="false">
      <c r="A392" s="0" t="str">
        <f aca="false">CONCATENATE(C392,"_id")</f>
        <v>17049_id</v>
      </c>
      <c r="B392" s="0" t="str">
        <f aca="false">CONCATENATE("(#",C392, ")")</f>
        <v>(#17049)</v>
      </c>
      <c r="C392" s="0" t="n">
        <f aca="false">LMPreScn!I394</f>
        <v>17049</v>
      </c>
      <c r="D392" s="0" t="n">
        <f aca="false">LMPreScn!F394</f>
        <v>49</v>
      </c>
      <c r="E392" s="0" t="n">
        <f aca="false">LMPreScn!D394</f>
        <v>1</v>
      </c>
      <c r="F392" s="0" t="n">
        <f aca="false">(D392-1)*2+E392</f>
        <v>97</v>
      </c>
      <c r="G392" s="0" t="str">
        <f aca="false">LMPreScn!M394</f>
        <v>The dieter resisted the temptation.</v>
      </c>
      <c r="H392" s="0" t="str">
        <f aca="false">LMPreScn!CK394</f>
        <v>steal</v>
      </c>
      <c r="I392" s="2" t="str">
        <f aca="false">IF(LMPreScn!C394=1,"con", IF(LMPreScn!C394=2,"incon",na))</f>
        <v>incon</v>
      </c>
      <c r="J392" s="1" t="n">
        <f aca="false">LMPreScn!CI394</f>
        <v>0</v>
      </c>
      <c r="K392" s="0" t="n">
        <f aca="false">lm1_code_map_scratch!V392</f>
        <v>3</v>
      </c>
      <c r="L392" s="0" t="n">
        <f aca="false">lm1_code_map_scratch!W392</f>
        <v>10</v>
      </c>
      <c r="M392" s="2" t="str">
        <f aca="false">LMPreScn!T394</f>
        <v>resisted</v>
      </c>
      <c r="N392" s="0" t="n">
        <f aca="false">LMPreScn!B394</f>
        <v>2</v>
      </c>
      <c r="O392" s="0" t="str">
        <f aca="false">LMPreScn!A394</f>
        <v>AH2N</v>
      </c>
    </row>
    <row r="393" customFormat="false" ht="13.8" hidden="false" customHeight="false" outlineLevel="0" collapsed="false">
      <c r="A393" s="0" t="str">
        <f aca="false">CONCATENATE(C393,"_id")</f>
        <v>18049_id</v>
      </c>
      <c r="B393" s="0" t="str">
        <f aca="false">CONCATENATE("(#",C393, ")")</f>
        <v>(#18049)</v>
      </c>
      <c r="C393" s="0" t="n">
        <f aca="false">LMPreScn!I395</f>
        <v>18049</v>
      </c>
      <c r="D393" s="0" t="n">
        <f aca="false">LMPreScn!F395</f>
        <v>49</v>
      </c>
      <c r="E393" s="0" t="n">
        <f aca="false">LMPreScn!D395</f>
        <v>2</v>
      </c>
      <c r="F393" s="0" t="n">
        <f aca="false">(D393-1)*2+E393</f>
        <v>98</v>
      </c>
      <c r="G393" s="0" t="str">
        <f aca="false">LMPreScn!M395</f>
        <v>The shoplifter resisted the temptation.</v>
      </c>
      <c r="H393" s="0" t="str">
        <f aca="false">LMPreScn!CK395</f>
        <v>eat</v>
      </c>
      <c r="I393" s="2" t="str">
        <f aca="false">IF(LMPreScn!C395=1,"con", IF(LMPreScn!C395=2,"incon",na))</f>
        <v>incon</v>
      </c>
      <c r="J393" s="1" t="n">
        <f aca="false">LMPreScn!CI395</f>
        <v>0</v>
      </c>
      <c r="K393" s="0" t="n">
        <f aca="false">lm1_code_map_scratch!V393</f>
        <v>3</v>
      </c>
      <c r="L393" s="0" t="n">
        <f aca="false">lm1_code_map_scratch!W393</f>
        <v>9</v>
      </c>
      <c r="M393" s="2" t="str">
        <f aca="false">LMPreScn!T395</f>
        <v>resisted</v>
      </c>
      <c r="N393" s="0" t="n">
        <f aca="false">LMPreScn!B395</f>
        <v>2</v>
      </c>
      <c r="O393" s="0" t="str">
        <f aca="false">LMPreScn!A395</f>
        <v>DH2N</v>
      </c>
    </row>
    <row r="394" customFormat="false" ht="13.8" hidden="false" customHeight="false" outlineLevel="0" collapsed="false">
      <c r="A394" s="0" t="str">
        <f aca="false">CONCATENATE(C394,"_id")</f>
        <v>10050_id</v>
      </c>
      <c r="B394" s="0" t="str">
        <f aca="false">CONCATENATE("(#",C394, ")")</f>
        <v>(#10050)</v>
      </c>
      <c r="C394" s="0" t="n">
        <f aca="false">LMPreScn!I396</f>
        <v>10050</v>
      </c>
      <c r="D394" s="0" t="n">
        <f aca="false">LMPreScn!F396</f>
        <v>50</v>
      </c>
      <c r="E394" s="0" t="n">
        <f aca="false">LMPreScn!D396</f>
        <v>1</v>
      </c>
      <c r="F394" s="0" t="n">
        <f aca="false">(D394-1)*2+E394</f>
        <v>99</v>
      </c>
      <c r="G394" s="0" t="str">
        <f aca="false">LMPreScn!M396</f>
        <v>The compulsive shopper resisted the impulse.</v>
      </c>
      <c r="H394" s="0" t="str">
        <f aca="false">LMPreScn!CK396</f>
        <v>buy</v>
      </c>
      <c r="I394" s="2" t="str">
        <f aca="false">IF(LMPreScn!C396=1,"con", IF(LMPreScn!C396=2,"incon",na))</f>
        <v>con</v>
      </c>
      <c r="J394" s="1" t="n">
        <f aca="false">LMPreScn!CI396</f>
        <v>0.448979591836735</v>
      </c>
      <c r="K394" s="0" t="n">
        <f aca="false">lm1_code_map_scratch!V394</f>
        <v>3</v>
      </c>
      <c r="L394" s="0" t="n">
        <f aca="false">lm1_code_map_scratch!W394</f>
        <v>10</v>
      </c>
      <c r="M394" s="2" t="str">
        <f aca="false">LMPreScn!T396</f>
        <v>resisted</v>
      </c>
      <c r="N394" s="0" t="n">
        <f aca="false">LMPreScn!B396</f>
        <v>1</v>
      </c>
      <c r="O394" s="0" t="str">
        <f aca="false">LMPreScn!A396</f>
        <v>BH1N</v>
      </c>
    </row>
    <row r="395" customFormat="false" ht="13.8" hidden="false" customHeight="false" outlineLevel="0" collapsed="false">
      <c r="A395" s="0" t="str">
        <f aca="false">CONCATENATE(C395,"_id")</f>
        <v>11050_id</v>
      </c>
      <c r="B395" s="0" t="str">
        <f aca="false">CONCATENATE("(#",C395, ")")</f>
        <v>(#11050)</v>
      </c>
      <c r="C395" s="0" t="n">
        <f aca="false">LMPreScn!I397</f>
        <v>11050</v>
      </c>
      <c r="D395" s="0" t="n">
        <f aca="false">LMPreScn!F397</f>
        <v>50</v>
      </c>
      <c r="E395" s="0" t="n">
        <f aca="false">LMPreScn!D397</f>
        <v>2</v>
      </c>
      <c r="F395" s="0" t="n">
        <f aca="false">(D395-1)*2+E395</f>
        <v>100</v>
      </c>
      <c r="G395" s="0" t="str">
        <f aca="false">LMPreScn!M397</f>
        <v>The exhausted trucker resisted the impulse.</v>
      </c>
      <c r="H395" s="0" t="str">
        <f aca="false">LMPreScn!CK397</f>
        <v>sleep</v>
      </c>
      <c r="I395" s="2" t="str">
        <f aca="false">IF(LMPreScn!C397=1,"con", IF(LMPreScn!C397=2,"incon",na))</f>
        <v>con</v>
      </c>
      <c r="J395" s="1" t="n">
        <f aca="false">LMPreScn!CI397</f>
        <v>0.765957446808511</v>
      </c>
      <c r="K395" s="0" t="n">
        <f aca="false">lm1_code_map_scratch!V395</f>
        <v>3</v>
      </c>
      <c r="L395" s="0" t="n">
        <f aca="false">lm1_code_map_scratch!W395</f>
        <v>8</v>
      </c>
      <c r="M395" s="2" t="str">
        <f aca="false">LMPreScn!T397</f>
        <v>resisted</v>
      </c>
      <c r="N395" s="0" t="n">
        <f aca="false">LMPreScn!B397</f>
        <v>1</v>
      </c>
      <c r="O395" s="0" t="str">
        <f aca="false">LMPreScn!A397</f>
        <v>CH1N</v>
      </c>
    </row>
    <row r="396" customFormat="false" ht="13.8" hidden="false" customHeight="false" outlineLevel="0" collapsed="false">
      <c r="A396" s="0" t="str">
        <f aca="false">CONCATENATE(C396,"_id")</f>
        <v>12050_id</v>
      </c>
      <c r="B396" s="0" t="str">
        <f aca="false">CONCATENATE("(#",C396, ")")</f>
        <v>(#12050)</v>
      </c>
      <c r="C396" s="0" t="n">
        <f aca="false">LMPreScn!I398</f>
        <v>12050</v>
      </c>
      <c r="D396" s="0" t="n">
        <f aca="false">LMPreScn!F398</f>
        <v>50</v>
      </c>
      <c r="E396" s="0" t="n">
        <f aca="false">LMPreScn!D398</f>
        <v>1</v>
      </c>
      <c r="F396" s="0" t="n">
        <f aca="false">(D396-1)*2+E396</f>
        <v>99</v>
      </c>
      <c r="G396" s="0" t="str">
        <f aca="false">LMPreScn!M398</f>
        <v>The compulsive shopper resisted the impulse.</v>
      </c>
      <c r="H396" s="0" t="str">
        <f aca="false">LMPreScn!CK398</f>
        <v>sleep</v>
      </c>
      <c r="I396" s="2" t="str">
        <f aca="false">IF(LMPreScn!C398=1,"con", IF(LMPreScn!C398=2,"incon",na))</f>
        <v>incon</v>
      </c>
      <c r="J396" s="1" t="n">
        <f aca="false">LMPreScn!CI398</f>
        <v>0</v>
      </c>
      <c r="K396" s="0" t="n">
        <f aca="false">lm1_code_map_scratch!V396</f>
        <v>3</v>
      </c>
      <c r="L396" s="0" t="n">
        <f aca="false">lm1_code_map_scratch!W396</f>
        <v>10</v>
      </c>
      <c r="M396" s="2" t="str">
        <f aca="false">LMPreScn!T398</f>
        <v>resisted</v>
      </c>
      <c r="N396" s="0" t="n">
        <f aca="false">LMPreScn!B398</f>
        <v>1</v>
      </c>
      <c r="O396" s="0" t="str">
        <f aca="false">LMPreScn!A398</f>
        <v>DH1N</v>
      </c>
    </row>
    <row r="397" customFormat="false" ht="13.8" hidden="false" customHeight="false" outlineLevel="0" collapsed="false">
      <c r="A397" s="0" t="str">
        <f aca="false">CONCATENATE(C397,"_id")</f>
        <v>13050_id</v>
      </c>
      <c r="B397" s="0" t="str">
        <f aca="false">CONCATENATE("(#",C397, ")")</f>
        <v>(#13050)</v>
      </c>
      <c r="C397" s="0" t="n">
        <f aca="false">LMPreScn!I399</f>
        <v>13050</v>
      </c>
      <c r="D397" s="0" t="n">
        <f aca="false">LMPreScn!F399</f>
        <v>50</v>
      </c>
      <c r="E397" s="0" t="n">
        <f aca="false">LMPreScn!D399</f>
        <v>2</v>
      </c>
      <c r="F397" s="0" t="n">
        <f aca="false">(D397-1)*2+E397</f>
        <v>100</v>
      </c>
      <c r="G397" s="0" t="str">
        <f aca="false">LMPreScn!M399</f>
        <v>The exhausted trucker resisted the impulse.</v>
      </c>
      <c r="H397" s="0" t="str">
        <f aca="false">LMPreScn!CK399</f>
        <v>buy</v>
      </c>
      <c r="I397" s="2" t="str">
        <f aca="false">IF(LMPreScn!C399=1,"con", IF(LMPreScn!C399=2,"incon",na))</f>
        <v>incon</v>
      </c>
      <c r="J397" s="1" t="n">
        <f aca="false">LMPreScn!CI399</f>
        <v>0</v>
      </c>
      <c r="K397" s="0" t="n">
        <f aca="false">lm1_code_map_scratch!V397</f>
        <v>3</v>
      </c>
      <c r="L397" s="0" t="n">
        <f aca="false">lm1_code_map_scratch!W397</f>
        <v>8</v>
      </c>
      <c r="M397" s="2" t="str">
        <f aca="false">LMPreScn!T399</f>
        <v>resisted</v>
      </c>
      <c r="N397" s="0" t="n">
        <f aca="false">LMPreScn!B399</f>
        <v>1</v>
      </c>
      <c r="O397" s="0" t="str">
        <f aca="false">LMPreScn!A399</f>
        <v>AH1N</v>
      </c>
    </row>
    <row r="398" customFormat="false" ht="13.8" hidden="false" customHeight="false" outlineLevel="0" collapsed="false">
      <c r="A398" s="0" t="str">
        <f aca="false">CONCATENATE(C398,"_id")</f>
        <v>15050_id</v>
      </c>
      <c r="B398" s="0" t="str">
        <f aca="false">CONCATENATE("(#",C398, ")")</f>
        <v>(#15050)</v>
      </c>
      <c r="C398" s="0" t="n">
        <f aca="false">LMPreScn!I400</f>
        <v>15050</v>
      </c>
      <c r="D398" s="0" t="n">
        <f aca="false">LMPreScn!F400</f>
        <v>50</v>
      </c>
      <c r="E398" s="0" t="n">
        <f aca="false">LMPreScn!D400</f>
        <v>1</v>
      </c>
      <c r="F398" s="0" t="n">
        <f aca="false">(D398-1)*2+E398</f>
        <v>99</v>
      </c>
      <c r="G398" s="0" t="str">
        <f aca="false">LMPreScn!M400</f>
        <v>The compulsive shopper resisted the impulse.</v>
      </c>
      <c r="H398" s="0" t="str">
        <f aca="false">LMPreScn!CK400</f>
        <v>buy</v>
      </c>
      <c r="I398" s="2" t="str">
        <f aca="false">IF(LMPreScn!C400=1,"con", IF(LMPreScn!C400=2,"incon",na))</f>
        <v>con</v>
      </c>
      <c r="J398" s="1" t="n">
        <f aca="false">LMPreScn!CI400</f>
        <v>0.448979591836735</v>
      </c>
      <c r="K398" s="0" t="n">
        <f aca="false">lm1_code_map_scratch!V398</f>
        <v>3</v>
      </c>
      <c r="L398" s="0" t="n">
        <f aca="false">lm1_code_map_scratch!W398</f>
        <v>8</v>
      </c>
      <c r="M398" s="2" t="str">
        <f aca="false">LMPreScn!T400</f>
        <v>resisted</v>
      </c>
      <c r="N398" s="0" t="n">
        <f aca="false">LMPreScn!B400</f>
        <v>2</v>
      </c>
      <c r="O398" s="0" t="str">
        <f aca="false">LMPreScn!A400</f>
        <v>CH2N</v>
      </c>
    </row>
    <row r="399" customFormat="false" ht="13.8" hidden="false" customHeight="false" outlineLevel="0" collapsed="false">
      <c r="A399" s="0" t="str">
        <f aca="false">CONCATENATE(C399,"_id")</f>
        <v>16050_id</v>
      </c>
      <c r="B399" s="0" t="str">
        <f aca="false">CONCATENATE("(#",C399, ")")</f>
        <v>(#16050)</v>
      </c>
      <c r="C399" s="0" t="n">
        <f aca="false">LMPreScn!I401</f>
        <v>16050</v>
      </c>
      <c r="D399" s="0" t="n">
        <f aca="false">LMPreScn!F401</f>
        <v>50</v>
      </c>
      <c r="E399" s="0" t="n">
        <f aca="false">LMPreScn!D401</f>
        <v>2</v>
      </c>
      <c r="F399" s="0" t="n">
        <f aca="false">(D399-1)*2+E399</f>
        <v>100</v>
      </c>
      <c r="G399" s="0" t="str">
        <f aca="false">LMPreScn!M401</f>
        <v>The exhausted trucker resisted the impulse.</v>
      </c>
      <c r="H399" s="0" t="str">
        <f aca="false">LMPreScn!CK401</f>
        <v>sleep</v>
      </c>
      <c r="I399" s="2" t="str">
        <f aca="false">IF(LMPreScn!C401=1,"con", IF(LMPreScn!C401=2,"incon",na))</f>
        <v>con</v>
      </c>
      <c r="J399" s="1" t="n">
        <f aca="false">LMPreScn!CI401</f>
        <v>0.765957446808511</v>
      </c>
      <c r="K399" s="0" t="n">
        <f aca="false">lm1_code_map_scratch!V399</f>
        <v>3</v>
      </c>
      <c r="L399" s="0" t="n">
        <f aca="false">lm1_code_map_scratch!W399</f>
        <v>10</v>
      </c>
      <c r="M399" s="2" t="str">
        <f aca="false">LMPreScn!T401</f>
        <v>resisted</v>
      </c>
      <c r="N399" s="0" t="n">
        <f aca="false">LMPreScn!B401</f>
        <v>2</v>
      </c>
      <c r="O399" s="0" t="str">
        <f aca="false">LMPreScn!A401</f>
        <v>BH2N</v>
      </c>
    </row>
    <row r="400" customFormat="false" ht="13.8" hidden="false" customHeight="false" outlineLevel="0" collapsed="false">
      <c r="A400" s="0" t="str">
        <f aca="false">CONCATENATE(C400,"_id")</f>
        <v>17050_id</v>
      </c>
      <c r="B400" s="0" t="str">
        <f aca="false">CONCATENATE("(#",C400, ")")</f>
        <v>(#17050)</v>
      </c>
      <c r="C400" s="0" t="n">
        <f aca="false">LMPreScn!I402</f>
        <v>17050</v>
      </c>
      <c r="D400" s="0" t="n">
        <f aca="false">LMPreScn!F402</f>
        <v>50</v>
      </c>
      <c r="E400" s="0" t="n">
        <f aca="false">LMPreScn!D402</f>
        <v>1</v>
      </c>
      <c r="F400" s="0" t="n">
        <f aca="false">(D400-1)*2+E400</f>
        <v>99</v>
      </c>
      <c r="G400" s="0" t="str">
        <f aca="false">LMPreScn!M402</f>
        <v>The compulsive shopper resisted the impulse.</v>
      </c>
      <c r="H400" s="0" t="str">
        <f aca="false">LMPreScn!CK402</f>
        <v>sleep</v>
      </c>
      <c r="I400" s="2" t="str">
        <f aca="false">IF(LMPreScn!C402=1,"con", IF(LMPreScn!C402=2,"incon",na))</f>
        <v>incon</v>
      </c>
      <c r="J400" s="1" t="n">
        <f aca="false">LMPreScn!CI402</f>
        <v>0</v>
      </c>
      <c r="K400" s="0" t="n">
        <f aca="false">lm1_code_map_scratch!V400</f>
        <v>3</v>
      </c>
      <c r="L400" s="0" t="n">
        <f aca="false">lm1_code_map_scratch!W400</f>
        <v>8</v>
      </c>
      <c r="M400" s="2" t="str">
        <f aca="false">LMPreScn!T402</f>
        <v>resisted</v>
      </c>
      <c r="N400" s="0" t="n">
        <f aca="false">LMPreScn!B402</f>
        <v>2</v>
      </c>
      <c r="O400" s="0" t="str">
        <f aca="false">LMPreScn!A402</f>
        <v>AH2N</v>
      </c>
    </row>
    <row r="401" customFormat="false" ht="13.8" hidden="false" customHeight="false" outlineLevel="0" collapsed="false">
      <c r="A401" s="0" t="str">
        <f aca="false">CONCATENATE(C401,"_id")</f>
        <v>18050_id</v>
      </c>
      <c r="B401" s="0" t="str">
        <f aca="false">CONCATENATE("(#",C401, ")")</f>
        <v>(#18050)</v>
      </c>
      <c r="C401" s="0" t="n">
        <f aca="false">LMPreScn!I403</f>
        <v>18050</v>
      </c>
      <c r="D401" s="0" t="n">
        <f aca="false">LMPreScn!F403</f>
        <v>50</v>
      </c>
      <c r="E401" s="0" t="n">
        <f aca="false">LMPreScn!D403</f>
        <v>2</v>
      </c>
      <c r="F401" s="0" t="n">
        <f aca="false">(D401-1)*2+E401</f>
        <v>100</v>
      </c>
      <c r="G401" s="0" t="str">
        <f aca="false">LMPreScn!M403</f>
        <v>The exhausted trucker resisted the impulse.</v>
      </c>
      <c r="H401" s="0" t="str">
        <f aca="false">LMPreScn!CK403</f>
        <v>buy</v>
      </c>
      <c r="I401" s="2" t="str">
        <f aca="false">IF(LMPreScn!C403=1,"con", IF(LMPreScn!C403=2,"incon",na))</f>
        <v>incon</v>
      </c>
      <c r="J401" s="1" t="n">
        <f aca="false">LMPreScn!CI403</f>
        <v>0</v>
      </c>
      <c r="K401" s="0" t="n">
        <f aca="false">lm1_code_map_scratch!V401</f>
        <v>3</v>
      </c>
      <c r="L401" s="0" t="n">
        <f aca="false">lm1_code_map_scratch!W401</f>
        <v>10</v>
      </c>
      <c r="M401" s="2" t="str">
        <f aca="false">LMPreScn!T403</f>
        <v>resisted</v>
      </c>
      <c r="N401" s="0" t="n">
        <f aca="false">LMPreScn!B403</f>
        <v>2</v>
      </c>
      <c r="O401" s="0" t="str">
        <f aca="false">LMPreScn!A403</f>
        <v>DH2N</v>
      </c>
    </row>
    <row r="402" customFormat="false" ht="13.8" hidden="false" customHeight="false" outlineLevel="0" collapsed="false">
      <c r="A402" s="0" t="str">
        <f aca="false">CONCATENATE(C402,"_id")</f>
        <v>10051_id</v>
      </c>
      <c r="B402" s="0" t="str">
        <f aca="false">CONCATENATE("(#",C402, ")")</f>
        <v>(#10051)</v>
      </c>
      <c r="C402" s="0" t="n">
        <f aca="false">LMPreScn!I404</f>
        <v>10051</v>
      </c>
      <c r="D402" s="0" t="n">
        <f aca="false">LMPreScn!F404</f>
        <v>51</v>
      </c>
      <c r="E402" s="0" t="n">
        <f aca="false">LMPreScn!D404</f>
        <v>1</v>
      </c>
      <c r="F402" s="0" t="n">
        <f aca="false">(D402-1)*2+E402</f>
        <v>101</v>
      </c>
      <c r="G402" s="0" t="str">
        <f aca="false">LMPreScn!M404</f>
        <v>The questioning but polite girl resisted her urge.</v>
      </c>
      <c r="H402" s="0" t="str">
        <f aca="false">LMPreScn!CK404</f>
        <v>ask</v>
      </c>
      <c r="I402" s="2" t="str">
        <f aca="false">IF(LMPreScn!C404=1,"con", IF(LMPreScn!C404=2,"incon",na))</f>
        <v>con</v>
      </c>
      <c r="J402" s="1" t="n">
        <f aca="false">LMPreScn!CI404</f>
        <v>0.326530612244898</v>
      </c>
      <c r="K402" s="0" t="n">
        <f aca="false">lm1_code_map_scratch!V402</f>
        <v>3</v>
      </c>
      <c r="L402" s="0" t="n">
        <f aca="false">lm1_code_map_scratch!W402</f>
        <v>6</v>
      </c>
      <c r="M402" s="2" t="str">
        <f aca="false">LMPreScn!T404</f>
        <v>resisted</v>
      </c>
      <c r="N402" s="0" t="n">
        <f aca="false">LMPreScn!B404</f>
        <v>1</v>
      </c>
      <c r="O402" s="0" t="str">
        <f aca="false">LMPreScn!A404</f>
        <v>BH1N</v>
      </c>
    </row>
    <row r="403" customFormat="false" ht="13.8" hidden="false" customHeight="false" outlineLevel="0" collapsed="false">
      <c r="A403" s="0" t="str">
        <f aca="false">CONCATENATE(C403,"_id")</f>
        <v>11051_id</v>
      </c>
      <c r="B403" s="0" t="str">
        <f aca="false">CONCATENATE("(#",C403, ")")</f>
        <v>(#11051)</v>
      </c>
      <c r="C403" s="0" t="n">
        <f aca="false">LMPreScn!I405</f>
        <v>11051</v>
      </c>
      <c r="D403" s="0" t="n">
        <f aca="false">LMPreScn!F405</f>
        <v>51</v>
      </c>
      <c r="E403" s="0" t="n">
        <f aca="false">LMPreScn!D405</f>
        <v>2</v>
      </c>
      <c r="F403" s="0" t="n">
        <f aca="false">(D403-1)*2+E403</f>
        <v>102</v>
      </c>
      <c r="G403" s="0" t="str">
        <f aca="false">LMPreScn!M405</f>
        <v>The girl with the mosquito bites resisted her urge.</v>
      </c>
      <c r="H403" s="0" t="str">
        <f aca="false">LMPreScn!CK405</f>
        <v>scratch</v>
      </c>
      <c r="I403" s="2" t="str">
        <f aca="false">IF(LMPreScn!C405=1,"con", IF(LMPreScn!C405=2,"incon",na))</f>
        <v>con</v>
      </c>
      <c r="J403" s="1" t="n">
        <f aca="false">LMPreScn!CI405</f>
        <v>0.816326530612245</v>
      </c>
      <c r="K403" s="0" t="n">
        <f aca="false">lm1_code_map_scratch!V403</f>
        <v>3</v>
      </c>
      <c r="L403" s="0" t="n">
        <f aca="false">lm1_code_map_scratch!W403</f>
        <v>9</v>
      </c>
      <c r="M403" s="2" t="str">
        <f aca="false">LMPreScn!T405</f>
        <v>resisted</v>
      </c>
      <c r="N403" s="0" t="n">
        <f aca="false">LMPreScn!B405</f>
        <v>1</v>
      </c>
      <c r="O403" s="0" t="str">
        <f aca="false">LMPreScn!A405</f>
        <v>CH1N</v>
      </c>
    </row>
    <row r="404" customFormat="false" ht="13.8" hidden="false" customHeight="false" outlineLevel="0" collapsed="false">
      <c r="A404" s="0" t="str">
        <f aca="false">CONCATENATE(C404,"_id")</f>
        <v>12051_id</v>
      </c>
      <c r="B404" s="0" t="str">
        <f aca="false">CONCATENATE("(#",C404, ")")</f>
        <v>(#12051)</v>
      </c>
      <c r="C404" s="0" t="n">
        <f aca="false">LMPreScn!I406</f>
        <v>12051</v>
      </c>
      <c r="D404" s="0" t="n">
        <f aca="false">LMPreScn!F406</f>
        <v>51</v>
      </c>
      <c r="E404" s="0" t="n">
        <f aca="false">LMPreScn!D406</f>
        <v>1</v>
      </c>
      <c r="F404" s="0" t="n">
        <f aca="false">(D404-1)*2+E404</f>
        <v>101</v>
      </c>
      <c r="G404" s="0" t="str">
        <f aca="false">LMPreScn!M406</f>
        <v>The questioning but polite girl resisted her urge.</v>
      </c>
      <c r="H404" s="0" t="str">
        <f aca="false">LMPreScn!CK406</f>
        <v>scratch</v>
      </c>
      <c r="I404" s="2" t="str">
        <f aca="false">IF(LMPreScn!C406=1,"con", IF(LMPreScn!C406=2,"incon",na))</f>
        <v>incon</v>
      </c>
      <c r="J404" s="1" t="n">
        <f aca="false">LMPreScn!CI406</f>
        <v>0</v>
      </c>
      <c r="K404" s="0" t="n">
        <f aca="false">lm1_code_map_scratch!V404</f>
        <v>3</v>
      </c>
      <c r="L404" s="0" t="n">
        <f aca="false">lm1_code_map_scratch!W404</f>
        <v>6</v>
      </c>
      <c r="M404" s="2" t="str">
        <f aca="false">LMPreScn!T406</f>
        <v>resisted</v>
      </c>
      <c r="N404" s="0" t="n">
        <f aca="false">LMPreScn!B406</f>
        <v>1</v>
      </c>
      <c r="O404" s="0" t="str">
        <f aca="false">LMPreScn!A406</f>
        <v>DH1N</v>
      </c>
    </row>
    <row r="405" customFormat="false" ht="13.8" hidden="false" customHeight="false" outlineLevel="0" collapsed="false">
      <c r="A405" s="0" t="str">
        <f aca="false">CONCATENATE(C405,"_id")</f>
        <v>13051_id</v>
      </c>
      <c r="B405" s="0" t="str">
        <f aca="false">CONCATENATE("(#",C405, ")")</f>
        <v>(#13051)</v>
      </c>
      <c r="C405" s="0" t="n">
        <f aca="false">LMPreScn!I407</f>
        <v>13051</v>
      </c>
      <c r="D405" s="0" t="n">
        <f aca="false">LMPreScn!F407</f>
        <v>51</v>
      </c>
      <c r="E405" s="0" t="n">
        <f aca="false">LMPreScn!D407</f>
        <v>2</v>
      </c>
      <c r="F405" s="0" t="n">
        <f aca="false">(D405-1)*2+E405</f>
        <v>102</v>
      </c>
      <c r="G405" s="0" t="str">
        <f aca="false">LMPreScn!M407</f>
        <v>The girl with the mosquito bites resisted her urge.</v>
      </c>
      <c r="H405" s="0" t="str">
        <f aca="false">LMPreScn!CK407</f>
        <v>ask</v>
      </c>
      <c r="I405" s="2" t="str">
        <f aca="false">IF(LMPreScn!C407=1,"con", IF(LMPreScn!C407=2,"incon",na))</f>
        <v>incon</v>
      </c>
      <c r="J405" s="1" t="n">
        <f aca="false">LMPreScn!CI407</f>
        <v>0</v>
      </c>
      <c r="K405" s="0" t="n">
        <f aca="false">lm1_code_map_scratch!V405</f>
        <v>3</v>
      </c>
      <c r="L405" s="0" t="n">
        <f aca="false">lm1_code_map_scratch!W405</f>
        <v>9</v>
      </c>
      <c r="M405" s="2" t="str">
        <f aca="false">LMPreScn!T407</f>
        <v>resisted</v>
      </c>
      <c r="N405" s="0" t="n">
        <f aca="false">LMPreScn!B407</f>
        <v>1</v>
      </c>
      <c r="O405" s="0" t="str">
        <f aca="false">LMPreScn!A407</f>
        <v>AH1N</v>
      </c>
    </row>
    <row r="406" customFormat="false" ht="13.8" hidden="false" customHeight="false" outlineLevel="0" collapsed="false">
      <c r="A406" s="0" t="str">
        <f aca="false">CONCATENATE(C406,"_id")</f>
        <v>15051_id</v>
      </c>
      <c r="B406" s="0" t="str">
        <f aca="false">CONCATENATE("(#",C406, ")")</f>
        <v>(#15051)</v>
      </c>
      <c r="C406" s="0" t="n">
        <f aca="false">LMPreScn!I408</f>
        <v>15051</v>
      </c>
      <c r="D406" s="0" t="n">
        <f aca="false">LMPreScn!F408</f>
        <v>51</v>
      </c>
      <c r="E406" s="0" t="n">
        <f aca="false">LMPreScn!D408</f>
        <v>1</v>
      </c>
      <c r="F406" s="0" t="n">
        <f aca="false">(D406-1)*2+E406</f>
        <v>101</v>
      </c>
      <c r="G406" s="0" t="str">
        <f aca="false">LMPreScn!M408</f>
        <v>The questioning but polite girl resisted her urge.</v>
      </c>
      <c r="H406" s="0" t="str">
        <f aca="false">LMPreScn!CK408</f>
        <v>ask</v>
      </c>
      <c r="I406" s="2" t="str">
        <f aca="false">IF(LMPreScn!C408=1,"con", IF(LMPreScn!C408=2,"incon",na))</f>
        <v>con</v>
      </c>
      <c r="J406" s="1" t="n">
        <f aca="false">LMPreScn!CI408</f>
        <v>0.326530612244898</v>
      </c>
      <c r="K406" s="0" t="n">
        <f aca="false">lm1_code_map_scratch!V406</f>
        <v>3</v>
      </c>
      <c r="L406" s="0" t="n">
        <f aca="false">lm1_code_map_scratch!W406</f>
        <v>9</v>
      </c>
      <c r="M406" s="2" t="str">
        <f aca="false">LMPreScn!T408</f>
        <v>resisted</v>
      </c>
      <c r="N406" s="0" t="n">
        <f aca="false">LMPreScn!B408</f>
        <v>2</v>
      </c>
      <c r="O406" s="0" t="str">
        <f aca="false">LMPreScn!A408</f>
        <v>CH2N</v>
      </c>
    </row>
    <row r="407" customFormat="false" ht="13.8" hidden="false" customHeight="false" outlineLevel="0" collapsed="false">
      <c r="A407" s="0" t="str">
        <f aca="false">CONCATENATE(C407,"_id")</f>
        <v>16051_id</v>
      </c>
      <c r="B407" s="0" t="str">
        <f aca="false">CONCATENATE("(#",C407, ")")</f>
        <v>(#16051)</v>
      </c>
      <c r="C407" s="0" t="n">
        <f aca="false">LMPreScn!I409</f>
        <v>16051</v>
      </c>
      <c r="D407" s="0" t="n">
        <f aca="false">LMPreScn!F409</f>
        <v>51</v>
      </c>
      <c r="E407" s="0" t="n">
        <f aca="false">LMPreScn!D409</f>
        <v>2</v>
      </c>
      <c r="F407" s="0" t="n">
        <f aca="false">(D407-1)*2+E407</f>
        <v>102</v>
      </c>
      <c r="G407" s="0" t="str">
        <f aca="false">LMPreScn!M409</f>
        <v>The girl with the mosquito bites resisted her urge.</v>
      </c>
      <c r="H407" s="0" t="str">
        <f aca="false">LMPreScn!CK409</f>
        <v>scratch</v>
      </c>
      <c r="I407" s="2" t="str">
        <f aca="false">IF(LMPreScn!C409=1,"con", IF(LMPreScn!C409=2,"incon",na))</f>
        <v>con</v>
      </c>
      <c r="J407" s="1" t="n">
        <f aca="false">LMPreScn!CI409</f>
        <v>0.816326530612245</v>
      </c>
      <c r="K407" s="0" t="n">
        <f aca="false">lm1_code_map_scratch!V407</f>
        <v>3</v>
      </c>
      <c r="L407" s="0" t="n">
        <f aca="false">lm1_code_map_scratch!W407</f>
        <v>6</v>
      </c>
      <c r="M407" s="2" t="str">
        <f aca="false">LMPreScn!T409</f>
        <v>resisted</v>
      </c>
      <c r="N407" s="0" t="n">
        <f aca="false">LMPreScn!B409</f>
        <v>2</v>
      </c>
      <c r="O407" s="0" t="str">
        <f aca="false">LMPreScn!A409</f>
        <v>BH2N</v>
      </c>
    </row>
    <row r="408" customFormat="false" ht="13.8" hidden="false" customHeight="false" outlineLevel="0" collapsed="false">
      <c r="A408" s="0" t="str">
        <f aca="false">CONCATENATE(C408,"_id")</f>
        <v>17051_id</v>
      </c>
      <c r="B408" s="0" t="str">
        <f aca="false">CONCATENATE("(#",C408, ")")</f>
        <v>(#17051)</v>
      </c>
      <c r="C408" s="0" t="n">
        <f aca="false">LMPreScn!I410</f>
        <v>17051</v>
      </c>
      <c r="D408" s="0" t="n">
        <f aca="false">LMPreScn!F410</f>
        <v>51</v>
      </c>
      <c r="E408" s="0" t="n">
        <f aca="false">LMPreScn!D410</f>
        <v>1</v>
      </c>
      <c r="F408" s="0" t="n">
        <f aca="false">(D408-1)*2+E408</f>
        <v>101</v>
      </c>
      <c r="G408" s="0" t="str">
        <f aca="false">LMPreScn!M410</f>
        <v>The questioning but polite girl resisted her urge.</v>
      </c>
      <c r="H408" s="0" t="str">
        <f aca="false">LMPreScn!CK410</f>
        <v>scratch</v>
      </c>
      <c r="I408" s="2" t="str">
        <f aca="false">IF(LMPreScn!C410=1,"con", IF(LMPreScn!C410=2,"incon",na))</f>
        <v>incon</v>
      </c>
      <c r="J408" s="1" t="n">
        <f aca="false">LMPreScn!CI410</f>
        <v>0</v>
      </c>
      <c r="K408" s="0" t="n">
        <f aca="false">lm1_code_map_scratch!V408</f>
        <v>3</v>
      </c>
      <c r="L408" s="0" t="n">
        <f aca="false">lm1_code_map_scratch!W408</f>
        <v>9</v>
      </c>
      <c r="M408" s="2" t="str">
        <f aca="false">LMPreScn!T410</f>
        <v>resisted</v>
      </c>
      <c r="N408" s="0" t="n">
        <f aca="false">LMPreScn!B410</f>
        <v>2</v>
      </c>
      <c r="O408" s="0" t="str">
        <f aca="false">LMPreScn!A410</f>
        <v>AH2N</v>
      </c>
    </row>
    <row r="409" customFormat="false" ht="13.8" hidden="false" customHeight="false" outlineLevel="0" collapsed="false">
      <c r="A409" s="0" t="str">
        <f aca="false">CONCATENATE(C409,"_id")</f>
        <v>18051_id</v>
      </c>
      <c r="B409" s="0" t="str">
        <f aca="false">CONCATENATE("(#",C409, ")")</f>
        <v>(#18051)</v>
      </c>
      <c r="C409" s="0" t="n">
        <f aca="false">LMPreScn!I411</f>
        <v>18051</v>
      </c>
      <c r="D409" s="0" t="n">
        <f aca="false">LMPreScn!F411</f>
        <v>51</v>
      </c>
      <c r="E409" s="0" t="n">
        <f aca="false">LMPreScn!D411</f>
        <v>2</v>
      </c>
      <c r="F409" s="0" t="n">
        <f aca="false">(D409-1)*2+E409</f>
        <v>102</v>
      </c>
      <c r="G409" s="0" t="str">
        <f aca="false">LMPreScn!M411</f>
        <v>The girl with the mosquito bites resisted her urge.</v>
      </c>
      <c r="H409" s="0" t="str">
        <f aca="false">LMPreScn!CK411</f>
        <v>ask</v>
      </c>
      <c r="I409" s="2" t="str">
        <f aca="false">IF(LMPreScn!C411=1,"con", IF(LMPreScn!C411=2,"incon",na))</f>
        <v>incon</v>
      </c>
      <c r="J409" s="1" t="n">
        <f aca="false">LMPreScn!CI411</f>
        <v>0</v>
      </c>
      <c r="K409" s="0" t="n">
        <f aca="false">lm1_code_map_scratch!V409</f>
        <v>3</v>
      </c>
      <c r="L409" s="0" t="n">
        <f aca="false">lm1_code_map_scratch!W409</f>
        <v>6</v>
      </c>
      <c r="M409" s="2" t="str">
        <f aca="false">LMPreScn!T411</f>
        <v>resisted</v>
      </c>
      <c r="N409" s="0" t="n">
        <f aca="false">LMPreScn!B411</f>
        <v>2</v>
      </c>
      <c r="O409" s="0" t="str">
        <f aca="false">LMPreScn!A411</f>
        <v>DH2N</v>
      </c>
    </row>
    <row r="410" customFormat="false" ht="13.8" hidden="false" customHeight="false" outlineLevel="0" collapsed="false">
      <c r="A410" s="0" t="str">
        <f aca="false">CONCATENATE(C410,"_id")</f>
        <v>10052_id</v>
      </c>
      <c r="B410" s="0" t="str">
        <f aca="false">CONCATENATE("(#",C410, ")")</f>
        <v>(#10052)</v>
      </c>
      <c r="C410" s="0" t="n">
        <f aca="false">LMPreScn!I412</f>
        <v>10052</v>
      </c>
      <c r="D410" s="0" t="n">
        <f aca="false">LMPreScn!F412</f>
        <v>52</v>
      </c>
      <c r="E410" s="0" t="n">
        <f aca="false">LMPreScn!D412</f>
        <v>1</v>
      </c>
      <c r="F410" s="0" t="n">
        <f aca="false">(D410-1)*2+E410</f>
        <v>103</v>
      </c>
      <c r="G410" s="0" t="str">
        <f aca="false">LMPreScn!M412</f>
        <v>The guest started the second course of the meal.</v>
      </c>
      <c r="H410" s="0" t="str">
        <f aca="false">LMPreScn!CK412</f>
        <v>eat</v>
      </c>
      <c r="I410" s="2" t="str">
        <f aca="false">IF(LMPreScn!C412=1,"con", IF(LMPreScn!C412=2,"incon",na))</f>
        <v>con</v>
      </c>
      <c r="J410" s="1" t="n">
        <f aca="false">LMPreScn!CI412</f>
        <v>0.63265306122449</v>
      </c>
      <c r="K410" s="0" t="n">
        <f aca="false">lm1_code_map_scratch!V410</f>
        <v>3</v>
      </c>
      <c r="L410" s="0" t="n">
        <f aca="false">lm1_code_map_scratch!W410</f>
        <v>9</v>
      </c>
      <c r="M410" s="2" t="str">
        <f aca="false">LMPreScn!T412</f>
        <v>started</v>
      </c>
      <c r="N410" s="0" t="n">
        <f aca="false">LMPreScn!B412</f>
        <v>1</v>
      </c>
      <c r="O410" s="0" t="str">
        <f aca="false">LMPreScn!A412</f>
        <v>BH1N</v>
      </c>
    </row>
    <row r="411" customFormat="false" ht="13.8" hidden="false" customHeight="false" outlineLevel="0" collapsed="false">
      <c r="A411" s="0" t="str">
        <f aca="false">CONCATENATE(C411,"_id")</f>
        <v>11052_id</v>
      </c>
      <c r="B411" s="0" t="str">
        <f aca="false">CONCATENATE("(#",C411, ")")</f>
        <v>(#11052)</v>
      </c>
      <c r="C411" s="0" t="n">
        <f aca="false">LMPreScn!I413</f>
        <v>11052</v>
      </c>
      <c r="D411" s="0" t="n">
        <f aca="false">LMPreScn!F413</f>
        <v>52</v>
      </c>
      <c r="E411" s="0" t="n">
        <f aca="false">LMPreScn!D413</f>
        <v>2</v>
      </c>
      <c r="F411" s="0" t="n">
        <f aca="false">(D411-1)*2+E411</f>
        <v>104</v>
      </c>
      <c r="G411" s="0" t="str">
        <f aca="false">LMPreScn!M413</f>
        <v>The chef started the second course of the meal.</v>
      </c>
      <c r="H411" s="0" t="str">
        <f aca="false">LMPreScn!CK413</f>
        <v>prepare</v>
      </c>
      <c r="I411" s="2" t="str">
        <f aca="false">IF(LMPreScn!C413=1,"con", IF(LMPreScn!C413=2,"incon",na))</f>
        <v>con</v>
      </c>
      <c r="J411" s="1" t="n">
        <f aca="false">LMPreScn!CI413</f>
        <v>0.448979591836735</v>
      </c>
      <c r="K411" s="0" t="n">
        <f aca="false">lm1_code_map_scratch!V411</f>
        <v>3</v>
      </c>
      <c r="L411" s="0" t="n">
        <f aca="false">lm1_code_map_scratch!W411</f>
        <v>9</v>
      </c>
      <c r="M411" s="2" t="str">
        <f aca="false">LMPreScn!T413</f>
        <v>started</v>
      </c>
      <c r="N411" s="0" t="n">
        <f aca="false">LMPreScn!B413</f>
        <v>1</v>
      </c>
      <c r="O411" s="0" t="str">
        <f aca="false">LMPreScn!A413</f>
        <v>CH1N</v>
      </c>
    </row>
    <row r="412" customFormat="false" ht="13.8" hidden="false" customHeight="false" outlineLevel="0" collapsed="false">
      <c r="A412" s="0" t="str">
        <f aca="false">CONCATENATE(C412,"_id")</f>
        <v>12052_id</v>
      </c>
      <c r="B412" s="0" t="str">
        <f aca="false">CONCATENATE("(#",C412, ")")</f>
        <v>(#12052)</v>
      </c>
      <c r="C412" s="0" t="n">
        <f aca="false">LMPreScn!I414</f>
        <v>12052</v>
      </c>
      <c r="D412" s="0" t="n">
        <f aca="false">LMPreScn!F414</f>
        <v>52</v>
      </c>
      <c r="E412" s="0" t="n">
        <f aca="false">LMPreScn!D414</f>
        <v>1</v>
      </c>
      <c r="F412" s="0" t="n">
        <f aca="false">(D412-1)*2+E412</f>
        <v>103</v>
      </c>
      <c r="G412" s="0" t="str">
        <f aca="false">LMPreScn!M414</f>
        <v>The guest started the second course of the meal.</v>
      </c>
      <c r="H412" s="0" t="str">
        <f aca="false">LMPreScn!CK414</f>
        <v>prepare</v>
      </c>
      <c r="I412" s="2" t="str">
        <f aca="false">IF(LMPreScn!C414=1,"con", IF(LMPreScn!C414=2,"incon",na))</f>
        <v>incon</v>
      </c>
      <c r="J412" s="1" t="n">
        <f aca="false">LMPreScn!CI414</f>
        <v>0</v>
      </c>
      <c r="K412" s="0" t="n">
        <f aca="false">lm1_code_map_scratch!V412</f>
        <v>3</v>
      </c>
      <c r="L412" s="0" t="n">
        <f aca="false">lm1_code_map_scratch!W412</f>
        <v>9</v>
      </c>
      <c r="M412" s="2" t="str">
        <f aca="false">LMPreScn!T414</f>
        <v>started</v>
      </c>
      <c r="N412" s="0" t="n">
        <f aca="false">LMPreScn!B414</f>
        <v>1</v>
      </c>
      <c r="O412" s="0" t="str">
        <f aca="false">LMPreScn!A414</f>
        <v>DH1N</v>
      </c>
    </row>
    <row r="413" customFormat="false" ht="13.8" hidden="false" customHeight="false" outlineLevel="0" collapsed="false">
      <c r="A413" s="0" t="str">
        <f aca="false">CONCATENATE(C413,"_id")</f>
        <v>13052_id</v>
      </c>
      <c r="B413" s="0" t="str">
        <f aca="false">CONCATENATE("(#",C413, ")")</f>
        <v>(#13052)</v>
      </c>
      <c r="C413" s="0" t="n">
        <f aca="false">LMPreScn!I415</f>
        <v>13052</v>
      </c>
      <c r="D413" s="0" t="n">
        <f aca="false">LMPreScn!F415</f>
        <v>52</v>
      </c>
      <c r="E413" s="0" t="n">
        <f aca="false">LMPreScn!D415</f>
        <v>2</v>
      </c>
      <c r="F413" s="0" t="n">
        <f aca="false">(D413-1)*2+E413</f>
        <v>104</v>
      </c>
      <c r="G413" s="0" t="str">
        <f aca="false">LMPreScn!M415</f>
        <v>The chef started the second course of the meal.</v>
      </c>
      <c r="H413" s="0" t="str">
        <f aca="false">LMPreScn!CK415</f>
        <v>eat</v>
      </c>
      <c r="I413" s="2" t="str">
        <f aca="false">IF(LMPreScn!C415=1,"con", IF(LMPreScn!C415=2,"incon",na))</f>
        <v>incon</v>
      </c>
      <c r="J413" s="1" t="n">
        <f aca="false">LMPreScn!CI415</f>
        <v>0.0612244897959184</v>
      </c>
      <c r="K413" s="0" t="n">
        <f aca="false">lm1_code_map_scratch!V413</f>
        <v>3</v>
      </c>
      <c r="L413" s="0" t="n">
        <f aca="false">lm1_code_map_scratch!W413</f>
        <v>9</v>
      </c>
      <c r="M413" s="2" t="str">
        <f aca="false">LMPreScn!T415</f>
        <v>started</v>
      </c>
      <c r="N413" s="0" t="n">
        <f aca="false">LMPreScn!B415</f>
        <v>1</v>
      </c>
      <c r="O413" s="0" t="str">
        <f aca="false">LMPreScn!A415</f>
        <v>AH1N</v>
      </c>
    </row>
    <row r="414" customFormat="false" ht="13.8" hidden="false" customHeight="false" outlineLevel="0" collapsed="false">
      <c r="A414" s="0" t="str">
        <f aca="false">CONCATENATE(C414,"_id")</f>
        <v>15052_id</v>
      </c>
      <c r="B414" s="0" t="str">
        <f aca="false">CONCATENATE("(#",C414, ")")</f>
        <v>(#15052)</v>
      </c>
      <c r="C414" s="0" t="n">
        <f aca="false">LMPreScn!I416</f>
        <v>15052</v>
      </c>
      <c r="D414" s="0" t="n">
        <f aca="false">LMPreScn!F416</f>
        <v>52</v>
      </c>
      <c r="E414" s="0" t="n">
        <f aca="false">LMPreScn!D416</f>
        <v>1</v>
      </c>
      <c r="F414" s="0" t="n">
        <f aca="false">(D414-1)*2+E414</f>
        <v>103</v>
      </c>
      <c r="G414" s="0" t="str">
        <f aca="false">LMPreScn!M416</f>
        <v>The guest started the second course of the meal.</v>
      </c>
      <c r="H414" s="0" t="str">
        <f aca="false">LMPreScn!CK416</f>
        <v>eat</v>
      </c>
      <c r="I414" s="2" t="str">
        <f aca="false">IF(LMPreScn!C416=1,"con", IF(LMPreScn!C416=2,"incon",na))</f>
        <v>con</v>
      </c>
      <c r="J414" s="1" t="n">
        <f aca="false">LMPreScn!CI416</f>
        <v>0.63265306122449</v>
      </c>
      <c r="K414" s="0" t="n">
        <f aca="false">lm1_code_map_scratch!V414</f>
        <v>3</v>
      </c>
      <c r="L414" s="0" t="n">
        <f aca="false">lm1_code_map_scratch!W414</f>
        <v>9</v>
      </c>
      <c r="M414" s="2" t="str">
        <f aca="false">LMPreScn!T416</f>
        <v>started</v>
      </c>
      <c r="N414" s="0" t="n">
        <f aca="false">LMPreScn!B416</f>
        <v>2</v>
      </c>
      <c r="O414" s="0" t="str">
        <f aca="false">LMPreScn!A416</f>
        <v>CH2N</v>
      </c>
    </row>
    <row r="415" customFormat="false" ht="13.8" hidden="false" customHeight="false" outlineLevel="0" collapsed="false">
      <c r="A415" s="0" t="str">
        <f aca="false">CONCATENATE(C415,"_id")</f>
        <v>16052_id</v>
      </c>
      <c r="B415" s="0" t="str">
        <f aca="false">CONCATENATE("(#",C415, ")")</f>
        <v>(#16052)</v>
      </c>
      <c r="C415" s="0" t="n">
        <f aca="false">LMPreScn!I417</f>
        <v>16052</v>
      </c>
      <c r="D415" s="0" t="n">
        <f aca="false">LMPreScn!F417</f>
        <v>52</v>
      </c>
      <c r="E415" s="0" t="n">
        <f aca="false">LMPreScn!D417</f>
        <v>2</v>
      </c>
      <c r="F415" s="0" t="n">
        <f aca="false">(D415-1)*2+E415</f>
        <v>104</v>
      </c>
      <c r="G415" s="0" t="str">
        <f aca="false">LMPreScn!M417</f>
        <v>The chef started the second course of the meal.</v>
      </c>
      <c r="H415" s="0" t="str">
        <f aca="false">LMPreScn!CK417</f>
        <v>prepare</v>
      </c>
      <c r="I415" s="2" t="str">
        <f aca="false">IF(LMPreScn!C417=1,"con", IF(LMPreScn!C417=2,"incon",na))</f>
        <v>con</v>
      </c>
      <c r="J415" s="1" t="n">
        <f aca="false">LMPreScn!CI417</f>
        <v>0.448979591836735</v>
      </c>
      <c r="K415" s="0" t="n">
        <f aca="false">lm1_code_map_scratch!V415</f>
        <v>3</v>
      </c>
      <c r="L415" s="0" t="n">
        <f aca="false">lm1_code_map_scratch!W415</f>
        <v>9</v>
      </c>
      <c r="M415" s="2" t="str">
        <f aca="false">LMPreScn!T417</f>
        <v>started</v>
      </c>
      <c r="N415" s="0" t="n">
        <f aca="false">LMPreScn!B417</f>
        <v>2</v>
      </c>
      <c r="O415" s="0" t="str">
        <f aca="false">LMPreScn!A417</f>
        <v>BH2N</v>
      </c>
    </row>
    <row r="416" customFormat="false" ht="13.8" hidden="false" customHeight="false" outlineLevel="0" collapsed="false">
      <c r="A416" s="0" t="str">
        <f aca="false">CONCATENATE(C416,"_id")</f>
        <v>17052_id</v>
      </c>
      <c r="B416" s="0" t="str">
        <f aca="false">CONCATENATE("(#",C416, ")")</f>
        <v>(#17052)</v>
      </c>
      <c r="C416" s="0" t="n">
        <f aca="false">LMPreScn!I418</f>
        <v>17052</v>
      </c>
      <c r="D416" s="0" t="n">
        <f aca="false">LMPreScn!F418</f>
        <v>52</v>
      </c>
      <c r="E416" s="0" t="n">
        <f aca="false">LMPreScn!D418</f>
        <v>1</v>
      </c>
      <c r="F416" s="0" t="n">
        <f aca="false">(D416-1)*2+E416</f>
        <v>103</v>
      </c>
      <c r="G416" s="0" t="str">
        <f aca="false">LMPreScn!M418</f>
        <v>The guest started the second course of the meal.</v>
      </c>
      <c r="H416" s="0" t="str">
        <f aca="false">LMPreScn!CK418</f>
        <v>prepare</v>
      </c>
      <c r="I416" s="2" t="str">
        <f aca="false">IF(LMPreScn!C418=1,"con", IF(LMPreScn!C418=2,"incon",na))</f>
        <v>incon</v>
      </c>
      <c r="J416" s="1" t="n">
        <f aca="false">LMPreScn!CI418</f>
        <v>0</v>
      </c>
      <c r="K416" s="0" t="n">
        <f aca="false">lm1_code_map_scratch!V416</f>
        <v>3</v>
      </c>
      <c r="L416" s="0" t="n">
        <f aca="false">lm1_code_map_scratch!W416</f>
        <v>9</v>
      </c>
      <c r="M416" s="2" t="str">
        <f aca="false">LMPreScn!T418</f>
        <v>started</v>
      </c>
      <c r="N416" s="0" t="n">
        <f aca="false">LMPreScn!B418</f>
        <v>2</v>
      </c>
      <c r="O416" s="0" t="str">
        <f aca="false">LMPreScn!A418</f>
        <v>AH2N</v>
      </c>
    </row>
    <row r="417" customFormat="false" ht="13.8" hidden="false" customHeight="false" outlineLevel="0" collapsed="false">
      <c r="A417" s="0" t="str">
        <f aca="false">CONCATENATE(C417,"_id")</f>
        <v>18052_id</v>
      </c>
      <c r="B417" s="0" t="str">
        <f aca="false">CONCATENATE("(#",C417, ")")</f>
        <v>(#18052)</v>
      </c>
      <c r="C417" s="0" t="n">
        <f aca="false">LMPreScn!I419</f>
        <v>18052</v>
      </c>
      <c r="D417" s="0" t="n">
        <f aca="false">LMPreScn!F419</f>
        <v>52</v>
      </c>
      <c r="E417" s="0" t="n">
        <f aca="false">LMPreScn!D419</f>
        <v>2</v>
      </c>
      <c r="F417" s="0" t="n">
        <f aca="false">(D417-1)*2+E417</f>
        <v>104</v>
      </c>
      <c r="G417" s="0" t="str">
        <f aca="false">LMPreScn!M419</f>
        <v>The chef started the second course of the meal.</v>
      </c>
      <c r="H417" s="0" t="str">
        <f aca="false">LMPreScn!CK419</f>
        <v>eat</v>
      </c>
      <c r="I417" s="2" t="str">
        <f aca="false">IF(LMPreScn!C419=1,"con", IF(LMPreScn!C419=2,"incon",na))</f>
        <v>incon</v>
      </c>
      <c r="J417" s="1" t="n">
        <f aca="false">LMPreScn!CI419</f>
        <v>0.0612244897959184</v>
      </c>
      <c r="K417" s="0" t="n">
        <f aca="false">lm1_code_map_scratch!V417</f>
        <v>3</v>
      </c>
      <c r="L417" s="0" t="n">
        <f aca="false">lm1_code_map_scratch!W417</f>
        <v>9</v>
      </c>
      <c r="M417" s="2" t="str">
        <f aca="false">LMPreScn!T419</f>
        <v>started</v>
      </c>
      <c r="N417" s="0" t="n">
        <f aca="false">LMPreScn!B419</f>
        <v>2</v>
      </c>
      <c r="O417" s="0" t="str">
        <f aca="false">LMPreScn!A419</f>
        <v>DH2N</v>
      </c>
    </row>
    <row r="418" customFormat="false" ht="13.8" hidden="false" customHeight="false" outlineLevel="0" collapsed="false">
      <c r="A418" s="0" t="str">
        <f aca="false">CONCATENATE(C418,"_id")</f>
        <v>10053_id</v>
      </c>
      <c r="B418" s="0" t="str">
        <f aca="false">CONCATENATE("(#",C418, ")")</f>
        <v>(#10053)</v>
      </c>
      <c r="C418" s="0" t="n">
        <f aca="false">LMPreScn!I420</f>
        <v>10053</v>
      </c>
      <c r="D418" s="0" t="n">
        <f aca="false">LMPreScn!F420</f>
        <v>53</v>
      </c>
      <c r="E418" s="0" t="n">
        <f aca="false">LMPreScn!D420</f>
        <v>1</v>
      </c>
      <c r="F418" s="0" t="n">
        <f aca="false">(D418-1)*2+E418</f>
        <v>105</v>
      </c>
      <c r="G418" s="0" t="str">
        <f aca="false">LMPreScn!M420</f>
        <v>The pharmacist started the prescription.</v>
      </c>
      <c r="H418" s="0" t="str">
        <f aca="false">LMPreScn!CK420</f>
        <v>fill</v>
      </c>
      <c r="I418" s="2" t="str">
        <f aca="false">IF(LMPreScn!C420=1,"con", IF(LMPreScn!C420=2,"incon",na))</f>
        <v>con</v>
      </c>
      <c r="J418" s="1" t="n">
        <f aca="false">LMPreScn!CI420</f>
        <v>0.354166666666667</v>
      </c>
      <c r="K418" s="0" t="n">
        <f aca="false">lm1_code_map_scratch!V418</f>
        <v>3</v>
      </c>
      <c r="L418" s="0" t="n">
        <f aca="false">lm1_code_map_scratch!W418</f>
        <v>10</v>
      </c>
      <c r="M418" s="2" t="str">
        <f aca="false">LMPreScn!T420</f>
        <v>started</v>
      </c>
      <c r="N418" s="0" t="n">
        <f aca="false">LMPreScn!B420</f>
        <v>1</v>
      </c>
      <c r="O418" s="0" t="str">
        <f aca="false">LMPreScn!A420</f>
        <v>BH1N</v>
      </c>
    </row>
    <row r="419" customFormat="false" ht="13.8" hidden="false" customHeight="false" outlineLevel="0" collapsed="false">
      <c r="A419" s="0" t="str">
        <f aca="false">CONCATENATE(C419,"_id")</f>
        <v>11053_id</v>
      </c>
      <c r="B419" s="0" t="str">
        <f aca="false">CONCATENATE("(#",C419, ")")</f>
        <v>(#11053)</v>
      </c>
      <c r="C419" s="0" t="n">
        <f aca="false">LMPreScn!I421</f>
        <v>11053</v>
      </c>
      <c r="D419" s="0" t="n">
        <f aca="false">LMPreScn!F421</f>
        <v>53</v>
      </c>
      <c r="E419" s="0" t="n">
        <f aca="false">LMPreScn!D421</f>
        <v>2</v>
      </c>
      <c r="F419" s="0" t="n">
        <f aca="false">(D419-1)*2+E419</f>
        <v>106</v>
      </c>
      <c r="G419" s="0" t="str">
        <f aca="false">LMPreScn!M421</f>
        <v>The patient started the prescription.</v>
      </c>
      <c r="H419" s="0" t="str">
        <f aca="false">LMPreScn!CK421</f>
        <v>take</v>
      </c>
      <c r="I419" s="2" t="str">
        <f aca="false">IF(LMPreScn!C421=1,"con", IF(LMPreScn!C421=2,"incon",na))</f>
        <v>con</v>
      </c>
      <c r="J419" s="1" t="n">
        <f aca="false">LMPreScn!CI421</f>
        <v>0.489795918367347</v>
      </c>
      <c r="K419" s="0" t="n">
        <f aca="false">lm1_code_map_scratch!V419</f>
        <v>3</v>
      </c>
      <c r="L419" s="0" t="n">
        <f aca="false">lm1_code_map_scratch!W419</f>
        <v>8</v>
      </c>
      <c r="M419" s="2" t="str">
        <f aca="false">LMPreScn!T421</f>
        <v>started</v>
      </c>
      <c r="N419" s="0" t="n">
        <f aca="false">LMPreScn!B421</f>
        <v>1</v>
      </c>
      <c r="O419" s="0" t="str">
        <f aca="false">LMPreScn!A421</f>
        <v>CH1N</v>
      </c>
    </row>
    <row r="420" customFormat="false" ht="13.8" hidden="false" customHeight="false" outlineLevel="0" collapsed="false">
      <c r="A420" s="0" t="str">
        <f aca="false">CONCATENATE(C420,"_id")</f>
        <v>12053_id</v>
      </c>
      <c r="B420" s="0" t="str">
        <f aca="false">CONCATENATE("(#",C420, ")")</f>
        <v>(#12053)</v>
      </c>
      <c r="C420" s="0" t="n">
        <f aca="false">LMPreScn!I422</f>
        <v>12053</v>
      </c>
      <c r="D420" s="0" t="n">
        <f aca="false">LMPreScn!F422</f>
        <v>53</v>
      </c>
      <c r="E420" s="0" t="n">
        <f aca="false">LMPreScn!D422</f>
        <v>1</v>
      </c>
      <c r="F420" s="0" t="n">
        <f aca="false">(D420-1)*2+E420</f>
        <v>105</v>
      </c>
      <c r="G420" s="0" t="str">
        <f aca="false">LMPreScn!M422</f>
        <v>The pharmacist started the prescription.</v>
      </c>
      <c r="H420" s="0" t="str">
        <f aca="false">LMPreScn!CK422</f>
        <v>take</v>
      </c>
      <c r="I420" s="2" t="str">
        <f aca="false">IF(LMPreScn!C422=1,"con", IF(LMPreScn!C422=2,"incon",na))</f>
        <v>incon</v>
      </c>
      <c r="J420" s="1" t="n">
        <f aca="false">LMPreScn!CI422</f>
        <v>0</v>
      </c>
      <c r="K420" s="0" t="n">
        <f aca="false">lm1_code_map_scratch!V420</f>
        <v>3</v>
      </c>
      <c r="L420" s="0" t="n">
        <f aca="false">lm1_code_map_scratch!W420</f>
        <v>10</v>
      </c>
      <c r="M420" s="2" t="str">
        <f aca="false">LMPreScn!T422</f>
        <v>started</v>
      </c>
      <c r="N420" s="0" t="n">
        <f aca="false">LMPreScn!B422</f>
        <v>1</v>
      </c>
      <c r="O420" s="0" t="str">
        <f aca="false">LMPreScn!A422</f>
        <v>DH1N</v>
      </c>
    </row>
    <row r="421" customFormat="false" ht="13.8" hidden="false" customHeight="false" outlineLevel="0" collapsed="false">
      <c r="A421" s="0" t="str">
        <f aca="false">CONCATENATE(C421,"_id")</f>
        <v>13053_id</v>
      </c>
      <c r="B421" s="0" t="str">
        <f aca="false">CONCATENATE("(#",C421, ")")</f>
        <v>(#13053)</v>
      </c>
      <c r="C421" s="0" t="n">
        <f aca="false">LMPreScn!I423</f>
        <v>13053</v>
      </c>
      <c r="D421" s="0" t="n">
        <f aca="false">LMPreScn!F423</f>
        <v>53</v>
      </c>
      <c r="E421" s="0" t="n">
        <f aca="false">LMPreScn!D423</f>
        <v>2</v>
      </c>
      <c r="F421" s="0" t="n">
        <f aca="false">(D421-1)*2+E421</f>
        <v>106</v>
      </c>
      <c r="G421" s="0" t="str">
        <f aca="false">LMPreScn!M423</f>
        <v>The patient started the prescription.</v>
      </c>
      <c r="H421" s="0" t="str">
        <f aca="false">LMPreScn!CK423</f>
        <v>fill</v>
      </c>
      <c r="I421" s="2" t="str">
        <f aca="false">IF(LMPreScn!C423=1,"con", IF(LMPreScn!C423=2,"incon",na))</f>
        <v>incon</v>
      </c>
      <c r="J421" s="1" t="n">
        <f aca="false">LMPreScn!CI423</f>
        <v>0.102040816326531</v>
      </c>
      <c r="K421" s="0" t="n">
        <f aca="false">lm1_code_map_scratch!V421</f>
        <v>3</v>
      </c>
      <c r="L421" s="0" t="n">
        <f aca="false">lm1_code_map_scratch!W421</f>
        <v>8</v>
      </c>
      <c r="M421" s="2" t="str">
        <f aca="false">LMPreScn!T423</f>
        <v>started</v>
      </c>
      <c r="N421" s="0" t="n">
        <f aca="false">LMPreScn!B423</f>
        <v>1</v>
      </c>
      <c r="O421" s="0" t="str">
        <f aca="false">LMPreScn!A423</f>
        <v>AH1N</v>
      </c>
    </row>
    <row r="422" customFormat="false" ht="13.8" hidden="false" customHeight="false" outlineLevel="0" collapsed="false">
      <c r="A422" s="0" t="str">
        <f aca="false">CONCATENATE(C422,"_id")</f>
        <v>15053_id</v>
      </c>
      <c r="B422" s="0" t="str">
        <f aca="false">CONCATENATE("(#",C422, ")")</f>
        <v>(#15053)</v>
      </c>
      <c r="C422" s="0" t="n">
        <f aca="false">LMPreScn!I424</f>
        <v>15053</v>
      </c>
      <c r="D422" s="0" t="n">
        <f aca="false">LMPreScn!F424</f>
        <v>53</v>
      </c>
      <c r="E422" s="0" t="n">
        <f aca="false">LMPreScn!D424</f>
        <v>1</v>
      </c>
      <c r="F422" s="0" t="n">
        <f aca="false">(D422-1)*2+E422</f>
        <v>105</v>
      </c>
      <c r="G422" s="0" t="str">
        <f aca="false">LMPreScn!M424</f>
        <v>The pharmacist started the prescription.</v>
      </c>
      <c r="H422" s="0" t="str">
        <f aca="false">LMPreScn!CK424</f>
        <v>fill</v>
      </c>
      <c r="I422" s="2" t="str">
        <f aca="false">IF(LMPreScn!C424=1,"con", IF(LMPreScn!C424=2,"incon",na))</f>
        <v>con</v>
      </c>
      <c r="J422" s="1" t="n">
        <f aca="false">LMPreScn!CI424</f>
        <v>0.354166666666667</v>
      </c>
      <c r="K422" s="0" t="n">
        <f aca="false">lm1_code_map_scratch!V422</f>
        <v>3</v>
      </c>
      <c r="L422" s="0" t="n">
        <f aca="false">lm1_code_map_scratch!W422</f>
        <v>8</v>
      </c>
      <c r="M422" s="2" t="str">
        <f aca="false">LMPreScn!T424</f>
        <v>started</v>
      </c>
      <c r="N422" s="0" t="n">
        <f aca="false">LMPreScn!B424</f>
        <v>2</v>
      </c>
      <c r="O422" s="0" t="str">
        <f aca="false">LMPreScn!A424</f>
        <v>CH2N</v>
      </c>
    </row>
    <row r="423" customFormat="false" ht="13.8" hidden="false" customHeight="false" outlineLevel="0" collapsed="false">
      <c r="A423" s="0" t="str">
        <f aca="false">CONCATENATE(C423,"_id")</f>
        <v>16053_id</v>
      </c>
      <c r="B423" s="0" t="str">
        <f aca="false">CONCATENATE("(#",C423, ")")</f>
        <v>(#16053)</v>
      </c>
      <c r="C423" s="0" t="n">
        <f aca="false">LMPreScn!I425</f>
        <v>16053</v>
      </c>
      <c r="D423" s="0" t="n">
        <f aca="false">LMPreScn!F425</f>
        <v>53</v>
      </c>
      <c r="E423" s="0" t="n">
        <f aca="false">LMPreScn!D425</f>
        <v>2</v>
      </c>
      <c r="F423" s="0" t="n">
        <f aca="false">(D423-1)*2+E423</f>
        <v>106</v>
      </c>
      <c r="G423" s="0" t="str">
        <f aca="false">LMPreScn!M425</f>
        <v>The patient started the prescription.</v>
      </c>
      <c r="H423" s="0" t="str">
        <f aca="false">LMPreScn!CK425</f>
        <v>take</v>
      </c>
      <c r="I423" s="2" t="str">
        <f aca="false">IF(LMPreScn!C425=1,"con", IF(LMPreScn!C425=2,"incon",na))</f>
        <v>con</v>
      </c>
      <c r="J423" s="1" t="n">
        <f aca="false">LMPreScn!CI425</f>
        <v>0.489795918367347</v>
      </c>
      <c r="K423" s="0" t="n">
        <f aca="false">lm1_code_map_scratch!V423</f>
        <v>3</v>
      </c>
      <c r="L423" s="0" t="n">
        <f aca="false">lm1_code_map_scratch!W423</f>
        <v>10</v>
      </c>
      <c r="M423" s="2" t="str">
        <f aca="false">LMPreScn!T425</f>
        <v>started</v>
      </c>
      <c r="N423" s="0" t="n">
        <f aca="false">LMPreScn!B425</f>
        <v>2</v>
      </c>
      <c r="O423" s="0" t="str">
        <f aca="false">LMPreScn!A425</f>
        <v>BH2N</v>
      </c>
    </row>
    <row r="424" customFormat="false" ht="13.8" hidden="false" customHeight="false" outlineLevel="0" collapsed="false">
      <c r="A424" s="0" t="str">
        <f aca="false">CONCATENATE(C424,"_id")</f>
        <v>17053_id</v>
      </c>
      <c r="B424" s="0" t="str">
        <f aca="false">CONCATENATE("(#",C424, ")")</f>
        <v>(#17053)</v>
      </c>
      <c r="C424" s="0" t="n">
        <f aca="false">LMPreScn!I426</f>
        <v>17053</v>
      </c>
      <c r="D424" s="0" t="n">
        <f aca="false">LMPreScn!F426</f>
        <v>53</v>
      </c>
      <c r="E424" s="0" t="n">
        <f aca="false">LMPreScn!D426</f>
        <v>1</v>
      </c>
      <c r="F424" s="0" t="n">
        <f aca="false">(D424-1)*2+E424</f>
        <v>105</v>
      </c>
      <c r="G424" s="0" t="str">
        <f aca="false">LMPreScn!M426</f>
        <v>The pharmacist started the prescription.</v>
      </c>
      <c r="H424" s="0" t="str">
        <f aca="false">LMPreScn!CK426</f>
        <v>take</v>
      </c>
      <c r="I424" s="2" t="str">
        <f aca="false">IF(LMPreScn!C426=1,"con", IF(LMPreScn!C426=2,"incon",na))</f>
        <v>incon</v>
      </c>
      <c r="J424" s="1" t="n">
        <f aca="false">LMPreScn!CI426</f>
        <v>0</v>
      </c>
      <c r="K424" s="0" t="n">
        <f aca="false">lm1_code_map_scratch!V424</f>
        <v>3</v>
      </c>
      <c r="L424" s="0" t="n">
        <f aca="false">lm1_code_map_scratch!W424</f>
        <v>8</v>
      </c>
      <c r="M424" s="2" t="str">
        <f aca="false">LMPreScn!T426</f>
        <v>started</v>
      </c>
      <c r="N424" s="0" t="n">
        <f aca="false">LMPreScn!B426</f>
        <v>2</v>
      </c>
      <c r="O424" s="0" t="str">
        <f aca="false">LMPreScn!A426</f>
        <v>AH2N</v>
      </c>
    </row>
    <row r="425" customFormat="false" ht="13.8" hidden="false" customHeight="false" outlineLevel="0" collapsed="false">
      <c r="A425" s="0" t="str">
        <f aca="false">CONCATENATE(C425,"_id")</f>
        <v>18053_id</v>
      </c>
      <c r="B425" s="0" t="str">
        <f aca="false">CONCATENATE("(#",C425, ")")</f>
        <v>(#18053)</v>
      </c>
      <c r="C425" s="0" t="n">
        <f aca="false">LMPreScn!I427</f>
        <v>18053</v>
      </c>
      <c r="D425" s="0" t="n">
        <f aca="false">LMPreScn!F427</f>
        <v>53</v>
      </c>
      <c r="E425" s="0" t="n">
        <f aca="false">LMPreScn!D427</f>
        <v>2</v>
      </c>
      <c r="F425" s="0" t="n">
        <f aca="false">(D425-1)*2+E425</f>
        <v>106</v>
      </c>
      <c r="G425" s="0" t="str">
        <f aca="false">LMPreScn!M427</f>
        <v>The patient started the prescription.</v>
      </c>
      <c r="H425" s="0" t="str">
        <f aca="false">LMPreScn!CK427</f>
        <v>fill</v>
      </c>
      <c r="I425" s="2" t="str">
        <f aca="false">IF(LMPreScn!C427=1,"con", IF(LMPreScn!C427=2,"incon",na))</f>
        <v>incon</v>
      </c>
      <c r="J425" s="1" t="n">
        <f aca="false">LMPreScn!CI427</f>
        <v>0.102040816326531</v>
      </c>
      <c r="K425" s="0" t="n">
        <f aca="false">lm1_code_map_scratch!V425</f>
        <v>3</v>
      </c>
      <c r="L425" s="0" t="n">
        <f aca="false">lm1_code_map_scratch!W425</f>
        <v>10</v>
      </c>
      <c r="M425" s="2" t="str">
        <f aca="false">LMPreScn!T427</f>
        <v>started</v>
      </c>
      <c r="N425" s="0" t="n">
        <f aca="false">LMPreScn!B427</f>
        <v>2</v>
      </c>
      <c r="O425" s="0" t="str">
        <f aca="false">LMPreScn!A427</f>
        <v>DH2N</v>
      </c>
    </row>
    <row r="426" customFormat="false" ht="13.8" hidden="false" customHeight="false" outlineLevel="0" collapsed="false">
      <c r="A426" s="0" t="str">
        <f aca="false">CONCATENATE(C426,"_id")</f>
        <v>10054_id</v>
      </c>
      <c r="B426" s="0" t="str">
        <f aca="false">CONCATENATE("(#",C426, ")")</f>
        <v>(#10054)</v>
      </c>
      <c r="C426" s="0" t="n">
        <f aca="false">LMPreScn!I428</f>
        <v>10054</v>
      </c>
      <c r="D426" s="0" t="n">
        <f aca="false">LMPreScn!F428</f>
        <v>54</v>
      </c>
      <c r="E426" s="0" t="n">
        <f aca="false">LMPreScn!D428</f>
        <v>1</v>
      </c>
      <c r="F426" s="0" t="n">
        <f aca="false">(D426-1)*2+E426</f>
        <v>107</v>
      </c>
      <c r="G426" s="0" t="str">
        <f aca="false">LMPreScn!M428</f>
        <v>Benjamin Franklin started the University of Pennsylvania.</v>
      </c>
      <c r="H426" s="0" t="str">
        <f aca="false">LMPreScn!CK428</f>
        <v>educate</v>
      </c>
      <c r="I426" s="2" t="str">
        <f aca="false">IF(LMPreScn!C428=1,"con", IF(LMPreScn!C428=2,"incon",na))</f>
        <v>con</v>
      </c>
      <c r="J426" s="1" t="n">
        <f aca="false">LMPreScn!CI428</f>
        <v>0.326530612244898</v>
      </c>
      <c r="K426" s="0" t="n">
        <f aca="false">lm1_code_map_scratch!V426</f>
        <v>3</v>
      </c>
      <c r="L426" s="0" t="n">
        <f aca="false">lm1_code_map_scratch!W426</f>
        <v>7</v>
      </c>
      <c r="M426" s="2" t="str">
        <f aca="false">LMPreScn!T428</f>
        <v>started</v>
      </c>
      <c r="N426" s="0" t="n">
        <f aca="false">LMPreScn!B428</f>
        <v>1</v>
      </c>
      <c r="O426" s="0" t="str">
        <f aca="false">LMPreScn!A428</f>
        <v>BH1N</v>
      </c>
    </row>
    <row r="427" customFormat="false" ht="13.8" hidden="false" customHeight="false" outlineLevel="0" collapsed="false">
      <c r="A427" s="0" t="str">
        <f aca="false">CONCATENATE(C427,"_id")</f>
        <v>11054_id</v>
      </c>
      <c r="B427" s="0" t="str">
        <f aca="false">CONCATENATE("(#",C427, ")")</f>
        <v>(#11054)</v>
      </c>
      <c r="C427" s="0" t="n">
        <f aca="false">LMPreScn!I429</f>
        <v>11054</v>
      </c>
      <c r="D427" s="0" t="n">
        <f aca="false">LMPreScn!F429</f>
        <v>54</v>
      </c>
      <c r="E427" s="0" t="n">
        <f aca="false">LMPreScn!D429</f>
        <v>2</v>
      </c>
      <c r="F427" s="0" t="n">
        <f aca="false">(D427-1)*2+E427</f>
        <v>108</v>
      </c>
      <c r="G427" s="0" t="str">
        <f aca="false">LMPreScn!M429</f>
        <v>The freshman started the University of Pennsylvania.</v>
      </c>
      <c r="H427" s="0" t="str">
        <f aca="false">LMPreScn!CK429</f>
        <v>graduate</v>
      </c>
      <c r="I427" s="2" t="str">
        <f aca="false">IF(LMPreScn!C429=1,"con", IF(LMPreScn!C429=2,"incon",na))</f>
        <v>con</v>
      </c>
      <c r="J427" s="1" t="n">
        <f aca="false">LMPreScn!CI429</f>
        <v>0.4375</v>
      </c>
      <c r="K427" s="0" t="n">
        <f aca="false">lm1_code_map_scratch!V427</f>
        <v>3</v>
      </c>
      <c r="L427" s="0" t="n">
        <f aca="false">lm1_code_map_scratch!W427</f>
        <v>5</v>
      </c>
      <c r="M427" s="2" t="str">
        <f aca="false">LMPreScn!T429</f>
        <v>started</v>
      </c>
      <c r="N427" s="0" t="n">
        <f aca="false">LMPreScn!B429</f>
        <v>1</v>
      </c>
      <c r="O427" s="0" t="str">
        <f aca="false">LMPreScn!A429</f>
        <v>CH1N</v>
      </c>
    </row>
    <row r="428" customFormat="false" ht="13.8" hidden="false" customHeight="false" outlineLevel="0" collapsed="false">
      <c r="A428" s="0" t="str">
        <f aca="false">CONCATENATE(C428,"_id")</f>
        <v>12054_id</v>
      </c>
      <c r="B428" s="0" t="str">
        <f aca="false">CONCATENATE("(#",C428, ")")</f>
        <v>(#12054)</v>
      </c>
      <c r="C428" s="0" t="n">
        <f aca="false">LMPreScn!I430</f>
        <v>12054</v>
      </c>
      <c r="D428" s="0" t="n">
        <f aca="false">LMPreScn!F430</f>
        <v>54</v>
      </c>
      <c r="E428" s="0" t="n">
        <f aca="false">LMPreScn!D430</f>
        <v>1</v>
      </c>
      <c r="F428" s="0" t="n">
        <f aca="false">(D428-1)*2+E428</f>
        <v>107</v>
      </c>
      <c r="G428" s="0" t="str">
        <f aca="false">LMPreScn!M430</f>
        <v>Benjamin Franklin started the University of Pennsylvania.</v>
      </c>
      <c r="H428" s="0" t="str">
        <f aca="false">LMPreScn!CK430</f>
        <v>graduate</v>
      </c>
      <c r="I428" s="2" t="str">
        <f aca="false">IF(LMPreScn!C430=1,"con", IF(LMPreScn!C430=2,"incon",na))</f>
        <v>incon</v>
      </c>
      <c r="J428" s="1" t="n">
        <f aca="false">LMPreScn!CI430</f>
        <v>0.0408163265306122</v>
      </c>
      <c r="K428" s="0" t="n">
        <f aca="false">lm1_code_map_scratch!V428</f>
        <v>3</v>
      </c>
      <c r="L428" s="0" t="n">
        <f aca="false">lm1_code_map_scratch!W428</f>
        <v>7</v>
      </c>
      <c r="M428" s="2" t="str">
        <f aca="false">LMPreScn!T430</f>
        <v>started</v>
      </c>
      <c r="N428" s="0" t="n">
        <f aca="false">LMPreScn!B430</f>
        <v>1</v>
      </c>
      <c r="O428" s="0" t="str">
        <f aca="false">LMPreScn!A430</f>
        <v>DH1N</v>
      </c>
    </row>
    <row r="429" customFormat="false" ht="13.8" hidden="false" customHeight="false" outlineLevel="0" collapsed="false">
      <c r="A429" s="0" t="str">
        <f aca="false">CONCATENATE(C429,"_id")</f>
        <v>13054_id</v>
      </c>
      <c r="B429" s="0" t="str">
        <f aca="false">CONCATENATE("(#",C429, ")")</f>
        <v>(#13054)</v>
      </c>
      <c r="C429" s="0" t="n">
        <f aca="false">LMPreScn!I431</f>
        <v>13054</v>
      </c>
      <c r="D429" s="0" t="n">
        <f aca="false">LMPreScn!F431</f>
        <v>54</v>
      </c>
      <c r="E429" s="0" t="n">
        <f aca="false">LMPreScn!D431</f>
        <v>2</v>
      </c>
      <c r="F429" s="0" t="n">
        <f aca="false">(D429-1)*2+E429</f>
        <v>108</v>
      </c>
      <c r="G429" s="0" t="str">
        <f aca="false">LMPreScn!M431</f>
        <v>The freshman started the University of Pennsylvania.</v>
      </c>
      <c r="H429" s="0" t="str">
        <f aca="false">LMPreScn!CK431</f>
        <v>educate</v>
      </c>
      <c r="I429" s="2" t="str">
        <f aca="false">IF(LMPreScn!C431=1,"con", IF(LMPreScn!C431=2,"incon",na))</f>
        <v>incon</v>
      </c>
      <c r="J429" s="1" t="n">
        <f aca="false">LMPreScn!CI431</f>
        <v>0</v>
      </c>
      <c r="K429" s="0" t="n">
        <f aca="false">lm1_code_map_scratch!V429</f>
        <v>3</v>
      </c>
      <c r="L429" s="0" t="n">
        <f aca="false">lm1_code_map_scratch!W429</f>
        <v>5</v>
      </c>
      <c r="M429" s="2" t="str">
        <f aca="false">LMPreScn!T431</f>
        <v>started</v>
      </c>
      <c r="N429" s="0" t="n">
        <f aca="false">LMPreScn!B431</f>
        <v>1</v>
      </c>
      <c r="O429" s="0" t="str">
        <f aca="false">LMPreScn!A431</f>
        <v>AH1N</v>
      </c>
    </row>
    <row r="430" customFormat="false" ht="13.8" hidden="false" customHeight="false" outlineLevel="0" collapsed="false">
      <c r="A430" s="0" t="str">
        <f aca="false">CONCATENATE(C430,"_id")</f>
        <v>15054_id</v>
      </c>
      <c r="B430" s="0" t="str">
        <f aca="false">CONCATENATE("(#",C430, ")")</f>
        <v>(#15054)</v>
      </c>
      <c r="C430" s="0" t="n">
        <f aca="false">LMPreScn!I432</f>
        <v>15054</v>
      </c>
      <c r="D430" s="0" t="n">
        <f aca="false">LMPreScn!F432</f>
        <v>54</v>
      </c>
      <c r="E430" s="0" t="n">
        <f aca="false">LMPreScn!D432</f>
        <v>1</v>
      </c>
      <c r="F430" s="0" t="n">
        <f aca="false">(D430-1)*2+E430</f>
        <v>107</v>
      </c>
      <c r="G430" s="0" t="str">
        <f aca="false">LMPreScn!M432</f>
        <v>Benjamin Franklin started the University of Pennsylvania.</v>
      </c>
      <c r="H430" s="0" t="str">
        <f aca="false">LMPreScn!CK432</f>
        <v>educate</v>
      </c>
      <c r="I430" s="2" t="str">
        <f aca="false">IF(LMPreScn!C432=1,"con", IF(LMPreScn!C432=2,"incon",na))</f>
        <v>con</v>
      </c>
      <c r="J430" s="1" t="n">
        <f aca="false">LMPreScn!CI432</f>
        <v>0.326530612244898</v>
      </c>
      <c r="K430" s="0" t="n">
        <f aca="false">lm1_code_map_scratch!V430</f>
        <v>3</v>
      </c>
      <c r="L430" s="0" t="n">
        <f aca="false">lm1_code_map_scratch!W430</f>
        <v>5</v>
      </c>
      <c r="M430" s="2" t="str">
        <f aca="false">LMPreScn!T432</f>
        <v>started</v>
      </c>
      <c r="N430" s="0" t="n">
        <f aca="false">LMPreScn!B432</f>
        <v>2</v>
      </c>
      <c r="O430" s="0" t="str">
        <f aca="false">LMPreScn!A432</f>
        <v>CH2N</v>
      </c>
    </row>
    <row r="431" customFormat="false" ht="13.8" hidden="false" customHeight="false" outlineLevel="0" collapsed="false">
      <c r="A431" s="0" t="str">
        <f aca="false">CONCATENATE(C431,"_id")</f>
        <v>16054_id</v>
      </c>
      <c r="B431" s="0" t="str">
        <f aca="false">CONCATENATE("(#",C431, ")")</f>
        <v>(#16054)</v>
      </c>
      <c r="C431" s="0" t="n">
        <f aca="false">LMPreScn!I433</f>
        <v>16054</v>
      </c>
      <c r="D431" s="0" t="n">
        <f aca="false">LMPreScn!F433</f>
        <v>54</v>
      </c>
      <c r="E431" s="0" t="n">
        <f aca="false">LMPreScn!D433</f>
        <v>2</v>
      </c>
      <c r="F431" s="0" t="n">
        <f aca="false">(D431-1)*2+E431</f>
        <v>108</v>
      </c>
      <c r="G431" s="0" t="str">
        <f aca="false">LMPreScn!M433</f>
        <v>The freshman started the University of Pennsylvania.</v>
      </c>
      <c r="H431" s="0" t="str">
        <f aca="false">LMPreScn!CK433</f>
        <v>graduate</v>
      </c>
      <c r="I431" s="2" t="str">
        <f aca="false">IF(LMPreScn!C433=1,"con", IF(LMPreScn!C433=2,"incon",na))</f>
        <v>con</v>
      </c>
      <c r="J431" s="1" t="n">
        <f aca="false">LMPreScn!CI433</f>
        <v>0.4375</v>
      </c>
      <c r="K431" s="0" t="n">
        <f aca="false">lm1_code_map_scratch!V431</f>
        <v>3</v>
      </c>
      <c r="L431" s="0" t="n">
        <f aca="false">lm1_code_map_scratch!W431</f>
        <v>7</v>
      </c>
      <c r="M431" s="2" t="str">
        <f aca="false">LMPreScn!T433</f>
        <v>started</v>
      </c>
      <c r="N431" s="0" t="n">
        <f aca="false">LMPreScn!B433</f>
        <v>2</v>
      </c>
      <c r="O431" s="0" t="str">
        <f aca="false">LMPreScn!A433</f>
        <v>BH2N</v>
      </c>
    </row>
    <row r="432" customFormat="false" ht="13.8" hidden="false" customHeight="false" outlineLevel="0" collapsed="false">
      <c r="A432" s="0" t="str">
        <f aca="false">CONCATENATE(C432,"_id")</f>
        <v>17054_id</v>
      </c>
      <c r="B432" s="0" t="str">
        <f aca="false">CONCATENATE("(#",C432, ")")</f>
        <v>(#17054)</v>
      </c>
      <c r="C432" s="0" t="n">
        <f aca="false">LMPreScn!I434</f>
        <v>17054</v>
      </c>
      <c r="D432" s="0" t="n">
        <f aca="false">LMPreScn!F434</f>
        <v>54</v>
      </c>
      <c r="E432" s="0" t="n">
        <f aca="false">LMPreScn!D434</f>
        <v>1</v>
      </c>
      <c r="F432" s="0" t="n">
        <f aca="false">(D432-1)*2+E432</f>
        <v>107</v>
      </c>
      <c r="G432" s="0" t="str">
        <f aca="false">LMPreScn!M434</f>
        <v>Benjamin Franklin started the University of Pennsylvania.</v>
      </c>
      <c r="H432" s="0" t="str">
        <f aca="false">LMPreScn!CK434</f>
        <v>graduate</v>
      </c>
      <c r="I432" s="2" t="str">
        <f aca="false">IF(LMPreScn!C434=1,"con", IF(LMPreScn!C434=2,"incon",na))</f>
        <v>incon</v>
      </c>
      <c r="J432" s="1" t="n">
        <f aca="false">LMPreScn!CI434</f>
        <v>0.0408163265306122</v>
      </c>
      <c r="K432" s="0" t="n">
        <f aca="false">lm1_code_map_scratch!V432</f>
        <v>3</v>
      </c>
      <c r="L432" s="0" t="n">
        <f aca="false">lm1_code_map_scratch!W432</f>
        <v>5</v>
      </c>
      <c r="M432" s="2" t="str">
        <f aca="false">LMPreScn!T434</f>
        <v>started</v>
      </c>
      <c r="N432" s="0" t="n">
        <f aca="false">LMPreScn!B434</f>
        <v>2</v>
      </c>
      <c r="O432" s="0" t="str">
        <f aca="false">LMPreScn!A434</f>
        <v>AH2N</v>
      </c>
    </row>
    <row r="433" customFormat="false" ht="13.8" hidden="false" customHeight="false" outlineLevel="0" collapsed="false">
      <c r="A433" s="0" t="str">
        <f aca="false">CONCATENATE(C433,"_id")</f>
        <v>18054_id</v>
      </c>
      <c r="B433" s="0" t="str">
        <f aca="false">CONCATENATE("(#",C433, ")")</f>
        <v>(#18054)</v>
      </c>
      <c r="C433" s="0" t="n">
        <f aca="false">LMPreScn!I435</f>
        <v>18054</v>
      </c>
      <c r="D433" s="0" t="n">
        <f aca="false">LMPreScn!F435</f>
        <v>54</v>
      </c>
      <c r="E433" s="0" t="n">
        <f aca="false">LMPreScn!D435</f>
        <v>2</v>
      </c>
      <c r="F433" s="0" t="n">
        <f aca="false">(D433-1)*2+E433</f>
        <v>108</v>
      </c>
      <c r="G433" s="0" t="str">
        <f aca="false">LMPreScn!M435</f>
        <v>The freshman started the University of Pennsylvania.</v>
      </c>
      <c r="H433" s="0" t="str">
        <f aca="false">LMPreScn!CK435</f>
        <v>educate</v>
      </c>
      <c r="I433" s="2" t="str">
        <f aca="false">IF(LMPreScn!C435=1,"con", IF(LMPreScn!C435=2,"incon",na))</f>
        <v>incon</v>
      </c>
      <c r="J433" s="1" t="n">
        <f aca="false">LMPreScn!CI435</f>
        <v>0</v>
      </c>
      <c r="K433" s="0" t="n">
        <f aca="false">lm1_code_map_scratch!V433</f>
        <v>3</v>
      </c>
      <c r="L433" s="0" t="n">
        <f aca="false">lm1_code_map_scratch!W433</f>
        <v>7</v>
      </c>
      <c r="M433" s="2" t="str">
        <f aca="false">LMPreScn!T435</f>
        <v>started</v>
      </c>
      <c r="N433" s="0" t="n">
        <f aca="false">LMPreScn!B435</f>
        <v>2</v>
      </c>
      <c r="O433" s="0" t="str">
        <f aca="false">LMPreScn!A435</f>
        <v>DH2N</v>
      </c>
    </row>
    <row r="434" customFormat="false" ht="13.8" hidden="false" customHeight="false" outlineLevel="0" collapsed="false">
      <c r="A434" s="0" t="str">
        <f aca="false">CONCATENATE(C434,"_id")</f>
        <v>10055_id</v>
      </c>
      <c r="B434" s="0" t="str">
        <f aca="false">CONCATENATE("(#",C434, ")")</f>
        <v>(#10055)</v>
      </c>
      <c r="C434" s="0" t="n">
        <f aca="false">LMPreScn!I436</f>
        <v>10055</v>
      </c>
      <c r="D434" s="0" t="n">
        <f aca="false">LMPreScn!F436</f>
        <v>55</v>
      </c>
      <c r="E434" s="0" t="n">
        <f aca="false">LMPreScn!D436</f>
        <v>1</v>
      </c>
      <c r="F434" s="0" t="n">
        <f aca="false">(D434-1)*2+E434</f>
        <v>109</v>
      </c>
      <c r="G434" s="0" t="str">
        <f aca="false">LMPreScn!M436</f>
        <v>The tennis player started the match.</v>
      </c>
      <c r="H434" s="0" t="str">
        <f aca="false">LMPreScn!CK436</f>
        <v>serve</v>
      </c>
      <c r="I434" s="2" t="str">
        <f aca="false">IF(LMPreScn!C436=1,"con", IF(LMPreScn!C436=2,"incon",na))</f>
        <v>con</v>
      </c>
      <c r="J434" s="1" t="n">
        <f aca="false">LMPreScn!CI436</f>
        <v>0.458333333333333</v>
      </c>
      <c r="K434" s="0" t="n">
        <f aca="false">lm1_code_map_scratch!V434</f>
        <v>3</v>
      </c>
      <c r="L434" s="0" t="n">
        <f aca="false">lm1_code_map_scratch!W434</f>
        <v>5</v>
      </c>
      <c r="M434" s="2" t="str">
        <f aca="false">LMPreScn!T436</f>
        <v>started</v>
      </c>
      <c r="N434" s="0" t="n">
        <f aca="false">LMPreScn!B436</f>
        <v>1</v>
      </c>
      <c r="O434" s="0" t="str">
        <f aca="false">LMPreScn!A436</f>
        <v>BH1N</v>
      </c>
    </row>
    <row r="435" customFormat="false" ht="13.8" hidden="false" customHeight="false" outlineLevel="0" collapsed="false">
      <c r="A435" s="0" t="str">
        <f aca="false">CONCATENATE(C435,"_id")</f>
        <v>11055_id</v>
      </c>
      <c r="B435" s="0" t="str">
        <f aca="false">CONCATENATE("(#",C435, ")")</f>
        <v>(#11055)</v>
      </c>
      <c r="C435" s="0" t="n">
        <f aca="false">LMPreScn!I437</f>
        <v>11055</v>
      </c>
      <c r="D435" s="0" t="n">
        <f aca="false">LMPreScn!F437</f>
        <v>55</v>
      </c>
      <c r="E435" s="0" t="n">
        <f aca="false">LMPreScn!D437</f>
        <v>2</v>
      </c>
      <c r="F435" s="0" t="n">
        <f aca="false">(D435-1)*2+E435</f>
        <v>110</v>
      </c>
      <c r="G435" s="0" t="str">
        <f aca="false">LMPreScn!M437</f>
        <v>The soccer player started the match.</v>
      </c>
      <c r="H435" s="0" t="str">
        <f aca="false">LMPreScn!CK437</f>
        <v>kick</v>
      </c>
      <c r="I435" s="2" t="str">
        <f aca="false">IF(LMPreScn!C437=1,"con", IF(LMPreScn!C437=2,"incon",na))</f>
        <v>con</v>
      </c>
      <c r="J435" s="1" t="n">
        <f aca="false">LMPreScn!CI437</f>
        <v>0.428571428571429</v>
      </c>
      <c r="K435" s="0" t="n">
        <f aca="false">lm1_code_map_scratch!V435</f>
        <v>3</v>
      </c>
      <c r="L435" s="0" t="n">
        <f aca="false">lm1_code_map_scratch!W435</f>
        <v>9</v>
      </c>
      <c r="M435" s="2" t="str">
        <f aca="false">LMPreScn!T437</f>
        <v>started</v>
      </c>
      <c r="N435" s="0" t="n">
        <f aca="false">LMPreScn!B437</f>
        <v>1</v>
      </c>
      <c r="O435" s="0" t="str">
        <f aca="false">LMPreScn!A437</f>
        <v>CH1N</v>
      </c>
    </row>
    <row r="436" customFormat="false" ht="13.8" hidden="false" customHeight="false" outlineLevel="0" collapsed="false">
      <c r="A436" s="0" t="str">
        <f aca="false">CONCATENATE(C436,"_id")</f>
        <v>12055_id</v>
      </c>
      <c r="B436" s="0" t="str">
        <f aca="false">CONCATENATE("(#",C436, ")")</f>
        <v>(#12055)</v>
      </c>
      <c r="C436" s="0" t="n">
        <f aca="false">LMPreScn!I438</f>
        <v>12055</v>
      </c>
      <c r="D436" s="0" t="n">
        <f aca="false">LMPreScn!F438</f>
        <v>55</v>
      </c>
      <c r="E436" s="0" t="n">
        <f aca="false">LMPreScn!D438</f>
        <v>1</v>
      </c>
      <c r="F436" s="0" t="n">
        <f aca="false">(D436-1)*2+E436</f>
        <v>109</v>
      </c>
      <c r="G436" s="0" t="str">
        <f aca="false">LMPreScn!M438</f>
        <v>The tennis player started the match.</v>
      </c>
      <c r="H436" s="0" t="str">
        <f aca="false">LMPreScn!CK438</f>
        <v>kick</v>
      </c>
      <c r="I436" s="2" t="str">
        <f aca="false">IF(LMPreScn!C438=1,"con", IF(LMPreScn!C438=2,"incon",na))</f>
        <v>incon</v>
      </c>
      <c r="J436" s="1" t="n">
        <f aca="false">LMPreScn!CI438</f>
        <v>0</v>
      </c>
      <c r="K436" s="0" t="n">
        <f aca="false">lm1_code_map_scratch!V436</f>
        <v>3</v>
      </c>
      <c r="L436" s="0" t="n">
        <f aca="false">lm1_code_map_scratch!W436</f>
        <v>5</v>
      </c>
      <c r="M436" s="2" t="str">
        <f aca="false">LMPreScn!T438</f>
        <v>started</v>
      </c>
      <c r="N436" s="0" t="n">
        <f aca="false">LMPreScn!B438</f>
        <v>1</v>
      </c>
      <c r="O436" s="0" t="str">
        <f aca="false">LMPreScn!A438</f>
        <v>DH1N</v>
      </c>
    </row>
    <row r="437" customFormat="false" ht="13.8" hidden="false" customHeight="false" outlineLevel="0" collapsed="false">
      <c r="A437" s="0" t="str">
        <f aca="false">CONCATENATE(C437,"_id")</f>
        <v>13055_id</v>
      </c>
      <c r="B437" s="0" t="str">
        <f aca="false">CONCATENATE("(#",C437, ")")</f>
        <v>(#13055)</v>
      </c>
      <c r="C437" s="0" t="n">
        <f aca="false">LMPreScn!I439</f>
        <v>13055</v>
      </c>
      <c r="D437" s="0" t="n">
        <f aca="false">LMPreScn!F439</f>
        <v>55</v>
      </c>
      <c r="E437" s="0" t="n">
        <f aca="false">LMPreScn!D439</f>
        <v>2</v>
      </c>
      <c r="F437" s="0" t="n">
        <f aca="false">(D437-1)*2+E437</f>
        <v>110</v>
      </c>
      <c r="G437" s="0" t="str">
        <f aca="false">LMPreScn!M439</f>
        <v>The soccer player started the match.</v>
      </c>
      <c r="H437" s="0" t="str">
        <f aca="false">LMPreScn!CK439</f>
        <v>serve</v>
      </c>
      <c r="I437" s="2" t="str">
        <f aca="false">IF(LMPreScn!C439=1,"con", IF(LMPreScn!C439=2,"incon",na))</f>
        <v>incon</v>
      </c>
      <c r="J437" s="1" t="n">
        <f aca="false">LMPreScn!CI439</f>
        <v>0</v>
      </c>
      <c r="K437" s="0" t="n">
        <f aca="false">lm1_code_map_scratch!V437</f>
        <v>3</v>
      </c>
      <c r="L437" s="0" t="n">
        <f aca="false">lm1_code_map_scratch!W437</f>
        <v>9</v>
      </c>
      <c r="M437" s="2" t="str">
        <f aca="false">LMPreScn!T439</f>
        <v>started</v>
      </c>
      <c r="N437" s="0" t="n">
        <f aca="false">LMPreScn!B439</f>
        <v>1</v>
      </c>
      <c r="O437" s="0" t="str">
        <f aca="false">LMPreScn!A439</f>
        <v>AH1N</v>
      </c>
    </row>
    <row r="438" customFormat="false" ht="13.8" hidden="false" customHeight="false" outlineLevel="0" collapsed="false">
      <c r="A438" s="0" t="str">
        <f aca="false">CONCATENATE(C438,"_id")</f>
        <v>15055_id</v>
      </c>
      <c r="B438" s="0" t="str">
        <f aca="false">CONCATENATE("(#",C438, ")")</f>
        <v>(#15055)</v>
      </c>
      <c r="C438" s="0" t="n">
        <f aca="false">LMPreScn!I440</f>
        <v>15055</v>
      </c>
      <c r="D438" s="0" t="n">
        <f aca="false">LMPreScn!F440</f>
        <v>55</v>
      </c>
      <c r="E438" s="0" t="n">
        <f aca="false">LMPreScn!D440</f>
        <v>1</v>
      </c>
      <c r="F438" s="0" t="n">
        <f aca="false">(D438-1)*2+E438</f>
        <v>109</v>
      </c>
      <c r="G438" s="0" t="str">
        <f aca="false">LMPreScn!M440</f>
        <v>The tennis player started the match.</v>
      </c>
      <c r="H438" s="0" t="str">
        <f aca="false">LMPreScn!CK440</f>
        <v>serve</v>
      </c>
      <c r="I438" s="2" t="str">
        <f aca="false">IF(LMPreScn!C440=1,"con", IF(LMPreScn!C440=2,"incon",na))</f>
        <v>con</v>
      </c>
      <c r="J438" s="1" t="n">
        <f aca="false">LMPreScn!CI440</f>
        <v>0.458333333333333</v>
      </c>
      <c r="K438" s="0" t="n">
        <f aca="false">lm1_code_map_scratch!V438</f>
        <v>3</v>
      </c>
      <c r="L438" s="0" t="n">
        <f aca="false">lm1_code_map_scratch!W438</f>
        <v>9</v>
      </c>
      <c r="M438" s="2" t="str">
        <f aca="false">LMPreScn!T440</f>
        <v>started</v>
      </c>
      <c r="N438" s="0" t="n">
        <f aca="false">LMPreScn!B440</f>
        <v>2</v>
      </c>
      <c r="O438" s="0" t="str">
        <f aca="false">LMPreScn!A440</f>
        <v>CH2N</v>
      </c>
    </row>
    <row r="439" customFormat="false" ht="13.8" hidden="false" customHeight="false" outlineLevel="0" collapsed="false">
      <c r="A439" s="0" t="str">
        <f aca="false">CONCATENATE(C439,"_id")</f>
        <v>16055_id</v>
      </c>
      <c r="B439" s="0" t="str">
        <f aca="false">CONCATENATE("(#",C439, ")")</f>
        <v>(#16055)</v>
      </c>
      <c r="C439" s="0" t="n">
        <f aca="false">LMPreScn!I441</f>
        <v>16055</v>
      </c>
      <c r="D439" s="0" t="n">
        <f aca="false">LMPreScn!F441</f>
        <v>55</v>
      </c>
      <c r="E439" s="0" t="n">
        <f aca="false">LMPreScn!D441</f>
        <v>2</v>
      </c>
      <c r="F439" s="0" t="n">
        <f aca="false">(D439-1)*2+E439</f>
        <v>110</v>
      </c>
      <c r="G439" s="0" t="str">
        <f aca="false">LMPreScn!M441</f>
        <v>The soccer player started the match.</v>
      </c>
      <c r="H439" s="0" t="str">
        <f aca="false">LMPreScn!CK441</f>
        <v>kick</v>
      </c>
      <c r="I439" s="2" t="str">
        <f aca="false">IF(LMPreScn!C441=1,"con", IF(LMPreScn!C441=2,"incon",na))</f>
        <v>con</v>
      </c>
      <c r="J439" s="1" t="n">
        <f aca="false">LMPreScn!CI441</f>
        <v>0.428571428571429</v>
      </c>
      <c r="K439" s="0" t="n">
        <f aca="false">lm1_code_map_scratch!V439</f>
        <v>3</v>
      </c>
      <c r="L439" s="0" t="n">
        <f aca="false">lm1_code_map_scratch!W439</f>
        <v>5</v>
      </c>
      <c r="M439" s="2" t="str">
        <f aca="false">LMPreScn!T441</f>
        <v>started</v>
      </c>
      <c r="N439" s="0" t="n">
        <f aca="false">LMPreScn!B441</f>
        <v>2</v>
      </c>
      <c r="O439" s="0" t="str">
        <f aca="false">LMPreScn!A441</f>
        <v>BH2N</v>
      </c>
    </row>
    <row r="440" customFormat="false" ht="13.8" hidden="false" customHeight="false" outlineLevel="0" collapsed="false">
      <c r="A440" s="0" t="str">
        <f aca="false">CONCATENATE(C440,"_id")</f>
        <v>17055_id</v>
      </c>
      <c r="B440" s="0" t="str">
        <f aca="false">CONCATENATE("(#",C440, ")")</f>
        <v>(#17055)</v>
      </c>
      <c r="C440" s="0" t="n">
        <f aca="false">LMPreScn!I442</f>
        <v>17055</v>
      </c>
      <c r="D440" s="0" t="n">
        <f aca="false">LMPreScn!F442</f>
        <v>55</v>
      </c>
      <c r="E440" s="0" t="n">
        <f aca="false">LMPreScn!D442</f>
        <v>1</v>
      </c>
      <c r="F440" s="0" t="n">
        <f aca="false">(D440-1)*2+E440</f>
        <v>109</v>
      </c>
      <c r="G440" s="0" t="str">
        <f aca="false">LMPreScn!M442</f>
        <v>The tennis player started the match.</v>
      </c>
      <c r="H440" s="0" t="str">
        <f aca="false">LMPreScn!CK442</f>
        <v>kick</v>
      </c>
      <c r="I440" s="2" t="str">
        <f aca="false">IF(LMPreScn!C442=1,"con", IF(LMPreScn!C442=2,"incon",na))</f>
        <v>incon</v>
      </c>
      <c r="J440" s="1" t="n">
        <f aca="false">LMPreScn!CI442</f>
        <v>0</v>
      </c>
      <c r="K440" s="0" t="n">
        <f aca="false">lm1_code_map_scratch!V440</f>
        <v>3</v>
      </c>
      <c r="L440" s="0" t="n">
        <f aca="false">lm1_code_map_scratch!W440</f>
        <v>9</v>
      </c>
      <c r="M440" s="2" t="str">
        <f aca="false">LMPreScn!T442</f>
        <v>started</v>
      </c>
      <c r="N440" s="0" t="n">
        <f aca="false">LMPreScn!B442</f>
        <v>2</v>
      </c>
      <c r="O440" s="0" t="str">
        <f aca="false">LMPreScn!A442</f>
        <v>AH2N</v>
      </c>
    </row>
    <row r="441" customFormat="false" ht="13.8" hidden="false" customHeight="false" outlineLevel="0" collapsed="false">
      <c r="A441" s="0" t="str">
        <f aca="false">CONCATENATE(C441,"_id")</f>
        <v>18055_id</v>
      </c>
      <c r="B441" s="0" t="str">
        <f aca="false">CONCATENATE("(#",C441, ")")</f>
        <v>(#18055)</v>
      </c>
      <c r="C441" s="0" t="n">
        <f aca="false">LMPreScn!I443</f>
        <v>18055</v>
      </c>
      <c r="D441" s="0" t="n">
        <f aca="false">LMPreScn!F443</f>
        <v>55</v>
      </c>
      <c r="E441" s="0" t="n">
        <f aca="false">LMPreScn!D443</f>
        <v>2</v>
      </c>
      <c r="F441" s="0" t="n">
        <f aca="false">(D441-1)*2+E441</f>
        <v>110</v>
      </c>
      <c r="G441" s="0" t="str">
        <f aca="false">LMPreScn!M443</f>
        <v>The soccer player started the match.</v>
      </c>
      <c r="H441" s="0" t="str">
        <f aca="false">LMPreScn!CK443</f>
        <v>serve</v>
      </c>
      <c r="I441" s="2" t="str">
        <f aca="false">IF(LMPreScn!C443=1,"con", IF(LMPreScn!C443=2,"incon",na))</f>
        <v>incon</v>
      </c>
      <c r="J441" s="1" t="n">
        <f aca="false">LMPreScn!CI443</f>
        <v>0</v>
      </c>
      <c r="K441" s="0" t="n">
        <f aca="false">lm1_code_map_scratch!V441</f>
        <v>3</v>
      </c>
      <c r="L441" s="0" t="n">
        <f aca="false">lm1_code_map_scratch!W441</f>
        <v>5</v>
      </c>
      <c r="M441" s="2" t="str">
        <f aca="false">LMPreScn!T443</f>
        <v>started</v>
      </c>
      <c r="N441" s="0" t="n">
        <f aca="false">LMPreScn!B443</f>
        <v>2</v>
      </c>
      <c r="O441" s="0" t="str">
        <f aca="false">LMPreScn!A443</f>
        <v>DH2N</v>
      </c>
    </row>
    <row r="442" customFormat="false" ht="13.8" hidden="false" customHeight="false" outlineLevel="0" collapsed="false">
      <c r="A442" s="0" t="str">
        <f aca="false">CONCATENATE(C442,"_id")</f>
        <v>10056_id</v>
      </c>
      <c r="B442" s="0" t="str">
        <f aca="false">CONCATENATE("(#",C442, ")")</f>
        <v>(#10056)</v>
      </c>
      <c r="C442" s="0" t="n">
        <f aca="false">LMPreScn!I444</f>
        <v>10056</v>
      </c>
      <c r="D442" s="0" t="n">
        <f aca="false">LMPreScn!F444</f>
        <v>56</v>
      </c>
      <c r="E442" s="0" t="n">
        <f aca="false">LMPreScn!D444</f>
        <v>1</v>
      </c>
      <c r="F442" s="0" t="n">
        <f aca="false">(D442-1)*2+E442</f>
        <v>111</v>
      </c>
      <c r="G442" s="0" t="str">
        <f aca="false">LMPreScn!M444</f>
        <v>The nanny started her new job.</v>
      </c>
      <c r="H442" s="0" t="str">
        <f aca="false">LMPreScn!CK444</f>
        <v>watch</v>
      </c>
      <c r="I442" s="2" t="str">
        <f aca="false">IF(LMPreScn!C444=1,"con", IF(LMPreScn!C444=2,"incon",na))</f>
        <v>con</v>
      </c>
      <c r="J442" s="1" t="n">
        <f aca="false">LMPreScn!CI444</f>
        <v>0.36734693877551</v>
      </c>
      <c r="K442" s="0" t="n">
        <f aca="false">lm1_code_map_scratch!V442</f>
        <v>3</v>
      </c>
      <c r="L442" s="0" t="n">
        <f aca="false">lm1_code_map_scratch!W442</f>
        <v>7</v>
      </c>
      <c r="M442" s="2" t="str">
        <f aca="false">LMPreScn!T444</f>
        <v>started</v>
      </c>
      <c r="N442" s="0" t="n">
        <f aca="false">LMPreScn!B444</f>
        <v>1</v>
      </c>
      <c r="O442" s="0" t="str">
        <f aca="false">LMPreScn!A444</f>
        <v>BH1N</v>
      </c>
    </row>
    <row r="443" customFormat="false" ht="13.8" hidden="false" customHeight="false" outlineLevel="0" collapsed="false">
      <c r="A443" s="0" t="str">
        <f aca="false">CONCATENATE(C443,"_id")</f>
        <v>11056_id</v>
      </c>
      <c r="B443" s="0" t="str">
        <f aca="false">CONCATENATE("(#",C443, ")")</f>
        <v>(#11056)</v>
      </c>
      <c r="C443" s="0" t="n">
        <f aca="false">LMPreScn!I445</f>
        <v>11056</v>
      </c>
      <c r="D443" s="0" t="n">
        <f aca="false">LMPreScn!F445</f>
        <v>56</v>
      </c>
      <c r="E443" s="0" t="n">
        <f aca="false">LMPreScn!D445</f>
        <v>2</v>
      </c>
      <c r="F443" s="0" t="n">
        <f aca="false">(D443-1)*2+E443</f>
        <v>112</v>
      </c>
      <c r="G443" s="0" t="str">
        <f aca="false">LMPreScn!M445</f>
        <v>The school psychologist started her new job.</v>
      </c>
      <c r="H443" s="0" t="str">
        <f aca="false">LMPreScn!CK445</f>
        <v>help</v>
      </c>
      <c r="I443" s="2" t="str">
        <f aca="false">IF(LMPreScn!C445=1,"con", IF(LMPreScn!C445=2,"incon",na))</f>
        <v>con</v>
      </c>
      <c r="J443" s="1" t="n">
        <f aca="false">LMPreScn!CI445</f>
        <v>0.26530612244898</v>
      </c>
      <c r="K443" s="0" t="n">
        <f aca="false">lm1_code_map_scratch!V443</f>
        <v>3</v>
      </c>
      <c r="L443" s="0" t="n">
        <f aca="false">lm1_code_map_scratch!W443</f>
        <v>10</v>
      </c>
      <c r="M443" s="2" t="str">
        <f aca="false">LMPreScn!T445</f>
        <v>started</v>
      </c>
      <c r="N443" s="0" t="n">
        <f aca="false">LMPreScn!B445</f>
        <v>1</v>
      </c>
      <c r="O443" s="0" t="str">
        <f aca="false">LMPreScn!A445</f>
        <v>CH1N</v>
      </c>
    </row>
    <row r="444" customFormat="false" ht="13.8" hidden="false" customHeight="false" outlineLevel="0" collapsed="false">
      <c r="A444" s="0" t="str">
        <f aca="false">CONCATENATE(C444,"_id")</f>
        <v>12056_id</v>
      </c>
      <c r="B444" s="0" t="str">
        <f aca="false">CONCATENATE("(#",C444, ")")</f>
        <v>(#12056)</v>
      </c>
      <c r="C444" s="0" t="n">
        <f aca="false">LMPreScn!I446</f>
        <v>12056</v>
      </c>
      <c r="D444" s="0" t="n">
        <f aca="false">LMPreScn!F446</f>
        <v>56</v>
      </c>
      <c r="E444" s="0" t="n">
        <f aca="false">LMPreScn!D446</f>
        <v>1</v>
      </c>
      <c r="F444" s="0" t="n">
        <f aca="false">(D444-1)*2+E444</f>
        <v>111</v>
      </c>
      <c r="G444" s="0" t="str">
        <f aca="false">LMPreScn!M446</f>
        <v>The nanny started her new job.</v>
      </c>
      <c r="H444" s="0" t="str">
        <f aca="false">LMPreScn!CK446</f>
        <v>help</v>
      </c>
      <c r="I444" s="2" t="str">
        <f aca="false">IF(LMPreScn!C446=1,"con", IF(LMPreScn!C446=2,"incon",na))</f>
        <v>incon</v>
      </c>
      <c r="J444" s="1" t="n">
        <f aca="false">LMPreScn!CI446</f>
        <v>0</v>
      </c>
      <c r="K444" s="0" t="n">
        <f aca="false">lm1_code_map_scratch!V444</f>
        <v>3</v>
      </c>
      <c r="L444" s="0" t="n">
        <f aca="false">lm1_code_map_scratch!W444</f>
        <v>7</v>
      </c>
      <c r="M444" s="2" t="str">
        <f aca="false">LMPreScn!T446</f>
        <v>started</v>
      </c>
      <c r="N444" s="0" t="n">
        <f aca="false">LMPreScn!B446</f>
        <v>1</v>
      </c>
      <c r="O444" s="0" t="str">
        <f aca="false">LMPreScn!A446</f>
        <v>DH1N</v>
      </c>
    </row>
    <row r="445" customFormat="false" ht="13.8" hidden="false" customHeight="false" outlineLevel="0" collapsed="false">
      <c r="A445" s="0" t="str">
        <f aca="false">CONCATENATE(C445,"_id")</f>
        <v>13056_id</v>
      </c>
      <c r="B445" s="0" t="str">
        <f aca="false">CONCATENATE("(#",C445, ")")</f>
        <v>(#13056)</v>
      </c>
      <c r="C445" s="0" t="n">
        <f aca="false">LMPreScn!I447</f>
        <v>13056</v>
      </c>
      <c r="D445" s="0" t="n">
        <f aca="false">LMPreScn!F447</f>
        <v>56</v>
      </c>
      <c r="E445" s="0" t="n">
        <f aca="false">LMPreScn!D447</f>
        <v>2</v>
      </c>
      <c r="F445" s="0" t="n">
        <f aca="false">(D445-1)*2+E445</f>
        <v>112</v>
      </c>
      <c r="G445" s="0" t="str">
        <f aca="false">LMPreScn!M447</f>
        <v>The school psychologist started her new job.</v>
      </c>
      <c r="H445" s="0" t="str">
        <f aca="false">LMPreScn!CK447</f>
        <v>watch</v>
      </c>
      <c r="I445" s="2" t="str">
        <f aca="false">IF(LMPreScn!C447=1,"con", IF(LMPreScn!C447=2,"incon",na))</f>
        <v>incon</v>
      </c>
      <c r="J445" s="1" t="n">
        <f aca="false">LMPreScn!CI447</f>
        <v>0</v>
      </c>
      <c r="K445" s="0" t="n">
        <f aca="false">lm1_code_map_scratch!V445</f>
        <v>3</v>
      </c>
      <c r="L445" s="0" t="n">
        <f aca="false">lm1_code_map_scratch!W445</f>
        <v>10</v>
      </c>
      <c r="M445" s="2" t="str">
        <f aca="false">LMPreScn!T447</f>
        <v>started</v>
      </c>
      <c r="N445" s="0" t="n">
        <f aca="false">LMPreScn!B447</f>
        <v>1</v>
      </c>
      <c r="O445" s="0" t="str">
        <f aca="false">LMPreScn!A447</f>
        <v>AH1N</v>
      </c>
    </row>
    <row r="446" customFormat="false" ht="13.8" hidden="false" customHeight="false" outlineLevel="0" collapsed="false">
      <c r="A446" s="0" t="str">
        <f aca="false">CONCATENATE(C446,"_id")</f>
        <v>15056_id</v>
      </c>
      <c r="B446" s="0" t="str">
        <f aca="false">CONCATENATE("(#",C446, ")")</f>
        <v>(#15056)</v>
      </c>
      <c r="C446" s="0" t="n">
        <f aca="false">LMPreScn!I448</f>
        <v>15056</v>
      </c>
      <c r="D446" s="0" t="n">
        <f aca="false">LMPreScn!F448</f>
        <v>56</v>
      </c>
      <c r="E446" s="0" t="n">
        <f aca="false">LMPreScn!D448</f>
        <v>1</v>
      </c>
      <c r="F446" s="0" t="n">
        <f aca="false">(D446-1)*2+E446</f>
        <v>111</v>
      </c>
      <c r="G446" s="0" t="str">
        <f aca="false">LMPreScn!M448</f>
        <v>The nanny started her new job.</v>
      </c>
      <c r="H446" s="0" t="str">
        <f aca="false">LMPreScn!CK448</f>
        <v>watch</v>
      </c>
      <c r="I446" s="2" t="str">
        <f aca="false">IF(LMPreScn!C448=1,"con", IF(LMPreScn!C448=2,"incon",na))</f>
        <v>con</v>
      </c>
      <c r="J446" s="1" t="n">
        <f aca="false">LMPreScn!CI448</f>
        <v>0.36734693877551</v>
      </c>
      <c r="K446" s="0" t="n">
        <f aca="false">lm1_code_map_scratch!V446</f>
        <v>3</v>
      </c>
      <c r="L446" s="0" t="n">
        <f aca="false">lm1_code_map_scratch!W446</f>
        <v>10</v>
      </c>
      <c r="M446" s="2" t="str">
        <f aca="false">LMPreScn!T448</f>
        <v>started</v>
      </c>
      <c r="N446" s="0" t="n">
        <f aca="false">LMPreScn!B448</f>
        <v>2</v>
      </c>
      <c r="O446" s="0" t="str">
        <f aca="false">LMPreScn!A448</f>
        <v>CH2N</v>
      </c>
    </row>
    <row r="447" customFormat="false" ht="13.8" hidden="false" customHeight="false" outlineLevel="0" collapsed="false">
      <c r="A447" s="0" t="str">
        <f aca="false">CONCATENATE(C447,"_id")</f>
        <v>16056_id</v>
      </c>
      <c r="B447" s="0" t="str">
        <f aca="false">CONCATENATE("(#",C447, ")")</f>
        <v>(#16056)</v>
      </c>
      <c r="C447" s="0" t="n">
        <f aca="false">LMPreScn!I449</f>
        <v>16056</v>
      </c>
      <c r="D447" s="0" t="n">
        <f aca="false">LMPreScn!F449</f>
        <v>56</v>
      </c>
      <c r="E447" s="0" t="n">
        <f aca="false">LMPreScn!D449</f>
        <v>2</v>
      </c>
      <c r="F447" s="0" t="n">
        <f aca="false">(D447-1)*2+E447</f>
        <v>112</v>
      </c>
      <c r="G447" s="0" t="str">
        <f aca="false">LMPreScn!M449</f>
        <v>The school psychologist started her new job.</v>
      </c>
      <c r="H447" s="0" t="str">
        <f aca="false">LMPreScn!CK449</f>
        <v>help</v>
      </c>
      <c r="I447" s="2" t="str">
        <f aca="false">IF(LMPreScn!C449=1,"con", IF(LMPreScn!C449=2,"incon",na))</f>
        <v>con</v>
      </c>
      <c r="J447" s="1" t="n">
        <f aca="false">LMPreScn!CI449</f>
        <v>0.26530612244898</v>
      </c>
      <c r="K447" s="0" t="n">
        <f aca="false">lm1_code_map_scratch!V447</f>
        <v>3</v>
      </c>
      <c r="L447" s="0" t="n">
        <f aca="false">lm1_code_map_scratch!W447</f>
        <v>7</v>
      </c>
      <c r="M447" s="2" t="str">
        <f aca="false">LMPreScn!T449</f>
        <v>started</v>
      </c>
      <c r="N447" s="0" t="n">
        <f aca="false">LMPreScn!B449</f>
        <v>2</v>
      </c>
      <c r="O447" s="0" t="str">
        <f aca="false">LMPreScn!A449</f>
        <v>BH2N</v>
      </c>
    </row>
    <row r="448" customFormat="false" ht="13.8" hidden="false" customHeight="false" outlineLevel="0" collapsed="false">
      <c r="A448" s="0" t="str">
        <f aca="false">CONCATENATE(C448,"_id")</f>
        <v>17056_id</v>
      </c>
      <c r="B448" s="0" t="str">
        <f aca="false">CONCATENATE("(#",C448, ")")</f>
        <v>(#17056)</v>
      </c>
      <c r="C448" s="0" t="n">
        <f aca="false">LMPreScn!I450</f>
        <v>17056</v>
      </c>
      <c r="D448" s="0" t="n">
        <f aca="false">LMPreScn!F450</f>
        <v>56</v>
      </c>
      <c r="E448" s="0" t="n">
        <f aca="false">LMPreScn!D450</f>
        <v>1</v>
      </c>
      <c r="F448" s="0" t="n">
        <f aca="false">(D448-1)*2+E448</f>
        <v>111</v>
      </c>
      <c r="G448" s="0" t="str">
        <f aca="false">LMPreScn!M450</f>
        <v>The nanny started her new job.</v>
      </c>
      <c r="H448" s="0" t="str">
        <f aca="false">LMPreScn!CK450</f>
        <v>help</v>
      </c>
      <c r="I448" s="2" t="str">
        <f aca="false">IF(LMPreScn!C450=1,"con", IF(LMPreScn!C450=2,"incon",na))</f>
        <v>incon</v>
      </c>
      <c r="J448" s="1" t="n">
        <f aca="false">LMPreScn!CI450</f>
        <v>0</v>
      </c>
      <c r="K448" s="0" t="n">
        <f aca="false">lm1_code_map_scratch!V448</f>
        <v>3</v>
      </c>
      <c r="L448" s="0" t="n">
        <f aca="false">lm1_code_map_scratch!W448</f>
        <v>10</v>
      </c>
      <c r="M448" s="2" t="str">
        <f aca="false">LMPreScn!T450</f>
        <v>started</v>
      </c>
      <c r="N448" s="0" t="n">
        <f aca="false">LMPreScn!B450</f>
        <v>2</v>
      </c>
      <c r="O448" s="0" t="str">
        <f aca="false">LMPreScn!A450</f>
        <v>AH2N</v>
      </c>
    </row>
    <row r="449" customFormat="false" ht="13.8" hidden="false" customHeight="false" outlineLevel="0" collapsed="false">
      <c r="A449" s="0" t="str">
        <f aca="false">CONCATENATE(C449,"_id")</f>
        <v>18056_id</v>
      </c>
      <c r="B449" s="0" t="str">
        <f aca="false">CONCATENATE("(#",C449, ")")</f>
        <v>(#18056)</v>
      </c>
      <c r="C449" s="0" t="n">
        <f aca="false">LMPreScn!I451</f>
        <v>18056</v>
      </c>
      <c r="D449" s="0" t="n">
        <f aca="false">LMPreScn!F451</f>
        <v>56</v>
      </c>
      <c r="E449" s="0" t="n">
        <f aca="false">LMPreScn!D451</f>
        <v>2</v>
      </c>
      <c r="F449" s="0" t="n">
        <f aca="false">(D449-1)*2+E449</f>
        <v>112</v>
      </c>
      <c r="G449" s="0" t="str">
        <f aca="false">LMPreScn!M451</f>
        <v>The school psychologist started her new job.</v>
      </c>
      <c r="H449" s="0" t="str">
        <f aca="false">LMPreScn!CK451</f>
        <v>watch</v>
      </c>
      <c r="I449" s="2" t="str">
        <f aca="false">IF(LMPreScn!C451=1,"con", IF(LMPreScn!C451=2,"incon",na))</f>
        <v>incon</v>
      </c>
      <c r="J449" s="1" t="n">
        <f aca="false">LMPreScn!CI451</f>
        <v>0</v>
      </c>
      <c r="K449" s="0" t="n">
        <f aca="false">lm1_code_map_scratch!V449</f>
        <v>3</v>
      </c>
      <c r="L449" s="0" t="n">
        <f aca="false">lm1_code_map_scratch!W449</f>
        <v>7</v>
      </c>
      <c r="M449" s="2" t="str">
        <f aca="false">LMPreScn!T451</f>
        <v>started</v>
      </c>
      <c r="N449" s="0" t="n">
        <f aca="false">LMPreScn!B451</f>
        <v>2</v>
      </c>
      <c r="O449" s="0" t="str">
        <f aca="false">LMPreScn!A451</f>
        <v>DH2N</v>
      </c>
    </row>
    <row r="450" customFormat="false" ht="13.8" hidden="false" customHeight="false" outlineLevel="0" collapsed="false">
      <c r="A450" s="0" t="str">
        <f aca="false">CONCATENATE(C450,"_id")</f>
        <v>10057_id</v>
      </c>
      <c r="B450" s="0" t="str">
        <f aca="false">CONCATENATE("(#",C450, ")")</f>
        <v>(#10057)</v>
      </c>
      <c r="C450" s="0" t="n">
        <f aca="false">LMPreScn!I452</f>
        <v>10057</v>
      </c>
      <c r="D450" s="0" t="n">
        <f aca="false">LMPreScn!F452</f>
        <v>57</v>
      </c>
      <c r="E450" s="0" t="n">
        <f aca="false">LMPreScn!D452</f>
        <v>1</v>
      </c>
      <c r="F450" s="0" t="n">
        <f aca="false">(D450-1)*2+E450</f>
        <v>113</v>
      </c>
      <c r="G450" s="0" t="str">
        <f aca="false">LMPreScn!M452</f>
        <v>The quarterback tried his signature move.</v>
      </c>
      <c r="H450" s="0" t="str">
        <f aca="false">LMPreScn!CK452</f>
        <v>throw</v>
      </c>
      <c r="I450" s="2" t="str">
        <f aca="false">IF(LMPreScn!C452=1,"con", IF(LMPreScn!C452=2,"incon",na))</f>
        <v>con</v>
      </c>
      <c r="J450" s="1" t="n">
        <f aca="false">LMPreScn!CI452</f>
        <v>0.276595744680851</v>
      </c>
      <c r="K450" s="0" t="n">
        <f aca="false">lm1_code_map_scratch!V450</f>
        <v>3</v>
      </c>
      <c r="L450" s="0" t="n">
        <f aca="false">lm1_code_map_scratch!W450</f>
        <v>10</v>
      </c>
      <c r="M450" s="2" t="str">
        <f aca="false">LMPreScn!T452</f>
        <v>tried</v>
      </c>
      <c r="N450" s="0" t="n">
        <f aca="false">LMPreScn!B452</f>
        <v>1</v>
      </c>
      <c r="O450" s="0" t="str">
        <f aca="false">LMPreScn!A452</f>
        <v>BH1N</v>
      </c>
    </row>
    <row r="451" customFormat="false" ht="13.8" hidden="false" customHeight="false" outlineLevel="0" collapsed="false">
      <c r="A451" s="0" t="str">
        <f aca="false">CONCATENATE(C451,"_id")</f>
        <v>11057_id</v>
      </c>
      <c r="B451" s="0" t="str">
        <f aca="false">CONCATENATE("(#",C451, ")")</f>
        <v>(#11057)</v>
      </c>
      <c r="C451" s="0" t="n">
        <f aca="false">LMPreScn!I453</f>
        <v>11057</v>
      </c>
      <c r="D451" s="0" t="n">
        <f aca="false">LMPreScn!F453</f>
        <v>57</v>
      </c>
      <c r="E451" s="0" t="n">
        <f aca="false">LMPreScn!D453</f>
        <v>2</v>
      </c>
      <c r="F451" s="0" t="n">
        <f aca="false">(D451-1)*2+E451</f>
        <v>114</v>
      </c>
      <c r="G451" s="0" t="str">
        <f aca="false">LMPreScn!M453</f>
        <v>The basketball player tried his signature move.</v>
      </c>
      <c r="H451" s="0" t="str">
        <f aca="false">LMPreScn!CK453</f>
        <v>dunk</v>
      </c>
      <c r="I451" s="2" t="str">
        <f aca="false">IF(LMPreScn!C453=1,"con", IF(LMPreScn!C453=2,"incon",na))</f>
        <v>con</v>
      </c>
      <c r="J451" s="1" t="n">
        <f aca="false">LMPreScn!CI453</f>
        <v>0.369565217391304</v>
      </c>
      <c r="K451" s="0" t="n">
        <f aca="false">lm1_code_map_scratch!V451</f>
        <v>3</v>
      </c>
      <c r="L451" s="0" t="n">
        <f aca="false">lm1_code_map_scratch!W451</f>
        <v>6</v>
      </c>
      <c r="M451" s="2" t="str">
        <f aca="false">LMPreScn!T453</f>
        <v>tried</v>
      </c>
      <c r="N451" s="0" t="n">
        <f aca="false">LMPreScn!B453</f>
        <v>1</v>
      </c>
      <c r="O451" s="0" t="str">
        <f aca="false">LMPreScn!A453</f>
        <v>CH1N</v>
      </c>
    </row>
    <row r="452" customFormat="false" ht="13.8" hidden="false" customHeight="false" outlineLevel="0" collapsed="false">
      <c r="A452" s="0" t="str">
        <f aca="false">CONCATENATE(C452,"_id")</f>
        <v>12057_id</v>
      </c>
      <c r="B452" s="0" t="str">
        <f aca="false">CONCATENATE("(#",C452, ")")</f>
        <v>(#12057)</v>
      </c>
      <c r="C452" s="0" t="n">
        <f aca="false">LMPreScn!I454</f>
        <v>12057</v>
      </c>
      <c r="D452" s="0" t="n">
        <f aca="false">LMPreScn!F454</f>
        <v>57</v>
      </c>
      <c r="E452" s="0" t="n">
        <f aca="false">LMPreScn!D454</f>
        <v>1</v>
      </c>
      <c r="F452" s="0" t="n">
        <f aca="false">(D452-1)*2+E452</f>
        <v>113</v>
      </c>
      <c r="G452" s="0" t="str">
        <f aca="false">LMPreScn!M454</f>
        <v>The quarterback tried his signature move.</v>
      </c>
      <c r="H452" s="0" t="str">
        <f aca="false">LMPreScn!CK454</f>
        <v>dunk</v>
      </c>
      <c r="I452" s="2" t="str">
        <f aca="false">IF(LMPreScn!C454=1,"con", IF(LMPreScn!C454=2,"incon",na))</f>
        <v>incon</v>
      </c>
      <c r="J452" s="1" t="n">
        <f aca="false">LMPreScn!CI454</f>
        <v>0</v>
      </c>
      <c r="K452" s="0" t="n">
        <f aca="false">lm1_code_map_scratch!V452</f>
        <v>3</v>
      </c>
      <c r="L452" s="0" t="n">
        <f aca="false">lm1_code_map_scratch!W452</f>
        <v>10</v>
      </c>
      <c r="M452" s="2" t="str">
        <f aca="false">LMPreScn!T454</f>
        <v>tried</v>
      </c>
      <c r="N452" s="0" t="n">
        <f aca="false">LMPreScn!B454</f>
        <v>1</v>
      </c>
      <c r="O452" s="0" t="str">
        <f aca="false">LMPreScn!A454</f>
        <v>DH1N</v>
      </c>
    </row>
    <row r="453" customFormat="false" ht="13.8" hidden="false" customHeight="false" outlineLevel="0" collapsed="false">
      <c r="A453" s="0" t="str">
        <f aca="false">CONCATENATE(C453,"_id")</f>
        <v>13057_id</v>
      </c>
      <c r="B453" s="0" t="str">
        <f aca="false">CONCATENATE("(#",C453, ")")</f>
        <v>(#13057)</v>
      </c>
      <c r="C453" s="0" t="n">
        <f aca="false">LMPreScn!I455</f>
        <v>13057</v>
      </c>
      <c r="D453" s="0" t="n">
        <f aca="false">LMPreScn!F455</f>
        <v>57</v>
      </c>
      <c r="E453" s="0" t="n">
        <f aca="false">LMPreScn!D455</f>
        <v>2</v>
      </c>
      <c r="F453" s="0" t="n">
        <f aca="false">(D453-1)*2+E453</f>
        <v>114</v>
      </c>
      <c r="G453" s="0" t="str">
        <f aca="false">LMPreScn!M455</f>
        <v>The basketball player tried his signature move.</v>
      </c>
      <c r="H453" s="0" t="str">
        <f aca="false">LMPreScn!CK455</f>
        <v>throw</v>
      </c>
      <c r="I453" s="2" t="str">
        <f aca="false">IF(LMPreScn!C455=1,"con", IF(LMPreScn!C455=2,"incon",na))</f>
        <v>incon</v>
      </c>
      <c r="J453" s="1" t="n">
        <f aca="false">LMPreScn!CI455</f>
        <v>0.0217391304347826</v>
      </c>
      <c r="K453" s="0" t="n">
        <f aca="false">lm1_code_map_scratch!V453</f>
        <v>3</v>
      </c>
      <c r="L453" s="0" t="n">
        <f aca="false">lm1_code_map_scratch!W453</f>
        <v>6</v>
      </c>
      <c r="M453" s="2" t="str">
        <f aca="false">LMPreScn!T455</f>
        <v>tried</v>
      </c>
      <c r="N453" s="0" t="n">
        <f aca="false">LMPreScn!B455</f>
        <v>1</v>
      </c>
      <c r="O453" s="0" t="str">
        <f aca="false">LMPreScn!A455</f>
        <v>AH1N</v>
      </c>
    </row>
    <row r="454" customFormat="false" ht="13.8" hidden="false" customHeight="false" outlineLevel="0" collapsed="false">
      <c r="A454" s="0" t="str">
        <f aca="false">CONCATENATE(C454,"_id")</f>
        <v>15057_id</v>
      </c>
      <c r="B454" s="0" t="str">
        <f aca="false">CONCATENATE("(#",C454, ")")</f>
        <v>(#15057)</v>
      </c>
      <c r="C454" s="0" t="n">
        <f aca="false">LMPreScn!I456</f>
        <v>15057</v>
      </c>
      <c r="D454" s="0" t="n">
        <f aca="false">LMPreScn!F456</f>
        <v>57</v>
      </c>
      <c r="E454" s="0" t="n">
        <f aca="false">LMPreScn!D456</f>
        <v>1</v>
      </c>
      <c r="F454" s="0" t="n">
        <f aca="false">(D454-1)*2+E454</f>
        <v>113</v>
      </c>
      <c r="G454" s="0" t="str">
        <f aca="false">LMPreScn!M456</f>
        <v>The quarterback tried his signature move.</v>
      </c>
      <c r="H454" s="0" t="str">
        <f aca="false">LMPreScn!CK456</f>
        <v>throw</v>
      </c>
      <c r="I454" s="2" t="str">
        <f aca="false">IF(LMPreScn!C456=1,"con", IF(LMPreScn!C456=2,"incon",na))</f>
        <v>con</v>
      </c>
      <c r="J454" s="1" t="n">
        <f aca="false">LMPreScn!CI456</f>
        <v>0.276595744680851</v>
      </c>
      <c r="K454" s="0" t="n">
        <f aca="false">lm1_code_map_scratch!V454</f>
        <v>3</v>
      </c>
      <c r="L454" s="0" t="n">
        <f aca="false">lm1_code_map_scratch!W454</f>
        <v>6</v>
      </c>
      <c r="M454" s="2" t="str">
        <f aca="false">LMPreScn!T456</f>
        <v>tried</v>
      </c>
      <c r="N454" s="0" t="n">
        <f aca="false">LMPreScn!B456</f>
        <v>2</v>
      </c>
      <c r="O454" s="0" t="str">
        <f aca="false">LMPreScn!A456</f>
        <v>CH2N</v>
      </c>
    </row>
    <row r="455" customFormat="false" ht="13.8" hidden="false" customHeight="false" outlineLevel="0" collapsed="false">
      <c r="A455" s="0" t="str">
        <f aca="false">CONCATENATE(C455,"_id")</f>
        <v>16057_id</v>
      </c>
      <c r="B455" s="0" t="str">
        <f aca="false">CONCATENATE("(#",C455, ")")</f>
        <v>(#16057)</v>
      </c>
      <c r="C455" s="0" t="n">
        <f aca="false">LMPreScn!I457</f>
        <v>16057</v>
      </c>
      <c r="D455" s="0" t="n">
        <f aca="false">LMPreScn!F457</f>
        <v>57</v>
      </c>
      <c r="E455" s="0" t="n">
        <f aca="false">LMPreScn!D457</f>
        <v>2</v>
      </c>
      <c r="F455" s="0" t="n">
        <f aca="false">(D455-1)*2+E455</f>
        <v>114</v>
      </c>
      <c r="G455" s="0" t="str">
        <f aca="false">LMPreScn!M457</f>
        <v>The basketball player tried his signature move.</v>
      </c>
      <c r="H455" s="0" t="str">
        <f aca="false">LMPreScn!CK457</f>
        <v>dunk</v>
      </c>
      <c r="I455" s="2" t="str">
        <f aca="false">IF(LMPreScn!C457=1,"con", IF(LMPreScn!C457=2,"incon",na))</f>
        <v>con</v>
      </c>
      <c r="J455" s="1" t="n">
        <f aca="false">LMPreScn!CI457</f>
        <v>0.369565217391304</v>
      </c>
      <c r="K455" s="0" t="n">
        <f aca="false">lm1_code_map_scratch!V455</f>
        <v>3</v>
      </c>
      <c r="L455" s="0" t="n">
        <f aca="false">lm1_code_map_scratch!W455</f>
        <v>10</v>
      </c>
      <c r="M455" s="2" t="str">
        <f aca="false">LMPreScn!T457</f>
        <v>tried</v>
      </c>
      <c r="N455" s="0" t="n">
        <f aca="false">LMPreScn!B457</f>
        <v>2</v>
      </c>
      <c r="O455" s="0" t="str">
        <f aca="false">LMPreScn!A457</f>
        <v>BH2N</v>
      </c>
    </row>
    <row r="456" customFormat="false" ht="13.8" hidden="false" customHeight="false" outlineLevel="0" collapsed="false">
      <c r="A456" s="0" t="str">
        <f aca="false">CONCATENATE(C456,"_id")</f>
        <v>17057_id</v>
      </c>
      <c r="B456" s="0" t="str">
        <f aca="false">CONCATENATE("(#",C456, ")")</f>
        <v>(#17057)</v>
      </c>
      <c r="C456" s="0" t="n">
        <f aca="false">LMPreScn!I458</f>
        <v>17057</v>
      </c>
      <c r="D456" s="0" t="n">
        <f aca="false">LMPreScn!F458</f>
        <v>57</v>
      </c>
      <c r="E456" s="0" t="n">
        <f aca="false">LMPreScn!D458</f>
        <v>1</v>
      </c>
      <c r="F456" s="0" t="n">
        <f aca="false">(D456-1)*2+E456</f>
        <v>113</v>
      </c>
      <c r="G456" s="0" t="str">
        <f aca="false">LMPreScn!M458</f>
        <v>The quarterback tried his signature move.</v>
      </c>
      <c r="H456" s="0" t="str">
        <f aca="false">LMPreScn!CK458</f>
        <v>dunk</v>
      </c>
      <c r="I456" s="2" t="str">
        <f aca="false">IF(LMPreScn!C458=1,"con", IF(LMPreScn!C458=2,"incon",na))</f>
        <v>incon</v>
      </c>
      <c r="J456" s="1" t="n">
        <f aca="false">LMPreScn!CI458</f>
        <v>0</v>
      </c>
      <c r="K456" s="0" t="n">
        <f aca="false">lm1_code_map_scratch!V456</f>
        <v>3</v>
      </c>
      <c r="L456" s="0" t="n">
        <f aca="false">lm1_code_map_scratch!W456</f>
        <v>6</v>
      </c>
      <c r="M456" s="2" t="str">
        <f aca="false">LMPreScn!T458</f>
        <v>tried</v>
      </c>
      <c r="N456" s="0" t="n">
        <f aca="false">LMPreScn!B458</f>
        <v>2</v>
      </c>
      <c r="O456" s="0" t="str">
        <f aca="false">LMPreScn!A458</f>
        <v>AH2N</v>
      </c>
    </row>
    <row r="457" customFormat="false" ht="13.8" hidden="false" customHeight="false" outlineLevel="0" collapsed="false">
      <c r="A457" s="0" t="str">
        <f aca="false">CONCATENATE(C457,"_id")</f>
        <v>18057_id</v>
      </c>
      <c r="B457" s="0" t="str">
        <f aca="false">CONCATENATE("(#",C457, ")")</f>
        <v>(#18057)</v>
      </c>
      <c r="C457" s="0" t="n">
        <f aca="false">LMPreScn!I459</f>
        <v>18057</v>
      </c>
      <c r="D457" s="0" t="n">
        <f aca="false">LMPreScn!F459</f>
        <v>57</v>
      </c>
      <c r="E457" s="0" t="n">
        <f aca="false">LMPreScn!D459</f>
        <v>2</v>
      </c>
      <c r="F457" s="0" t="n">
        <f aca="false">(D457-1)*2+E457</f>
        <v>114</v>
      </c>
      <c r="G457" s="0" t="str">
        <f aca="false">LMPreScn!M459</f>
        <v>The basketball player tried his signature move.</v>
      </c>
      <c r="H457" s="0" t="str">
        <f aca="false">LMPreScn!CK459</f>
        <v>throw</v>
      </c>
      <c r="I457" s="2" t="str">
        <f aca="false">IF(LMPreScn!C459=1,"con", IF(LMPreScn!C459=2,"incon",na))</f>
        <v>incon</v>
      </c>
      <c r="J457" s="1" t="n">
        <f aca="false">LMPreScn!CI459</f>
        <v>0.0217391304347826</v>
      </c>
      <c r="K457" s="0" t="n">
        <f aca="false">lm1_code_map_scratch!V457</f>
        <v>3</v>
      </c>
      <c r="L457" s="0" t="n">
        <f aca="false">lm1_code_map_scratch!W457</f>
        <v>10</v>
      </c>
      <c r="M457" s="2" t="str">
        <f aca="false">LMPreScn!T459</f>
        <v>tried</v>
      </c>
      <c r="N457" s="0" t="n">
        <f aca="false">LMPreScn!B459</f>
        <v>2</v>
      </c>
      <c r="O457" s="0" t="str">
        <f aca="false">LMPreScn!A459</f>
        <v>DH2N</v>
      </c>
    </row>
    <row r="458" customFormat="false" ht="13.8" hidden="false" customHeight="false" outlineLevel="0" collapsed="false">
      <c r="A458" s="0" t="str">
        <f aca="false">CONCATENATE(C458,"_id")</f>
        <v>10058_id</v>
      </c>
      <c r="B458" s="0" t="str">
        <f aca="false">CONCATENATE("(#",C458, ")")</f>
        <v>(#10058)</v>
      </c>
      <c r="C458" s="0" t="n">
        <f aca="false">LMPreScn!I460</f>
        <v>10058</v>
      </c>
      <c r="D458" s="0" t="n">
        <f aca="false">LMPreScn!F460</f>
        <v>58</v>
      </c>
      <c r="E458" s="0" t="n">
        <f aca="false">LMPreScn!D460</f>
        <v>1</v>
      </c>
      <c r="F458" s="0" t="n">
        <f aca="false">(D458-1)*2+E458</f>
        <v>115</v>
      </c>
      <c r="G458" s="0" t="str">
        <f aca="false">LMPreScn!M460</f>
        <v>The door-to-door salesman tried an apartment.</v>
      </c>
      <c r="H458" s="0" t="str">
        <f aca="false">LMPreScn!CK460</f>
        <v>knock</v>
      </c>
      <c r="I458" s="2" t="str">
        <f aca="false">IF(LMPreScn!C460=1,"con", IF(LMPreScn!C460=2,"incon",na))</f>
        <v>con</v>
      </c>
      <c r="J458" s="1" t="n">
        <f aca="false">LMPreScn!CI460</f>
        <v>0.36734693877551</v>
      </c>
      <c r="K458" s="0" t="n">
        <f aca="false">lm1_code_map_scratch!V458</f>
        <v>3</v>
      </c>
      <c r="L458" s="0" t="n">
        <f aca="false">lm1_code_map_scratch!W458</f>
        <v>9</v>
      </c>
      <c r="M458" s="2" t="str">
        <f aca="false">LMPreScn!T460</f>
        <v>tried</v>
      </c>
      <c r="N458" s="0" t="n">
        <f aca="false">LMPreScn!B460</f>
        <v>1</v>
      </c>
      <c r="O458" s="0" t="str">
        <f aca="false">LMPreScn!A460</f>
        <v>BH1N</v>
      </c>
    </row>
    <row r="459" customFormat="false" ht="13.8" hidden="false" customHeight="false" outlineLevel="0" collapsed="false">
      <c r="A459" s="0" t="str">
        <f aca="false">CONCATENATE(C459,"_id")</f>
        <v>11058_id</v>
      </c>
      <c r="B459" s="0" t="str">
        <f aca="false">CONCATENATE("(#",C459, ")")</f>
        <v>(#11058)</v>
      </c>
      <c r="C459" s="0" t="n">
        <f aca="false">LMPreScn!I461</f>
        <v>11058</v>
      </c>
      <c r="D459" s="0" t="n">
        <f aca="false">LMPreScn!F461</f>
        <v>58</v>
      </c>
      <c r="E459" s="0" t="n">
        <f aca="false">LMPreScn!D461</f>
        <v>2</v>
      </c>
      <c r="F459" s="0" t="n">
        <f aca="false">(D459-1)*2+E459</f>
        <v>116</v>
      </c>
      <c r="G459" s="0" t="str">
        <f aca="false">LMPreScn!M461</f>
        <v>The former homeowner tried an apartment.</v>
      </c>
      <c r="H459" s="0" t="str">
        <f aca="false">LMPreScn!CK461</f>
        <v>move</v>
      </c>
      <c r="I459" s="2" t="str">
        <f aca="false">IF(LMPreScn!C461=1,"con", IF(LMPreScn!C461=2,"incon",na))</f>
        <v>con</v>
      </c>
      <c r="J459" s="1" t="n">
        <f aca="false">LMPreScn!CI461</f>
        <v>0.25</v>
      </c>
      <c r="K459" s="0" t="n">
        <f aca="false">lm1_code_map_scratch!V459</f>
        <v>3</v>
      </c>
      <c r="L459" s="0" t="n">
        <f aca="false">lm1_code_map_scratch!W459</f>
        <v>8</v>
      </c>
      <c r="M459" s="2" t="str">
        <f aca="false">LMPreScn!T461</f>
        <v>tried</v>
      </c>
      <c r="N459" s="0" t="n">
        <f aca="false">LMPreScn!B461</f>
        <v>1</v>
      </c>
      <c r="O459" s="0" t="str">
        <f aca="false">LMPreScn!A461</f>
        <v>CH1N</v>
      </c>
    </row>
    <row r="460" customFormat="false" ht="13.8" hidden="false" customHeight="false" outlineLevel="0" collapsed="false">
      <c r="A460" s="0" t="str">
        <f aca="false">CONCATENATE(C460,"_id")</f>
        <v>12058_id</v>
      </c>
      <c r="B460" s="0" t="str">
        <f aca="false">CONCATENATE("(#",C460, ")")</f>
        <v>(#12058)</v>
      </c>
      <c r="C460" s="0" t="n">
        <f aca="false">LMPreScn!I462</f>
        <v>12058</v>
      </c>
      <c r="D460" s="0" t="n">
        <f aca="false">LMPreScn!F462</f>
        <v>58</v>
      </c>
      <c r="E460" s="0" t="n">
        <f aca="false">LMPreScn!D462</f>
        <v>1</v>
      </c>
      <c r="F460" s="0" t="n">
        <f aca="false">(D460-1)*2+E460</f>
        <v>115</v>
      </c>
      <c r="G460" s="0" t="str">
        <f aca="false">LMPreScn!M462</f>
        <v>The door-to-door salesman tried an apartment.</v>
      </c>
      <c r="H460" s="0" t="str">
        <f aca="false">LMPreScn!CK462</f>
        <v>move</v>
      </c>
      <c r="I460" s="2" t="str">
        <f aca="false">IF(LMPreScn!C462=1,"con", IF(LMPreScn!C462=2,"incon",na))</f>
        <v>incon</v>
      </c>
      <c r="J460" s="1" t="n">
        <f aca="false">LMPreScn!CI462</f>
        <v>0</v>
      </c>
      <c r="K460" s="0" t="n">
        <f aca="false">lm1_code_map_scratch!V460</f>
        <v>3</v>
      </c>
      <c r="L460" s="0" t="n">
        <f aca="false">lm1_code_map_scratch!W460</f>
        <v>9</v>
      </c>
      <c r="M460" s="2" t="str">
        <f aca="false">LMPreScn!T462</f>
        <v>tried</v>
      </c>
      <c r="N460" s="0" t="n">
        <f aca="false">LMPreScn!B462</f>
        <v>1</v>
      </c>
      <c r="O460" s="0" t="str">
        <f aca="false">LMPreScn!A462</f>
        <v>DH1N</v>
      </c>
    </row>
    <row r="461" customFormat="false" ht="13.8" hidden="false" customHeight="false" outlineLevel="0" collapsed="false">
      <c r="A461" s="0" t="str">
        <f aca="false">CONCATENATE(C461,"_id")</f>
        <v>13058_id</v>
      </c>
      <c r="B461" s="0" t="str">
        <f aca="false">CONCATENATE("(#",C461, ")")</f>
        <v>(#13058)</v>
      </c>
      <c r="C461" s="0" t="n">
        <f aca="false">LMPreScn!I463</f>
        <v>13058</v>
      </c>
      <c r="D461" s="0" t="n">
        <f aca="false">LMPreScn!F463</f>
        <v>58</v>
      </c>
      <c r="E461" s="0" t="n">
        <f aca="false">LMPreScn!D463</f>
        <v>2</v>
      </c>
      <c r="F461" s="0" t="n">
        <f aca="false">(D461-1)*2+E461</f>
        <v>116</v>
      </c>
      <c r="G461" s="0" t="str">
        <f aca="false">LMPreScn!M463</f>
        <v>The former homeowner tried an apartment.</v>
      </c>
      <c r="H461" s="0" t="str">
        <f aca="false">LMPreScn!CK463</f>
        <v>knock</v>
      </c>
      <c r="I461" s="2" t="str">
        <f aca="false">IF(LMPreScn!C463=1,"con", IF(LMPreScn!C463=2,"incon",na))</f>
        <v>incon</v>
      </c>
      <c r="J461" s="1" t="n">
        <f aca="false">LMPreScn!CI463</f>
        <v>0</v>
      </c>
      <c r="K461" s="0" t="n">
        <f aca="false">lm1_code_map_scratch!V461</f>
        <v>3</v>
      </c>
      <c r="L461" s="0" t="n">
        <f aca="false">lm1_code_map_scratch!W461</f>
        <v>8</v>
      </c>
      <c r="M461" s="2" t="str">
        <f aca="false">LMPreScn!T463</f>
        <v>tried</v>
      </c>
      <c r="N461" s="0" t="n">
        <f aca="false">LMPreScn!B463</f>
        <v>1</v>
      </c>
      <c r="O461" s="0" t="str">
        <f aca="false">LMPreScn!A463</f>
        <v>AH1N</v>
      </c>
    </row>
    <row r="462" customFormat="false" ht="13.8" hidden="false" customHeight="false" outlineLevel="0" collapsed="false">
      <c r="A462" s="0" t="str">
        <f aca="false">CONCATENATE(C462,"_id")</f>
        <v>15058_id</v>
      </c>
      <c r="B462" s="0" t="str">
        <f aca="false">CONCATENATE("(#",C462, ")")</f>
        <v>(#15058)</v>
      </c>
      <c r="C462" s="0" t="n">
        <f aca="false">LMPreScn!I464</f>
        <v>15058</v>
      </c>
      <c r="D462" s="0" t="n">
        <f aca="false">LMPreScn!F464</f>
        <v>58</v>
      </c>
      <c r="E462" s="0" t="n">
        <f aca="false">LMPreScn!D464</f>
        <v>1</v>
      </c>
      <c r="F462" s="0" t="n">
        <f aca="false">(D462-1)*2+E462</f>
        <v>115</v>
      </c>
      <c r="G462" s="0" t="str">
        <f aca="false">LMPreScn!M464</f>
        <v>The door-to-door salesman tried an apartment.</v>
      </c>
      <c r="H462" s="0" t="str">
        <f aca="false">LMPreScn!CK464</f>
        <v>knock</v>
      </c>
      <c r="I462" s="2" t="str">
        <f aca="false">IF(LMPreScn!C464=1,"con", IF(LMPreScn!C464=2,"incon",na))</f>
        <v>con</v>
      </c>
      <c r="J462" s="1" t="n">
        <f aca="false">LMPreScn!CI464</f>
        <v>0.36734693877551</v>
      </c>
      <c r="K462" s="0" t="n">
        <f aca="false">lm1_code_map_scratch!V462</f>
        <v>3</v>
      </c>
      <c r="L462" s="0" t="n">
        <f aca="false">lm1_code_map_scratch!W462</f>
        <v>8</v>
      </c>
      <c r="M462" s="2" t="str">
        <f aca="false">LMPreScn!T464</f>
        <v>tried</v>
      </c>
      <c r="N462" s="0" t="n">
        <f aca="false">LMPreScn!B464</f>
        <v>2</v>
      </c>
      <c r="O462" s="0" t="str">
        <f aca="false">LMPreScn!A464</f>
        <v>CH2N</v>
      </c>
    </row>
    <row r="463" customFormat="false" ht="13.8" hidden="false" customHeight="false" outlineLevel="0" collapsed="false">
      <c r="A463" s="0" t="str">
        <f aca="false">CONCATENATE(C463,"_id")</f>
        <v>16058_id</v>
      </c>
      <c r="B463" s="0" t="str">
        <f aca="false">CONCATENATE("(#",C463, ")")</f>
        <v>(#16058)</v>
      </c>
      <c r="C463" s="0" t="n">
        <f aca="false">LMPreScn!I465</f>
        <v>16058</v>
      </c>
      <c r="D463" s="0" t="n">
        <f aca="false">LMPreScn!F465</f>
        <v>58</v>
      </c>
      <c r="E463" s="0" t="n">
        <f aca="false">LMPreScn!D465</f>
        <v>2</v>
      </c>
      <c r="F463" s="0" t="n">
        <f aca="false">(D463-1)*2+E463</f>
        <v>116</v>
      </c>
      <c r="G463" s="0" t="str">
        <f aca="false">LMPreScn!M465</f>
        <v>The former homeowner tried an apartment.</v>
      </c>
      <c r="H463" s="0" t="str">
        <f aca="false">LMPreScn!CK465</f>
        <v>move</v>
      </c>
      <c r="I463" s="2" t="str">
        <f aca="false">IF(LMPreScn!C465=1,"con", IF(LMPreScn!C465=2,"incon",na))</f>
        <v>con</v>
      </c>
      <c r="J463" s="1" t="n">
        <f aca="false">LMPreScn!CI465</f>
        <v>0.25</v>
      </c>
      <c r="K463" s="0" t="n">
        <f aca="false">lm1_code_map_scratch!V463</f>
        <v>3</v>
      </c>
      <c r="L463" s="0" t="n">
        <f aca="false">lm1_code_map_scratch!W463</f>
        <v>9</v>
      </c>
      <c r="M463" s="2" t="str">
        <f aca="false">LMPreScn!T465</f>
        <v>tried</v>
      </c>
      <c r="N463" s="0" t="n">
        <f aca="false">LMPreScn!B465</f>
        <v>2</v>
      </c>
      <c r="O463" s="0" t="str">
        <f aca="false">LMPreScn!A465</f>
        <v>BH2N</v>
      </c>
    </row>
    <row r="464" customFormat="false" ht="13.8" hidden="false" customHeight="false" outlineLevel="0" collapsed="false">
      <c r="A464" s="0" t="str">
        <f aca="false">CONCATENATE(C464,"_id")</f>
        <v>17058_id</v>
      </c>
      <c r="B464" s="0" t="str">
        <f aca="false">CONCATENATE("(#",C464, ")")</f>
        <v>(#17058)</v>
      </c>
      <c r="C464" s="0" t="n">
        <f aca="false">LMPreScn!I466</f>
        <v>17058</v>
      </c>
      <c r="D464" s="0" t="n">
        <f aca="false">LMPreScn!F466</f>
        <v>58</v>
      </c>
      <c r="E464" s="0" t="n">
        <f aca="false">LMPreScn!D466</f>
        <v>1</v>
      </c>
      <c r="F464" s="0" t="n">
        <f aca="false">(D464-1)*2+E464</f>
        <v>115</v>
      </c>
      <c r="G464" s="0" t="str">
        <f aca="false">LMPreScn!M466</f>
        <v>The door-to-door salesman tried an apartment.</v>
      </c>
      <c r="H464" s="0" t="str">
        <f aca="false">LMPreScn!CK466</f>
        <v>move</v>
      </c>
      <c r="I464" s="2" t="str">
        <f aca="false">IF(LMPreScn!C466=1,"con", IF(LMPreScn!C466=2,"incon",na))</f>
        <v>incon</v>
      </c>
      <c r="J464" s="1" t="n">
        <f aca="false">LMPreScn!CI466</f>
        <v>0</v>
      </c>
      <c r="K464" s="0" t="n">
        <f aca="false">lm1_code_map_scratch!V464</f>
        <v>3</v>
      </c>
      <c r="L464" s="0" t="n">
        <f aca="false">lm1_code_map_scratch!W464</f>
        <v>8</v>
      </c>
      <c r="M464" s="2" t="str">
        <f aca="false">LMPreScn!T466</f>
        <v>tried</v>
      </c>
      <c r="N464" s="0" t="n">
        <f aca="false">LMPreScn!B466</f>
        <v>2</v>
      </c>
      <c r="O464" s="0" t="str">
        <f aca="false">LMPreScn!A466</f>
        <v>AH2N</v>
      </c>
    </row>
    <row r="465" customFormat="false" ht="13.8" hidden="false" customHeight="false" outlineLevel="0" collapsed="false">
      <c r="A465" s="0" t="str">
        <f aca="false">CONCATENATE(C465,"_id")</f>
        <v>18058_id</v>
      </c>
      <c r="B465" s="0" t="str">
        <f aca="false">CONCATENATE("(#",C465, ")")</f>
        <v>(#18058)</v>
      </c>
      <c r="C465" s="0" t="n">
        <f aca="false">LMPreScn!I467</f>
        <v>18058</v>
      </c>
      <c r="D465" s="0" t="n">
        <f aca="false">LMPreScn!F467</f>
        <v>58</v>
      </c>
      <c r="E465" s="0" t="n">
        <f aca="false">LMPreScn!D467</f>
        <v>2</v>
      </c>
      <c r="F465" s="0" t="n">
        <f aca="false">(D465-1)*2+E465</f>
        <v>116</v>
      </c>
      <c r="G465" s="0" t="str">
        <f aca="false">LMPreScn!M467</f>
        <v>The former homeowner tried an apartment.</v>
      </c>
      <c r="H465" s="0" t="str">
        <f aca="false">LMPreScn!CK467</f>
        <v>knock</v>
      </c>
      <c r="I465" s="2" t="str">
        <f aca="false">IF(LMPreScn!C467=1,"con", IF(LMPreScn!C467=2,"incon",na))</f>
        <v>incon</v>
      </c>
      <c r="J465" s="1" t="n">
        <f aca="false">LMPreScn!CI467</f>
        <v>0</v>
      </c>
      <c r="K465" s="0" t="n">
        <f aca="false">lm1_code_map_scratch!V465</f>
        <v>3</v>
      </c>
      <c r="L465" s="0" t="n">
        <f aca="false">lm1_code_map_scratch!W465</f>
        <v>9</v>
      </c>
      <c r="M465" s="2" t="str">
        <f aca="false">LMPreScn!T467</f>
        <v>tried</v>
      </c>
      <c r="N465" s="0" t="n">
        <f aca="false">LMPreScn!B467</f>
        <v>2</v>
      </c>
      <c r="O465" s="0" t="str">
        <f aca="false">LMPreScn!A467</f>
        <v>DH2N</v>
      </c>
    </row>
    <row r="466" customFormat="false" ht="13.8" hidden="false" customHeight="false" outlineLevel="0" collapsed="false">
      <c r="A466" s="0" t="str">
        <f aca="false">CONCATENATE(C466,"_id")</f>
        <v>10059_id</v>
      </c>
      <c r="B466" s="0" t="str">
        <f aca="false">CONCATENATE("(#",C466, ")")</f>
        <v>(#10059)</v>
      </c>
      <c r="C466" s="0" t="n">
        <f aca="false">LMPreScn!I468</f>
        <v>10059</v>
      </c>
      <c r="D466" s="0" t="n">
        <f aca="false">LMPreScn!F468</f>
        <v>59</v>
      </c>
      <c r="E466" s="0" t="n">
        <f aca="false">LMPreScn!D468</f>
        <v>1</v>
      </c>
      <c r="F466" s="0" t="n">
        <f aca="false">(D466-1)*2+E466</f>
        <v>117</v>
      </c>
      <c r="G466" s="0" t="str">
        <f aca="false">LMPreScn!M468</f>
        <v>Our dog trainer tried a tennis ball one afternoon in the park.</v>
      </c>
      <c r="H466" s="0" t="str">
        <f aca="false">LMPreScn!CK468</f>
        <v>throw</v>
      </c>
      <c r="I466" s="2" t="str">
        <f aca="false">IF(LMPreScn!C468=1,"con", IF(LMPreScn!C468=2,"incon",na))</f>
        <v>con</v>
      </c>
      <c r="J466" s="1" t="n">
        <f aca="false">LMPreScn!CI468</f>
        <v>0.73469387755102</v>
      </c>
      <c r="K466" s="0" t="n">
        <f aca="false">lm1_code_map_scratch!V466</f>
        <v>3</v>
      </c>
      <c r="L466" s="0" t="n">
        <f aca="false">lm1_code_map_scratch!W466</f>
        <v>6</v>
      </c>
      <c r="M466" s="2" t="str">
        <f aca="false">LMPreScn!T468</f>
        <v>tried</v>
      </c>
      <c r="N466" s="0" t="n">
        <f aca="false">LMPreScn!B468</f>
        <v>1</v>
      </c>
      <c r="O466" s="0" t="str">
        <f aca="false">LMPreScn!A468</f>
        <v>BH1N</v>
      </c>
    </row>
    <row r="467" customFormat="false" ht="13.8" hidden="false" customHeight="false" outlineLevel="0" collapsed="false">
      <c r="A467" s="0" t="str">
        <f aca="false">CONCATENATE(C467,"_id")</f>
        <v>11059_id</v>
      </c>
      <c r="B467" s="0" t="str">
        <f aca="false">CONCATENATE("(#",C467, ")")</f>
        <v>(#11059)</v>
      </c>
      <c r="C467" s="0" t="n">
        <f aca="false">LMPreScn!I469</f>
        <v>11059</v>
      </c>
      <c r="D467" s="0" t="n">
        <f aca="false">LMPreScn!F469</f>
        <v>59</v>
      </c>
      <c r="E467" s="0" t="n">
        <f aca="false">LMPreScn!D469</f>
        <v>2</v>
      </c>
      <c r="F467" s="0" t="n">
        <f aca="false">(D467-1)*2+E467</f>
        <v>118</v>
      </c>
      <c r="G467" s="0" t="str">
        <f aca="false">LMPreScn!M469</f>
        <v>Our dog tried a tennis ball one afternoon in the park.</v>
      </c>
      <c r="H467" s="0" t="str">
        <f aca="false">LMPreScn!CK469</f>
        <v>fetch</v>
      </c>
      <c r="I467" s="2" t="str">
        <f aca="false">IF(LMPreScn!C469=1,"con", IF(LMPreScn!C469=2,"incon",na))</f>
        <v>con</v>
      </c>
      <c r="J467" s="1" t="n">
        <f aca="false">LMPreScn!CI469</f>
        <v>0.270833333333333</v>
      </c>
      <c r="K467" s="0" t="n">
        <f aca="false">lm1_code_map_scratch!V467</f>
        <v>3</v>
      </c>
      <c r="L467" s="0" t="n">
        <f aca="false">lm1_code_map_scratch!W467</f>
        <v>10</v>
      </c>
      <c r="M467" s="2" t="str">
        <f aca="false">LMPreScn!T469</f>
        <v>tried</v>
      </c>
      <c r="N467" s="0" t="n">
        <f aca="false">LMPreScn!B469</f>
        <v>1</v>
      </c>
      <c r="O467" s="0" t="str">
        <f aca="false">LMPreScn!A469</f>
        <v>CH1N</v>
      </c>
    </row>
    <row r="468" customFormat="false" ht="13.8" hidden="false" customHeight="false" outlineLevel="0" collapsed="false">
      <c r="A468" s="0" t="str">
        <f aca="false">CONCATENATE(C468,"_id")</f>
        <v>12059_id</v>
      </c>
      <c r="B468" s="0" t="str">
        <f aca="false">CONCATENATE("(#",C468, ")")</f>
        <v>(#12059)</v>
      </c>
      <c r="C468" s="0" t="n">
        <f aca="false">LMPreScn!I470</f>
        <v>12059</v>
      </c>
      <c r="D468" s="0" t="n">
        <f aca="false">LMPreScn!F470</f>
        <v>59</v>
      </c>
      <c r="E468" s="0" t="n">
        <f aca="false">LMPreScn!D470</f>
        <v>1</v>
      </c>
      <c r="F468" s="0" t="n">
        <f aca="false">(D468-1)*2+E468</f>
        <v>117</v>
      </c>
      <c r="G468" s="0" t="str">
        <f aca="false">LMPreScn!M470</f>
        <v>Our dog trainer tried a tennis ball one afternoon in the park.</v>
      </c>
      <c r="H468" s="0" t="str">
        <f aca="false">LMPreScn!CK470</f>
        <v>fetch</v>
      </c>
      <c r="I468" s="2" t="str">
        <f aca="false">IF(LMPreScn!C470=1,"con", IF(LMPreScn!C470=2,"incon",na))</f>
        <v>incon</v>
      </c>
      <c r="J468" s="1" t="n">
        <f aca="false">LMPreScn!CI470</f>
        <v>0.142857142857143</v>
      </c>
      <c r="K468" s="0" t="n">
        <f aca="false">lm1_code_map_scratch!V468</f>
        <v>3</v>
      </c>
      <c r="L468" s="0" t="n">
        <f aca="false">lm1_code_map_scratch!W468</f>
        <v>6</v>
      </c>
      <c r="M468" s="2" t="str">
        <f aca="false">LMPreScn!T470</f>
        <v>tried</v>
      </c>
      <c r="N468" s="0" t="n">
        <f aca="false">LMPreScn!B470</f>
        <v>1</v>
      </c>
      <c r="O468" s="0" t="str">
        <f aca="false">LMPreScn!A470</f>
        <v>DH1N</v>
      </c>
    </row>
    <row r="469" customFormat="false" ht="13.8" hidden="false" customHeight="false" outlineLevel="0" collapsed="false">
      <c r="A469" s="0" t="str">
        <f aca="false">CONCATENATE(C469,"_id")</f>
        <v>13059_id</v>
      </c>
      <c r="B469" s="0" t="str">
        <f aca="false">CONCATENATE("(#",C469, ")")</f>
        <v>(#13059)</v>
      </c>
      <c r="C469" s="0" t="n">
        <f aca="false">LMPreScn!I471</f>
        <v>13059</v>
      </c>
      <c r="D469" s="0" t="n">
        <f aca="false">LMPreScn!F471</f>
        <v>59</v>
      </c>
      <c r="E469" s="0" t="n">
        <f aca="false">LMPreScn!D471</f>
        <v>2</v>
      </c>
      <c r="F469" s="0" t="n">
        <f aca="false">(D469-1)*2+E469</f>
        <v>118</v>
      </c>
      <c r="G469" s="0" t="str">
        <f aca="false">LMPreScn!M471</f>
        <v>Our dog tried a tennis ball one afternoon in the park.</v>
      </c>
      <c r="H469" s="0" t="str">
        <f aca="false">LMPreScn!CK471</f>
        <v>throw</v>
      </c>
      <c r="I469" s="2" t="str">
        <f aca="false">IF(LMPreScn!C471=1,"con", IF(LMPreScn!C471=2,"incon",na))</f>
        <v>incon</v>
      </c>
      <c r="J469" s="1" t="n">
        <f aca="false">LMPreScn!CI471</f>
        <v>0.0208333333333333</v>
      </c>
      <c r="K469" s="0" t="n">
        <f aca="false">lm1_code_map_scratch!V469</f>
        <v>3</v>
      </c>
      <c r="L469" s="0" t="n">
        <f aca="false">lm1_code_map_scratch!W469</f>
        <v>10</v>
      </c>
      <c r="M469" s="2" t="str">
        <f aca="false">LMPreScn!T471</f>
        <v>tried</v>
      </c>
      <c r="N469" s="0" t="n">
        <f aca="false">LMPreScn!B471</f>
        <v>1</v>
      </c>
      <c r="O469" s="0" t="str">
        <f aca="false">LMPreScn!A471</f>
        <v>AH1N</v>
      </c>
    </row>
    <row r="470" customFormat="false" ht="13.8" hidden="false" customHeight="false" outlineLevel="0" collapsed="false">
      <c r="A470" s="0" t="str">
        <f aca="false">CONCATENATE(C470,"_id")</f>
        <v>15059_id</v>
      </c>
      <c r="B470" s="0" t="str">
        <f aca="false">CONCATENATE("(#",C470, ")")</f>
        <v>(#15059)</v>
      </c>
      <c r="C470" s="0" t="n">
        <f aca="false">LMPreScn!I472</f>
        <v>15059</v>
      </c>
      <c r="D470" s="0" t="n">
        <f aca="false">LMPreScn!F472</f>
        <v>59</v>
      </c>
      <c r="E470" s="0" t="n">
        <f aca="false">LMPreScn!D472</f>
        <v>1</v>
      </c>
      <c r="F470" s="0" t="n">
        <f aca="false">(D470-1)*2+E470</f>
        <v>117</v>
      </c>
      <c r="G470" s="0" t="str">
        <f aca="false">LMPreScn!M472</f>
        <v>Our dog trainer tried a tennis ball one afternoon in the park.</v>
      </c>
      <c r="H470" s="0" t="str">
        <f aca="false">LMPreScn!CK472</f>
        <v>throw</v>
      </c>
      <c r="I470" s="2" t="str">
        <f aca="false">IF(LMPreScn!C472=1,"con", IF(LMPreScn!C472=2,"incon",na))</f>
        <v>con</v>
      </c>
      <c r="J470" s="1" t="n">
        <f aca="false">LMPreScn!CI472</f>
        <v>0.73469387755102</v>
      </c>
      <c r="K470" s="0" t="n">
        <f aca="false">lm1_code_map_scratch!V470</f>
        <v>3</v>
      </c>
      <c r="L470" s="0" t="n">
        <f aca="false">lm1_code_map_scratch!W470</f>
        <v>10</v>
      </c>
      <c r="M470" s="2" t="str">
        <f aca="false">LMPreScn!T472</f>
        <v>tried</v>
      </c>
      <c r="N470" s="0" t="n">
        <f aca="false">LMPreScn!B472</f>
        <v>2</v>
      </c>
      <c r="O470" s="0" t="str">
        <f aca="false">LMPreScn!A472</f>
        <v>CH2N</v>
      </c>
    </row>
    <row r="471" customFormat="false" ht="13.8" hidden="false" customHeight="false" outlineLevel="0" collapsed="false">
      <c r="A471" s="0" t="str">
        <f aca="false">CONCATENATE(C471,"_id")</f>
        <v>16059_id</v>
      </c>
      <c r="B471" s="0" t="str">
        <f aca="false">CONCATENATE("(#",C471, ")")</f>
        <v>(#16059)</v>
      </c>
      <c r="C471" s="0" t="n">
        <f aca="false">LMPreScn!I473</f>
        <v>16059</v>
      </c>
      <c r="D471" s="0" t="n">
        <f aca="false">LMPreScn!F473</f>
        <v>59</v>
      </c>
      <c r="E471" s="0" t="n">
        <f aca="false">LMPreScn!D473</f>
        <v>2</v>
      </c>
      <c r="F471" s="0" t="n">
        <f aca="false">(D471-1)*2+E471</f>
        <v>118</v>
      </c>
      <c r="G471" s="0" t="str">
        <f aca="false">LMPreScn!M473</f>
        <v>Our dog tried a tennis ball one afternoon in the park.</v>
      </c>
      <c r="H471" s="0" t="str">
        <f aca="false">LMPreScn!CK473</f>
        <v>fetch</v>
      </c>
      <c r="I471" s="2" t="str">
        <f aca="false">IF(LMPreScn!C473=1,"con", IF(LMPreScn!C473=2,"incon",na))</f>
        <v>con</v>
      </c>
      <c r="J471" s="1" t="n">
        <f aca="false">LMPreScn!CI473</f>
        <v>0.270833333333333</v>
      </c>
      <c r="K471" s="0" t="n">
        <f aca="false">lm1_code_map_scratch!V471</f>
        <v>3</v>
      </c>
      <c r="L471" s="0" t="n">
        <f aca="false">lm1_code_map_scratch!W471</f>
        <v>6</v>
      </c>
      <c r="M471" s="2" t="str">
        <f aca="false">LMPreScn!T473</f>
        <v>tried</v>
      </c>
      <c r="N471" s="0" t="n">
        <f aca="false">LMPreScn!B473</f>
        <v>2</v>
      </c>
      <c r="O471" s="0" t="str">
        <f aca="false">LMPreScn!A473</f>
        <v>BH2N</v>
      </c>
    </row>
    <row r="472" customFormat="false" ht="13.8" hidden="false" customHeight="false" outlineLevel="0" collapsed="false">
      <c r="A472" s="0" t="str">
        <f aca="false">CONCATENATE(C472,"_id")</f>
        <v>17059_id</v>
      </c>
      <c r="B472" s="0" t="str">
        <f aca="false">CONCATENATE("(#",C472, ")")</f>
        <v>(#17059)</v>
      </c>
      <c r="C472" s="0" t="n">
        <f aca="false">LMPreScn!I474</f>
        <v>17059</v>
      </c>
      <c r="D472" s="0" t="n">
        <f aca="false">LMPreScn!F474</f>
        <v>59</v>
      </c>
      <c r="E472" s="0" t="n">
        <f aca="false">LMPreScn!D474</f>
        <v>1</v>
      </c>
      <c r="F472" s="0" t="n">
        <f aca="false">(D472-1)*2+E472</f>
        <v>117</v>
      </c>
      <c r="G472" s="0" t="str">
        <f aca="false">LMPreScn!M474</f>
        <v>Our dog trainer tried a tennis ball one afternoon in the park.</v>
      </c>
      <c r="H472" s="0" t="str">
        <f aca="false">LMPreScn!CK474</f>
        <v>fetch</v>
      </c>
      <c r="I472" s="2" t="str">
        <f aca="false">IF(LMPreScn!C474=1,"con", IF(LMPreScn!C474=2,"incon",na))</f>
        <v>incon</v>
      </c>
      <c r="J472" s="1" t="n">
        <f aca="false">LMPreScn!CI474</f>
        <v>0.142857142857143</v>
      </c>
      <c r="K472" s="0" t="n">
        <f aca="false">lm1_code_map_scratch!V472</f>
        <v>3</v>
      </c>
      <c r="L472" s="0" t="n">
        <f aca="false">lm1_code_map_scratch!W472</f>
        <v>10</v>
      </c>
      <c r="M472" s="2" t="str">
        <f aca="false">LMPreScn!T474</f>
        <v>tried</v>
      </c>
      <c r="N472" s="0" t="n">
        <f aca="false">LMPreScn!B474</f>
        <v>2</v>
      </c>
      <c r="O472" s="0" t="str">
        <f aca="false">LMPreScn!A474</f>
        <v>AH2N</v>
      </c>
    </row>
    <row r="473" customFormat="false" ht="13.8" hidden="false" customHeight="false" outlineLevel="0" collapsed="false">
      <c r="A473" s="0" t="str">
        <f aca="false">CONCATENATE(C473,"_id")</f>
        <v>18059_id</v>
      </c>
      <c r="B473" s="0" t="str">
        <f aca="false">CONCATENATE("(#",C473, ")")</f>
        <v>(#18059)</v>
      </c>
      <c r="C473" s="0" t="n">
        <f aca="false">LMPreScn!I475</f>
        <v>18059</v>
      </c>
      <c r="D473" s="0" t="n">
        <f aca="false">LMPreScn!F475</f>
        <v>59</v>
      </c>
      <c r="E473" s="0" t="n">
        <f aca="false">LMPreScn!D475</f>
        <v>2</v>
      </c>
      <c r="F473" s="0" t="n">
        <f aca="false">(D473-1)*2+E473</f>
        <v>118</v>
      </c>
      <c r="G473" s="0" t="str">
        <f aca="false">LMPreScn!M475</f>
        <v>Our dog tried a tennis ball one afternoon in the park.</v>
      </c>
      <c r="H473" s="0" t="str">
        <f aca="false">LMPreScn!CK475</f>
        <v>throw</v>
      </c>
      <c r="I473" s="2" t="str">
        <f aca="false">IF(LMPreScn!C475=1,"con", IF(LMPreScn!C475=2,"incon",na))</f>
        <v>incon</v>
      </c>
      <c r="J473" s="1" t="n">
        <f aca="false">LMPreScn!CI475</f>
        <v>0.0208333333333333</v>
      </c>
      <c r="K473" s="0" t="n">
        <f aca="false">lm1_code_map_scratch!V473</f>
        <v>3</v>
      </c>
      <c r="L473" s="0" t="n">
        <f aca="false">lm1_code_map_scratch!W473</f>
        <v>6</v>
      </c>
      <c r="M473" s="2" t="str">
        <f aca="false">LMPreScn!T475</f>
        <v>tried</v>
      </c>
      <c r="N473" s="0" t="n">
        <f aca="false">LMPreScn!B475</f>
        <v>2</v>
      </c>
      <c r="O473" s="0" t="str">
        <f aca="false">LMPreScn!A475</f>
        <v>DH2N</v>
      </c>
    </row>
    <row r="474" customFormat="false" ht="13.8" hidden="false" customHeight="false" outlineLevel="0" collapsed="false">
      <c r="A474" s="0" t="str">
        <f aca="false">CONCATENATE(C474,"_id")</f>
        <v>10060_id</v>
      </c>
      <c r="B474" s="0" t="str">
        <f aca="false">CONCATENATE("(#",C474, ")")</f>
        <v>(#10060)</v>
      </c>
      <c r="C474" s="0" t="n">
        <f aca="false">LMPreScn!I476</f>
        <v>10060</v>
      </c>
      <c r="D474" s="0" t="n">
        <f aca="false">LMPreScn!F476</f>
        <v>60</v>
      </c>
      <c r="E474" s="0" t="n">
        <f aca="false">LMPreScn!D476</f>
        <v>1</v>
      </c>
      <c r="F474" s="0" t="n">
        <f aca="false">(D474-1)*2+E474</f>
        <v>119</v>
      </c>
      <c r="G474" s="0" t="str">
        <f aca="false">LMPreScn!M476</f>
        <v>The lifeguard tried a rope.</v>
      </c>
      <c r="H474" s="0" t="str">
        <f aca="false">LMPreScn!CK476</f>
        <v>save</v>
      </c>
      <c r="I474" s="2" t="str">
        <f aca="false">IF(LMPreScn!C476=1,"con", IF(LMPreScn!C476=2,"incon",na))</f>
        <v>con</v>
      </c>
      <c r="J474" s="1" t="n">
        <f aca="false">LMPreScn!CI476</f>
        <v>0.346938775510204</v>
      </c>
      <c r="K474" s="0" t="n">
        <f aca="false">lm1_code_map_scratch!V474</f>
        <v>3</v>
      </c>
      <c r="L474" s="0" t="n">
        <f aca="false">lm1_code_map_scratch!W474</f>
        <v>10</v>
      </c>
      <c r="M474" s="2" t="str">
        <f aca="false">LMPreScn!T476</f>
        <v>tried</v>
      </c>
      <c r="N474" s="0" t="n">
        <f aca="false">LMPreScn!B476</f>
        <v>1</v>
      </c>
      <c r="O474" s="0" t="str">
        <f aca="false">LMPreScn!A476</f>
        <v>BH1N</v>
      </c>
    </row>
    <row r="475" customFormat="false" ht="13.8" hidden="false" customHeight="false" outlineLevel="0" collapsed="false">
      <c r="A475" s="0" t="str">
        <f aca="false">CONCATENATE(C475,"_id")</f>
        <v>11060_id</v>
      </c>
      <c r="B475" s="0" t="str">
        <f aca="false">CONCATENATE("(#",C475, ")")</f>
        <v>(#11060)</v>
      </c>
      <c r="C475" s="0" t="n">
        <f aca="false">LMPreScn!I477</f>
        <v>11060</v>
      </c>
      <c r="D475" s="0" t="n">
        <f aca="false">LMPreScn!F477</f>
        <v>60</v>
      </c>
      <c r="E475" s="0" t="n">
        <f aca="false">LMPreScn!D477</f>
        <v>2</v>
      </c>
      <c r="F475" s="0" t="n">
        <f aca="false">(D475-1)*2+E475</f>
        <v>120</v>
      </c>
      <c r="G475" s="0" t="str">
        <f aca="false">LMPreScn!M477</f>
        <v>The cowboy tried a rope.</v>
      </c>
      <c r="H475" s="0" t="str">
        <f aca="false">LMPreScn!CK477</f>
        <v>lasso</v>
      </c>
      <c r="I475" s="2" t="str">
        <f aca="false">IF(LMPreScn!C477=1,"con", IF(LMPreScn!C477=2,"incon",na))</f>
        <v>con</v>
      </c>
      <c r="J475" s="1" t="n">
        <f aca="false">LMPreScn!CI477</f>
        <v>0.36734693877551</v>
      </c>
      <c r="K475" s="0" t="n">
        <f aca="false">lm1_code_map_scratch!V475</f>
        <v>3</v>
      </c>
      <c r="L475" s="0" t="n">
        <f aca="false">lm1_code_map_scratch!W475</f>
        <v>8</v>
      </c>
      <c r="M475" s="2" t="str">
        <f aca="false">LMPreScn!T477</f>
        <v>tried</v>
      </c>
      <c r="N475" s="0" t="n">
        <f aca="false">LMPreScn!B477</f>
        <v>1</v>
      </c>
      <c r="O475" s="0" t="str">
        <f aca="false">LMPreScn!A477</f>
        <v>CH1N</v>
      </c>
    </row>
    <row r="476" customFormat="false" ht="13.8" hidden="false" customHeight="false" outlineLevel="0" collapsed="false">
      <c r="A476" s="0" t="str">
        <f aca="false">CONCATENATE(C476,"_id")</f>
        <v>12060_id</v>
      </c>
      <c r="B476" s="0" t="str">
        <f aca="false">CONCATENATE("(#",C476, ")")</f>
        <v>(#12060)</v>
      </c>
      <c r="C476" s="0" t="n">
        <f aca="false">LMPreScn!I478</f>
        <v>12060</v>
      </c>
      <c r="D476" s="0" t="n">
        <f aca="false">LMPreScn!F478</f>
        <v>60</v>
      </c>
      <c r="E476" s="0" t="n">
        <f aca="false">LMPreScn!D478</f>
        <v>1</v>
      </c>
      <c r="F476" s="0" t="n">
        <f aca="false">(D476-1)*2+E476</f>
        <v>119</v>
      </c>
      <c r="G476" s="0" t="str">
        <f aca="false">LMPreScn!M478</f>
        <v>The lifeguard tried a rope.</v>
      </c>
      <c r="H476" s="0" t="str">
        <f aca="false">LMPreScn!CK478</f>
        <v>lasso</v>
      </c>
      <c r="I476" s="2" t="str">
        <f aca="false">IF(LMPreScn!C478=1,"con", IF(LMPreScn!C478=2,"incon",na))</f>
        <v>incon</v>
      </c>
      <c r="J476" s="1" t="n">
        <f aca="false">LMPreScn!CI478</f>
        <v>0.0408163265306122</v>
      </c>
      <c r="K476" s="0" t="n">
        <f aca="false">lm1_code_map_scratch!V476</f>
        <v>3</v>
      </c>
      <c r="L476" s="0" t="n">
        <f aca="false">lm1_code_map_scratch!W476</f>
        <v>10</v>
      </c>
      <c r="M476" s="2" t="str">
        <f aca="false">LMPreScn!T478</f>
        <v>tried</v>
      </c>
      <c r="N476" s="0" t="n">
        <f aca="false">LMPreScn!B478</f>
        <v>1</v>
      </c>
      <c r="O476" s="0" t="str">
        <f aca="false">LMPreScn!A478</f>
        <v>DH1N</v>
      </c>
    </row>
    <row r="477" customFormat="false" ht="13.8" hidden="false" customHeight="false" outlineLevel="0" collapsed="false">
      <c r="A477" s="0" t="str">
        <f aca="false">CONCATENATE(C477,"_id")</f>
        <v>13060_id</v>
      </c>
      <c r="B477" s="0" t="str">
        <f aca="false">CONCATENATE("(#",C477, ")")</f>
        <v>(#13060)</v>
      </c>
      <c r="C477" s="0" t="n">
        <f aca="false">LMPreScn!I479</f>
        <v>13060</v>
      </c>
      <c r="D477" s="0" t="n">
        <f aca="false">LMPreScn!F479</f>
        <v>60</v>
      </c>
      <c r="E477" s="0" t="n">
        <f aca="false">LMPreScn!D479</f>
        <v>2</v>
      </c>
      <c r="F477" s="0" t="n">
        <f aca="false">(D477-1)*2+E477</f>
        <v>120</v>
      </c>
      <c r="G477" s="0" t="str">
        <f aca="false">LMPreScn!M479</f>
        <v>The cowboy tried a rope.</v>
      </c>
      <c r="H477" s="0" t="str">
        <f aca="false">LMPreScn!CK479</f>
        <v>save</v>
      </c>
      <c r="I477" s="2" t="str">
        <f aca="false">IF(LMPreScn!C479=1,"con", IF(LMPreScn!C479=2,"incon",na))</f>
        <v>incon</v>
      </c>
      <c r="J477" s="1" t="n">
        <f aca="false">LMPreScn!CI479</f>
        <v>0</v>
      </c>
      <c r="K477" s="0" t="n">
        <f aca="false">lm1_code_map_scratch!V477</f>
        <v>3</v>
      </c>
      <c r="L477" s="0" t="n">
        <f aca="false">lm1_code_map_scratch!W477</f>
        <v>8</v>
      </c>
      <c r="M477" s="2" t="str">
        <f aca="false">LMPreScn!T479</f>
        <v>tried</v>
      </c>
      <c r="N477" s="0" t="n">
        <f aca="false">LMPreScn!B479</f>
        <v>1</v>
      </c>
      <c r="O477" s="0" t="str">
        <f aca="false">LMPreScn!A479</f>
        <v>AH1N</v>
      </c>
    </row>
    <row r="478" customFormat="false" ht="13.8" hidden="false" customHeight="false" outlineLevel="0" collapsed="false">
      <c r="A478" s="0" t="str">
        <f aca="false">CONCATENATE(C478,"_id")</f>
        <v>15060_id</v>
      </c>
      <c r="B478" s="0" t="str">
        <f aca="false">CONCATENATE("(#",C478, ")")</f>
        <v>(#15060)</v>
      </c>
      <c r="C478" s="0" t="n">
        <f aca="false">LMPreScn!I480</f>
        <v>15060</v>
      </c>
      <c r="D478" s="0" t="n">
        <f aca="false">LMPreScn!F480</f>
        <v>60</v>
      </c>
      <c r="E478" s="0" t="n">
        <f aca="false">LMPreScn!D480</f>
        <v>1</v>
      </c>
      <c r="F478" s="0" t="n">
        <f aca="false">(D478-1)*2+E478</f>
        <v>119</v>
      </c>
      <c r="G478" s="0" t="str">
        <f aca="false">LMPreScn!M480</f>
        <v>The lifeguard tried a rope.</v>
      </c>
      <c r="H478" s="0" t="str">
        <f aca="false">LMPreScn!CK480</f>
        <v>save</v>
      </c>
      <c r="I478" s="2" t="str">
        <f aca="false">IF(LMPreScn!C480=1,"con", IF(LMPreScn!C480=2,"incon",na))</f>
        <v>con</v>
      </c>
      <c r="J478" s="1" t="n">
        <f aca="false">LMPreScn!CI480</f>
        <v>0.346938775510204</v>
      </c>
      <c r="K478" s="0" t="n">
        <f aca="false">lm1_code_map_scratch!V478</f>
        <v>3</v>
      </c>
      <c r="L478" s="0" t="n">
        <f aca="false">lm1_code_map_scratch!W478</f>
        <v>8</v>
      </c>
      <c r="M478" s="2" t="str">
        <f aca="false">LMPreScn!T480</f>
        <v>tried</v>
      </c>
      <c r="N478" s="0" t="n">
        <f aca="false">LMPreScn!B480</f>
        <v>2</v>
      </c>
      <c r="O478" s="0" t="str">
        <f aca="false">LMPreScn!A480</f>
        <v>CH2N</v>
      </c>
    </row>
    <row r="479" customFormat="false" ht="13.8" hidden="false" customHeight="false" outlineLevel="0" collapsed="false">
      <c r="A479" s="0" t="str">
        <f aca="false">CONCATENATE(C479,"_id")</f>
        <v>16060_id</v>
      </c>
      <c r="B479" s="0" t="str">
        <f aca="false">CONCATENATE("(#",C479, ")")</f>
        <v>(#16060)</v>
      </c>
      <c r="C479" s="0" t="n">
        <f aca="false">LMPreScn!I481</f>
        <v>16060</v>
      </c>
      <c r="D479" s="0" t="n">
        <f aca="false">LMPreScn!F481</f>
        <v>60</v>
      </c>
      <c r="E479" s="0" t="n">
        <f aca="false">LMPreScn!D481</f>
        <v>2</v>
      </c>
      <c r="F479" s="0" t="n">
        <f aca="false">(D479-1)*2+E479</f>
        <v>120</v>
      </c>
      <c r="G479" s="0" t="str">
        <f aca="false">LMPreScn!M481</f>
        <v>The cowboy tried a rope.</v>
      </c>
      <c r="H479" s="0" t="str">
        <f aca="false">LMPreScn!CK481</f>
        <v>lasso</v>
      </c>
      <c r="I479" s="2" t="str">
        <f aca="false">IF(LMPreScn!C481=1,"con", IF(LMPreScn!C481=2,"incon",na))</f>
        <v>con</v>
      </c>
      <c r="J479" s="1" t="n">
        <f aca="false">LMPreScn!CI481</f>
        <v>0.36734693877551</v>
      </c>
      <c r="K479" s="0" t="n">
        <f aca="false">lm1_code_map_scratch!V479</f>
        <v>3</v>
      </c>
      <c r="L479" s="0" t="n">
        <f aca="false">lm1_code_map_scratch!W479</f>
        <v>10</v>
      </c>
      <c r="M479" s="2" t="str">
        <f aca="false">LMPreScn!T481</f>
        <v>tried</v>
      </c>
      <c r="N479" s="0" t="n">
        <f aca="false">LMPreScn!B481</f>
        <v>2</v>
      </c>
      <c r="O479" s="0" t="str">
        <f aca="false">LMPreScn!A481</f>
        <v>BH2N</v>
      </c>
    </row>
    <row r="480" customFormat="false" ht="13.8" hidden="false" customHeight="false" outlineLevel="0" collapsed="false">
      <c r="A480" s="0" t="str">
        <f aca="false">CONCATENATE(C480,"_id")</f>
        <v>17060_id</v>
      </c>
      <c r="B480" s="0" t="str">
        <f aca="false">CONCATENATE("(#",C480, ")")</f>
        <v>(#17060)</v>
      </c>
      <c r="C480" s="0" t="n">
        <f aca="false">LMPreScn!I482</f>
        <v>17060</v>
      </c>
      <c r="D480" s="0" t="n">
        <f aca="false">LMPreScn!F482</f>
        <v>60</v>
      </c>
      <c r="E480" s="0" t="n">
        <f aca="false">LMPreScn!D482</f>
        <v>1</v>
      </c>
      <c r="F480" s="0" t="n">
        <f aca="false">(D480-1)*2+E480</f>
        <v>119</v>
      </c>
      <c r="G480" s="0" t="str">
        <f aca="false">LMPreScn!M482</f>
        <v>The lifeguard tried a rope.</v>
      </c>
      <c r="H480" s="0" t="str">
        <f aca="false">LMPreScn!CK482</f>
        <v>lasso</v>
      </c>
      <c r="I480" s="2" t="str">
        <f aca="false">IF(LMPreScn!C482=1,"con", IF(LMPreScn!C482=2,"incon",na))</f>
        <v>incon</v>
      </c>
      <c r="J480" s="1" t="n">
        <f aca="false">LMPreScn!CI482</f>
        <v>0.0408163265306122</v>
      </c>
      <c r="K480" s="0" t="n">
        <f aca="false">lm1_code_map_scratch!V480</f>
        <v>3</v>
      </c>
      <c r="L480" s="0" t="n">
        <f aca="false">lm1_code_map_scratch!W480</f>
        <v>8</v>
      </c>
      <c r="M480" s="2" t="str">
        <f aca="false">LMPreScn!T482</f>
        <v>tried</v>
      </c>
      <c r="N480" s="0" t="n">
        <f aca="false">LMPreScn!B482</f>
        <v>2</v>
      </c>
      <c r="O480" s="0" t="str">
        <f aca="false">LMPreScn!A482</f>
        <v>AH2N</v>
      </c>
    </row>
    <row r="481" customFormat="false" ht="13.8" hidden="false" customHeight="false" outlineLevel="0" collapsed="false">
      <c r="A481" s="0" t="str">
        <f aca="false">CONCATENATE(C481,"_id")</f>
        <v>18060_id</v>
      </c>
      <c r="B481" s="0" t="str">
        <f aca="false">CONCATENATE("(#",C481, ")")</f>
        <v>(#18060)</v>
      </c>
      <c r="C481" s="0" t="n">
        <f aca="false">LMPreScn!I483</f>
        <v>18060</v>
      </c>
      <c r="D481" s="0" t="n">
        <f aca="false">LMPreScn!F483</f>
        <v>60</v>
      </c>
      <c r="E481" s="0" t="n">
        <f aca="false">LMPreScn!D483</f>
        <v>2</v>
      </c>
      <c r="F481" s="0" t="n">
        <f aca="false">(D481-1)*2+E481</f>
        <v>120</v>
      </c>
      <c r="G481" s="0" t="str">
        <f aca="false">LMPreScn!M483</f>
        <v>The cowboy tried a rope.</v>
      </c>
      <c r="H481" s="0" t="str">
        <f aca="false">LMPreScn!CK483</f>
        <v>save</v>
      </c>
      <c r="I481" s="2" t="str">
        <f aca="false">IF(LMPreScn!C483=1,"con", IF(LMPreScn!C483=2,"incon",na))</f>
        <v>incon</v>
      </c>
      <c r="J481" s="1" t="n">
        <f aca="false">LMPreScn!CI483</f>
        <v>0</v>
      </c>
      <c r="K481" s="0" t="n">
        <f aca="false">lm1_code_map_scratch!V481</f>
        <v>3</v>
      </c>
      <c r="L481" s="0" t="n">
        <f aca="false">lm1_code_map_scratch!W481</f>
        <v>10</v>
      </c>
      <c r="M481" s="2" t="str">
        <f aca="false">LMPreScn!T483</f>
        <v>tried</v>
      </c>
      <c r="N481" s="0" t="n">
        <f aca="false">LMPreScn!B483</f>
        <v>2</v>
      </c>
      <c r="O481" s="0" t="str">
        <f aca="false">LMPreScn!A483</f>
        <v>DH2N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907"/>
  <sheetViews>
    <sheetView windowProtection="false" showFormulas="false" showGridLines="true" showRowColHeaders="true" showZeros="true" rightToLeft="false" tabSelected="false" showOutlineSymbols="true" defaultGridColor="true" view="normal" topLeftCell="BV1" colorId="64" zoomScale="140" zoomScaleNormal="140" zoomScalePageLayoutView="100" workbookViewId="0">
      <selection pane="topLeft" activeCell="CJ1" activeCellId="0" sqref="CJ1"/>
    </sheetView>
  </sheetViews>
  <sheetFormatPr defaultRowHeight="14.4"/>
  <cols>
    <col collapsed="false" hidden="false" max="1" min="1" style="3" width="16.1989795918367"/>
    <col collapsed="false" hidden="false" max="2" min="2" style="3" width="9.71938775510204"/>
    <col collapsed="false" hidden="false" max="3" min="3" style="3" width="15.7959183673469"/>
    <col collapsed="false" hidden="false" max="4" min="4" style="3" width="11.3418367346939"/>
    <col collapsed="false" hidden="false" max="5" min="5" style="3" width="10.8010204081633"/>
    <col collapsed="false" hidden="false" max="6" min="6" style="3" width="8.36734693877551"/>
    <col collapsed="false" hidden="false" max="7" min="7" style="3" width="14.1734693877551"/>
    <col collapsed="false" hidden="false" max="8" min="8" style="3" width="9.44897959183673"/>
    <col collapsed="false" hidden="false" max="9" min="9" style="3" width="9.98979591836735"/>
    <col collapsed="false" hidden="false" max="11" min="10" style="3" width="9.04591836734694"/>
    <col collapsed="false" hidden="false" max="12" min="12" style="3" width="6.88265306122449"/>
    <col collapsed="false" hidden="false" max="13" min="13" style="0" width="52.9183673469388"/>
    <col collapsed="false" hidden="false" max="14" min="14" style="0" width="30.6428571428571"/>
    <col collapsed="false" hidden="false" max="16" min="15" style="0" width="45.6275510204082"/>
    <col collapsed="false" hidden="false" max="17" min="17" style="0" width="8.10204081632653"/>
    <col collapsed="false" hidden="false" max="19" min="18" style="0" width="9.44897959183673"/>
    <col collapsed="false" hidden="false" max="20" min="20" style="0" width="8.10204081632653"/>
    <col collapsed="false" hidden="false" max="69" min="21" style="0" width="11.0714285714286"/>
    <col collapsed="false" hidden="false" max="72" min="70" style="0" width="8.10204081632653"/>
    <col collapsed="false" hidden="false" max="73" min="73" style="0" width="10.530612244898"/>
    <col collapsed="false" hidden="false" max="75" min="74" style="0" width="8.10204081632653"/>
    <col collapsed="false" hidden="false" max="76" min="76" style="0" width="10.8010204081633"/>
    <col collapsed="false" hidden="false" max="80" min="77" style="0" width="8.10204081632653"/>
    <col collapsed="false" hidden="false" max="81" min="81" style="0" width="10.8010204081633"/>
    <col collapsed="false" hidden="false" max="86" min="82" style="0" width="8.10204081632653"/>
    <col collapsed="false" hidden="false" max="1025" min="87" style="0" width="8.50510204081633"/>
  </cols>
  <sheetData>
    <row r="1" customFormat="false" ht="14.4" hidden="false" customHeight="false" outlineLevel="0" collapsed="false">
      <c r="A1" s="4" t="s">
        <v>11</v>
      </c>
      <c r="B1" s="4" t="n">
        <v>2</v>
      </c>
      <c r="C1" s="4" t="n">
        <v>3</v>
      </c>
      <c r="D1" s="4" t="n">
        <v>4</v>
      </c>
      <c r="E1" s="4" t="n">
        <v>5</v>
      </c>
      <c r="F1" s="4" t="n">
        <v>6</v>
      </c>
      <c r="G1" s="4" t="n">
        <v>7</v>
      </c>
      <c r="H1" s="4" t="n">
        <v>8</v>
      </c>
      <c r="I1" s="4" t="n">
        <v>9</v>
      </c>
      <c r="J1" s="4" t="n">
        <v>10</v>
      </c>
      <c r="K1" s="4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</row>
    <row r="2" s="7" customFormat="true" ht="74.6" hidden="false" customHeight="true" outlineLevel="0" collapsed="false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 t="s">
        <v>24</v>
      </c>
      <c r="N2" s="6" t="s">
        <v>25</v>
      </c>
      <c r="O2" s="6" t="s">
        <v>26</v>
      </c>
      <c r="P2" s="6" t="s">
        <v>27</v>
      </c>
      <c r="Q2" s="6" t="s">
        <v>28</v>
      </c>
      <c r="R2" s="6" t="s">
        <v>29</v>
      </c>
      <c r="S2" s="6" t="s">
        <v>30</v>
      </c>
      <c r="T2" s="6" t="s">
        <v>31</v>
      </c>
      <c r="U2" s="6" t="s">
        <v>32</v>
      </c>
      <c r="V2" s="6" t="s">
        <v>33</v>
      </c>
      <c r="W2" s="6" t="s">
        <v>34</v>
      </c>
      <c r="X2" s="6" t="s">
        <v>35</v>
      </c>
      <c r="Y2" s="6" t="s">
        <v>36</v>
      </c>
      <c r="Z2" s="6" t="s">
        <v>37</v>
      </c>
      <c r="AA2" s="6" t="s">
        <v>38</v>
      </c>
      <c r="AB2" s="6" t="s">
        <v>39</v>
      </c>
      <c r="AC2" s="6" t="s">
        <v>40</v>
      </c>
      <c r="AD2" s="6" t="s">
        <v>41</v>
      </c>
      <c r="AE2" s="6" t="s">
        <v>42</v>
      </c>
      <c r="AF2" s="6" t="s">
        <v>43</v>
      </c>
      <c r="AG2" s="6" t="s">
        <v>44</v>
      </c>
      <c r="AH2" s="6" t="s">
        <v>45</v>
      </c>
      <c r="AI2" s="6" t="s">
        <v>46</v>
      </c>
      <c r="AJ2" s="6" t="s">
        <v>47</v>
      </c>
      <c r="AK2" s="6" t="s">
        <v>48</v>
      </c>
      <c r="AL2" s="6" t="s">
        <v>49</v>
      </c>
      <c r="AM2" s="6" t="s">
        <v>50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 t="s">
        <v>56</v>
      </c>
      <c r="AT2" s="6" t="s">
        <v>57</v>
      </c>
      <c r="AU2" s="6" t="s">
        <v>58</v>
      </c>
      <c r="AV2" s="6" t="s">
        <v>59</v>
      </c>
      <c r="AW2" s="6" t="s">
        <v>60</v>
      </c>
      <c r="AX2" s="6" t="s">
        <v>61</v>
      </c>
      <c r="AY2" s="6" t="s">
        <v>62</v>
      </c>
      <c r="AZ2" s="6" t="s">
        <v>63</v>
      </c>
      <c r="BA2" s="6" t="s">
        <v>64</v>
      </c>
      <c r="BB2" s="6" t="s">
        <v>65</v>
      </c>
      <c r="BC2" s="6" t="s">
        <v>66</v>
      </c>
      <c r="BD2" s="6" t="s">
        <v>67</v>
      </c>
      <c r="BE2" s="6" t="s">
        <v>68</v>
      </c>
      <c r="BF2" s="6" t="s">
        <v>69</v>
      </c>
      <c r="BG2" s="6" t="s">
        <v>70</v>
      </c>
      <c r="BH2" s="6" t="s">
        <v>71</v>
      </c>
      <c r="BI2" s="6" t="s">
        <v>72</v>
      </c>
      <c r="BJ2" s="6" t="s">
        <v>73</v>
      </c>
      <c r="BK2" s="6" t="s">
        <v>74</v>
      </c>
      <c r="BL2" s="6" t="s">
        <v>75</v>
      </c>
      <c r="BM2" s="6" t="s">
        <v>76</v>
      </c>
      <c r="BN2" s="6" t="s">
        <v>77</v>
      </c>
      <c r="BO2" s="6" t="s">
        <v>78</v>
      </c>
      <c r="BP2" s="6" t="s">
        <v>79</v>
      </c>
      <c r="BQ2" s="6" t="s">
        <v>80</v>
      </c>
      <c r="BS2" s="6" t="s">
        <v>81</v>
      </c>
      <c r="BT2" s="6" t="s">
        <v>82</v>
      </c>
      <c r="BU2" s="6" t="s">
        <v>83</v>
      </c>
      <c r="BV2" s="6" t="s">
        <v>84</v>
      </c>
      <c r="BW2" s="8" t="s">
        <v>85</v>
      </c>
      <c r="BX2" s="6" t="s">
        <v>86</v>
      </c>
      <c r="BY2" s="6" t="s">
        <v>87</v>
      </c>
      <c r="BZ2" s="6" t="s">
        <v>88</v>
      </c>
      <c r="CA2" s="6" t="s">
        <v>89</v>
      </c>
      <c r="CB2" s="6" t="s">
        <v>90</v>
      </c>
      <c r="CC2" s="6" t="s">
        <v>91</v>
      </c>
      <c r="CD2" s="6" t="s">
        <v>92</v>
      </c>
      <c r="CE2" s="6" t="s">
        <v>93</v>
      </c>
      <c r="CF2" s="8" t="s">
        <v>94</v>
      </c>
      <c r="CG2" s="6" t="s">
        <v>95</v>
      </c>
      <c r="CH2" s="6" t="s">
        <v>96</v>
      </c>
      <c r="CI2" s="6" t="s">
        <v>97</v>
      </c>
      <c r="CJ2" s="6" t="s">
        <v>98</v>
      </c>
      <c r="CK2" s="6" t="s">
        <v>99</v>
      </c>
    </row>
    <row r="3" s="10" customFormat="true" ht="20.1" hidden="false" customHeight="true" outlineLevel="0" collapsed="false">
      <c r="A3" s="9" t="s">
        <v>10</v>
      </c>
      <c r="B3" s="9" t="s">
        <v>100</v>
      </c>
      <c r="C3" s="9" t="s">
        <v>101</v>
      </c>
      <c r="D3" s="9" t="s">
        <v>3</v>
      </c>
      <c r="E3" s="9" t="s">
        <v>102</v>
      </c>
      <c r="F3" s="9" t="s">
        <v>2</v>
      </c>
      <c r="G3" s="9" t="s">
        <v>103</v>
      </c>
      <c r="H3" s="9" t="s">
        <v>104</v>
      </c>
      <c r="I3" s="9" t="s">
        <v>1</v>
      </c>
      <c r="J3" s="9" t="s">
        <v>4</v>
      </c>
      <c r="K3" s="9" t="s">
        <v>105</v>
      </c>
      <c r="L3" s="9" t="s">
        <v>106</v>
      </c>
      <c r="M3" s="10" t="s">
        <v>5</v>
      </c>
      <c r="N3" s="10" t="s">
        <v>107</v>
      </c>
      <c r="O3" s="10" t="s">
        <v>108</v>
      </c>
      <c r="P3" s="10" t="s">
        <v>109</v>
      </c>
      <c r="Q3" s="10" t="s">
        <v>110</v>
      </c>
      <c r="R3" s="10" t="s">
        <v>111</v>
      </c>
      <c r="S3" s="10" t="s">
        <v>112</v>
      </c>
      <c r="T3" s="10" t="s">
        <v>8</v>
      </c>
      <c r="U3" s="10" t="str">
        <f aca="false">U2</f>
        <v>S0001(A)S0002(B)</v>
      </c>
      <c r="V3" s="10" t="str">
        <f aca="false">V2</f>
        <v>S0003(A)S0004(B)</v>
      </c>
      <c r="W3" s="10" t="str">
        <f aca="false">W2</f>
        <v>S0005(A)S0006(B)</v>
      </c>
      <c r="X3" s="10" t="str">
        <f aca="false">X2</f>
        <v>S0007(A)S0008(B)</v>
      </c>
      <c r="Y3" s="10" t="str">
        <f aca="false">Y2</f>
        <v>S0009(A)S0010(B)</v>
      </c>
      <c r="Z3" s="10" t="str">
        <f aca="false">Z2</f>
        <v>S0011(A)S0012(B)</v>
      </c>
      <c r="AA3" s="10" t="str">
        <f aca="false">AA2</f>
        <v>S0013(A)S0014(B)</v>
      </c>
      <c r="AB3" s="10" t="str">
        <f aca="false">AB2</f>
        <v>S0015(A)S0016(B)</v>
      </c>
      <c r="AC3" s="10" t="str">
        <f aca="false">AC2</f>
        <v>S0017(A)S0018(B)</v>
      </c>
      <c r="AD3" s="10" t="str">
        <f aca="false">AD2</f>
        <v>S0019(A)S0022(B)</v>
      </c>
      <c r="AE3" s="10" t="str">
        <f aca="false">AE2</f>
        <v>S0021(A)S0024(B)</v>
      </c>
      <c r="AF3" s="10" t="str">
        <f aca="false">AF2</f>
        <v>S0023(A)S0026(B)</v>
      </c>
      <c r="AG3" s="10" t="str">
        <f aca="false">AG2</f>
        <v>S0025(A)S0028(B)</v>
      </c>
      <c r="AH3" s="10" t="str">
        <f aca="false">AH2</f>
        <v>S0027(A)S0030(B)</v>
      </c>
      <c r="AI3" s="10" t="str">
        <f aca="false">AI2</f>
        <v>S0029(A)S0032(B)</v>
      </c>
      <c r="AJ3" s="10" t="str">
        <f aca="false">AJ2</f>
        <v>S0031(A)S0034(B)</v>
      </c>
      <c r="AK3" s="10" t="str">
        <f aca="false">AK2</f>
        <v>S0033(A)S0036(B)</v>
      </c>
      <c r="AL3" s="10" t="str">
        <f aca="false">AL2</f>
        <v>S0035(A)S0038(B)</v>
      </c>
      <c r="AM3" s="10" t="str">
        <f aca="false">AM2</f>
        <v>S0037(A)S0040(B)</v>
      </c>
      <c r="AN3" s="10" t="str">
        <f aca="false">AN2</f>
        <v>S0039(A)S0042(B)</v>
      </c>
      <c r="AO3" s="10" t="str">
        <f aca="false">AO2</f>
        <v>S0041(A)S0044(B)</v>
      </c>
      <c r="AP3" s="10" t="str">
        <f aca="false">AP2</f>
        <v>S0043(A)S0046(B)</v>
      </c>
      <c r="AQ3" s="10" t="str">
        <f aca="false">AQ2</f>
        <v>S0045(A)S0048(B)</v>
      </c>
      <c r="AR3" s="10" t="str">
        <f aca="false">AR2</f>
        <v>S0047(A)S0050(B)</v>
      </c>
      <c r="AS3" s="10" t="str">
        <f aca="false">AS2</f>
        <v>S0049(A)S0052(B)</v>
      </c>
      <c r="AT3" s="10" t="str">
        <f aca="false">AT2</f>
        <v>S0053(A)S0056(B)</v>
      </c>
      <c r="AU3" s="10" t="str">
        <f aca="false">AU2</f>
        <v>S0055(A)S0058(B)</v>
      </c>
      <c r="AV3" s="10" t="str">
        <f aca="false">AV2</f>
        <v>S0057(A)S0060(B)</v>
      </c>
      <c r="AW3" s="10" t="str">
        <f aca="false">AW2</f>
        <v>S0059(A)S0062(B)</v>
      </c>
      <c r="AX3" s="10" t="str">
        <f aca="false">AX2</f>
        <v>S0061(A)S0064(B)</v>
      </c>
      <c r="AY3" s="10" t="str">
        <f aca="false">AY2</f>
        <v>S0063(A)S0066(B)</v>
      </c>
      <c r="AZ3" s="10" t="str">
        <f aca="false">AZ2</f>
        <v>S0065(A)S0068(B)</v>
      </c>
      <c r="BA3" s="10" t="str">
        <f aca="false">BA2</f>
        <v>S0067(A)S0070(B)</v>
      </c>
      <c r="BB3" s="10" t="str">
        <f aca="false">BB2</f>
        <v>S0069(A)S0072(B)</v>
      </c>
      <c r="BC3" s="10" t="str">
        <f aca="false">BC2</f>
        <v>S0071(A)S0074(B)</v>
      </c>
      <c r="BD3" s="10" t="str">
        <f aca="false">BD2</f>
        <v>S0073(A)S0076(B)</v>
      </c>
      <c r="BE3" s="10" t="str">
        <f aca="false">BE2</f>
        <v>S0075(A)S0078(B)</v>
      </c>
      <c r="BF3" s="10" t="str">
        <f aca="false">BF2</f>
        <v>S0077(A)S0080(B)</v>
      </c>
      <c r="BG3" s="10" t="str">
        <f aca="false">BG2</f>
        <v>S0079(A)S0082(B)</v>
      </c>
      <c r="BH3" s="10" t="str">
        <f aca="false">BH2</f>
        <v>S0081(A)S0084(B)</v>
      </c>
      <c r="BI3" s="10" t="str">
        <f aca="false">BI2</f>
        <v>S0083(A)S0086(B)</v>
      </c>
      <c r="BJ3" s="10" t="str">
        <f aca="false">BJ2</f>
        <v>S0085(A)S0088(B)</v>
      </c>
      <c r="BK3" s="10" t="str">
        <f aca="false">BK2</f>
        <v>S0089(A)S0090(B)</v>
      </c>
      <c r="BL3" s="10" t="str">
        <f aca="false">BL2</f>
        <v>S0091(A)S0092(B)</v>
      </c>
      <c r="BM3" s="10" t="str">
        <f aca="false">BM2</f>
        <v>S0093(A)S0094(B)</v>
      </c>
      <c r="BN3" s="10" t="str">
        <f aca="false">BN2</f>
        <v>S0095(A)S0096(B)</v>
      </c>
      <c r="BO3" s="10" t="str">
        <f aca="false">BO2</f>
        <v>S0097(A)S0098(B)</v>
      </c>
      <c r="BP3" s="10" t="str">
        <f aca="false">BP2</f>
        <v>S0099(A)S0102(B)</v>
      </c>
      <c r="BQ3" s="10" t="str">
        <f aca="false">BQ2</f>
        <v>S0101(A)S0104(B)</v>
      </c>
      <c r="BS3" s="10" t="s">
        <v>113</v>
      </c>
      <c r="BT3" s="10" t="s">
        <v>114</v>
      </c>
      <c r="BU3" s="10" t="s">
        <v>115</v>
      </c>
      <c r="BV3" s="10" t="s">
        <v>116</v>
      </c>
      <c r="BW3" s="11" t="s">
        <v>117</v>
      </c>
      <c r="BX3" s="10" t="s">
        <v>118</v>
      </c>
      <c r="BY3" s="10" t="s">
        <v>119</v>
      </c>
      <c r="BZ3" s="10" t="s">
        <v>119</v>
      </c>
      <c r="CA3" s="10" t="s">
        <v>120</v>
      </c>
      <c r="CB3" s="10" t="s">
        <v>121</v>
      </c>
      <c r="CC3" s="10" t="s">
        <v>122</v>
      </c>
      <c r="CD3" s="10" t="s">
        <v>123</v>
      </c>
      <c r="CE3" s="10" t="s">
        <v>124</v>
      </c>
      <c r="CF3" s="11" t="s">
        <v>125</v>
      </c>
      <c r="CG3" s="10" t="s">
        <v>126</v>
      </c>
      <c r="CH3" s="10" t="s">
        <v>127</v>
      </c>
      <c r="CI3" s="10" t="s">
        <v>128</v>
      </c>
      <c r="CJ3" s="10" t="s">
        <v>129</v>
      </c>
      <c r="CK3" s="10" t="s">
        <v>6</v>
      </c>
      <c r="CL3" s="10" t="s">
        <v>130</v>
      </c>
    </row>
    <row r="4" customFormat="false" ht="20.1" hidden="false" customHeight="true" outlineLevel="0" collapsed="false">
      <c r="A4" s="4" t="s">
        <v>131</v>
      </c>
      <c r="B4" s="4" t="n">
        <v>1</v>
      </c>
      <c r="C4" s="4" t="n">
        <v>1</v>
      </c>
      <c r="D4" s="4" t="n">
        <v>1</v>
      </c>
      <c r="E4" s="4" t="n">
        <v>5</v>
      </c>
      <c r="F4" s="4" t="n">
        <v>1</v>
      </c>
      <c r="G4" s="4" t="n">
        <v>0</v>
      </c>
      <c r="H4" s="4" t="n">
        <v>1</v>
      </c>
      <c r="I4" s="4" t="n">
        <v>10001</v>
      </c>
      <c r="J4" s="4" t="n">
        <v>1</v>
      </c>
      <c r="K4" s="4" t="n">
        <v>20001</v>
      </c>
      <c r="L4" s="4" t="s">
        <v>132</v>
      </c>
      <c r="M4" s="0" t="s">
        <v>133</v>
      </c>
      <c r="N4" s="0" t="s">
        <v>134</v>
      </c>
      <c r="O4" s="0" t="s">
        <v>135</v>
      </c>
      <c r="P4" s="0" t="s">
        <v>136</v>
      </c>
      <c r="Q4" s="0" t="s">
        <v>137</v>
      </c>
      <c r="R4" s="0" t="n">
        <f aca="false">(1+LEN(N4)-LEN(SUBSTITUTE(N4," ","")))+1</f>
        <v>6</v>
      </c>
      <c r="S4" s="0" t="n">
        <f aca="false">(1+LEN(O4)-LEN(SUBSTITUTE(O4," ","")))</f>
        <v>9</v>
      </c>
      <c r="T4" s="0" t="s">
        <v>138</v>
      </c>
      <c r="U4" s="0" t="s">
        <v>139</v>
      </c>
      <c r="V4" s="0" t="s">
        <v>140</v>
      </c>
      <c r="W4" s="0" t="s">
        <v>141</v>
      </c>
      <c r="X4" s="0" t="s">
        <v>142</v>
      </c>
      <c r="Y4" s="0" t="s">
        <v>139</v>
      </c>
      <c r="Z4" s="0" t="s">
        <v>143</v>
      </c>
      <c r="AA4" s="0" t="s">
        <v>144</v>
      </c>
      <c r="AB4" s="0" t="s">
        <v>139</v>
      </c>
      <c r="AC4" s="0" t="s">
        <v>139</v>
      </c>
      <c r="AD4" s="0" t="s">
        <v>145</v>
      </c>
      <c r="AE4" s="0" t="s">
        <v>146</v>
      </c>
      <c r="AF4" s="0" t="s">
        <v>139</v>
      </c>
      <c r="AG4" s="0" t="s">
        <v>139</v>
      </c>
      <c r="AH4" s="0" t="s">
        <v>139</v>
      </c>
      <c r="AI4" s="0" t="s">
        <v>147</v>
      </c>
      <c r="AJ4" s="12"/>
      <c r="AK4" s="0" t="s">
        <v>139</v>
      </c>
      <c r="AL4" s="0" t="s">
        <v>139</v>
      </c>
      <c r="AM4" s="0" t="s">
        <v>139</v>
      </c>
      <c r="AN4" s="0" t="s">
        <v>139</v>
      </c>
      <c r="AO4" s="0" t="s">
        <v>148</v>
      </c>
      <c r="AP4" s="0" t="s">
        <v>149</v>
      </c>
      <c r="AQ4" s="0" t="s">
        <v>139</v>
      </c>
      <c r="AR4" s="0" t="s">
        <v>150</v>
      </c>
      <c r="AS4" s="0" t="s">
        <v>151</v>
      </c>
      <c r="AT4" s="0" t="s">
        <v>152</v>
      </c>
      <c r="AU4" s="0" t="s">
        <v>139</v>
      </c>
      <c r="AV4" s="0" t="s">
        <v>144</v>
      </c>
      <c r="AW4" s="0" t="s">
        <v>139</v>
      </c>
      <c r="AX4" s="0" t="s">
        <v>149</v>
      </c>
      <c r="AY4" s="0" t="s">
        <v>142</v>
      </c>
      <c r="AZ4" s="0" t="s">
        <v>153</v>
      </c>
      <c r="BA4" s="0" t="s">
        <v>154</v>
      </c>
      <c r="BB4" s="0" t="s">
        <v>142</v>
      </c>
      <c r="BC4" s="0" t="s">
        <v>155</v>
      </c>
      <c r="BD4" s="0" t="s">
        <v>156</v>
      </c>
      <c r="BE4" s="0" t="s">
        <v>157</v>
      </c>
      <c r="BF4" s="0" t="s">
        <v>139</v>
      </c>
      <c r="BG4" s="0" t="s">
        <v>142</v>
      </c>
      <c r="BH4" s="0" t="s">
        <v>158</v>
      </c>
      <c r="BI4" s="0" t="s">
        <v>142</v>
      </c>
      <c r="BJ4" s="0" t="s">
        <v>159</v>
      </c>
      <c r="BK4" s="0" t="s">
        <v>160</v>
      </c>
      <c r="BL4" s="0" t="s">
        <v>156</v>
      </c>
      <c r="BM4" s="0" t="s">
        <v>161</v>
      </c>
      <c r="BN4" s="0" t="s">
        <v>144</v>
      </c>
      <c r="BO4" s="0" t="s">
        <v>142</v>
      </c>
      <c r="BP4" s="0" t="s">
        <v>162</v>
      </c>
      <c r="BQ4" s="0" t="s">
        <v>163</v>
      </c>
      <c r="BS4" s="0" t="s">
        <v>142</v>
      </c>
      <c r="BT4" s="0" t="n">
        <f aca="false">49-(COUNTBLANK(U4:BQ4))</f>
        <v>48</v>
      </c>
      <c r="BU4" s="0" t="str">
        <f aca="false">CONCATENATE("*",BS4,"*")</f>
        <v>*grow*</v>
      </c>
      <c r="BV4" s="0" t="n">
        <f aca="false">COUNTIFS(U4:BQ4,BU4)</f>
        <v>0</v>
      </c>
      <c r="BW4" s="13" t="n">
        <f aca="false">BV4/BT4</f>
        <v>0</v>
      </c>
      <c r="BZ4" s="14" t="str">
        <f aca="false">IF(BY4="","",(BY4/BT4))</f>
        <v/>
      </c>
      <c r="CA4" s="0" t="n">
        <f aca="false">COUNTIFS(U4:BQ4,BU5)</f>
        <v>0</v>
      </c>
      <c r="CB4" s="0" t="str">
        <f aca="false">IF(BX4="",BU4,BX4)</f>
        <v>*grow*</v>
      </c>
      <c r="CC4" s="0" t="n">
        <f aca="false">COUNTIFS(U4:BQ4,CB5)</f>
        <v>0</v>
      </c>
      <c r="CD4" s="14" t="n">
        <f aca="false">CC4/BT4</f>
        <v>0</v>
      </c>
      <c r="CE4" s="0" t="s">
        <v>164</v>
      </c>
      <c r="CF4" s="14" t="n">
        <f aca="false">(COUNTIFS(U4:BQ4,CE4))/BT4</f>
        <v>0</v>
      </c>
      <c r="CH4" s="0" t="s">
        <v>165</v>
      </c>
      <c r="CI4" s="14" t="n">
        <f aca="false">(COUNTIFS(U4:BQ4,CK4))/BT4</f>
        <v>0.5625</v>
      </c>
      <c r="CJ4" s="14" t="n">
        <f aca="false">(COUNTIFS(U4:BQ4,CK5))/BT4</f>
        <v>0</v>
      </c>
      <c r="CK4" s="15" t="s">
        <v>142</v>
      </c>
      <c r="CL4" s="0" t="s">
        <v>166</v>
      </c>
    </row>
    <row r="5" customFormat="false" ht="13.8" hidden="false" customHeight="false" outlineLevel="0" collapsed="false">
      <c r="A5" s="4" t="s">
        <v>167</v>
      </c>
      <c r="B5" s="4" t="n">
        <v>1</v>
      </c>
      <c r="C5" s="4" t="n">
        <v>1</v>
      </c>
      <c r="D5" s="4" t="n">
        <v>2</v>
      </c>
      <c r="E5" s="4" t="n">
        <v>5</v>
      </c>
      <c r="F5" s="4" t="n">
        <v>1</v>
      </c>
      <c r="G5" s="4" t="n">
        <v>1</v>
      </c>
      <c r="H5" s="4" t="n">
        <v>1001</v>
      </c>
      <c r="I5" s="4" t="n">
        <v>11001</v>
      </c>
      <c r="J5" s="4" t="n">
        <v>1001</v>
      </c>
      <c r="K5" s="4" t="n">
        <v>21001</v>
      </c>
      <c r="L5" s="4" t="s">
        <v>132</v>
      </c>
      <c r="M5" s="0" t="s">
        <v>168</v>
      </c>
      <c r="N5" s="0" t="s">
        <v>134</v>
      </c>
      <c r="O5" s="0" t="s">
        <v>169</v>
      </c>
      <c r="P5" s="0" t="s">
        <v>170</v>
      </c>
      <c r="Q5" s="0" t="s">
        <v>137</v>
      </c>
      <c r="R5" s="0" t="n">
        <f aca="false">(1+LEN(N5)-LEN(SUBSTITUTE(N5," ","")))+1</f>
        <v>6</v>
      </c>
      <c r="S5" s="0" t="n">
        <f aca="false">(1+LEN(O5)-LEN(SUBSTITUTE(O5," ","")))</f>
        <v>9</v>
      </c>
      <c r="T5" s="0" t="s">
        <v>138</v>
      </c>
      <c r="U5" s="0" t="s">
        <v>151</v>
      </c>
      <c r="V5" s="0" t="s">
        <v>151</v>
      </c>
      <c r="W5" s="0" t="s">
        <v>171</v>
      </c>
      <c r="X5" s="0" t="s">
        <v>172</v>
      </c>
      <c r="Y5" s="0" t="s">
        <v>173</v>
      </c>
      <c r="Z5" s="0" t="s">
        <v>151</v>
      </c>
      <c r="AA5" s="0" t="s">
        <v>171</v>
      </c>
      <c r="AB5" s="0" t="s">
        <v>149</v>
      </c>
      <c r="AC5" s="0" t="s">
        <v>151</v>
      </c>
      <c r="AD5" s="0" t="s">
        <v>174</v>
      </c>
      <c r="AE5" s="0" t="s">
        <v>171</v>
      </c>
      <c r="AF5" s="0" t="s">
        <v>175</v>
      </c>
      <c r="AG5" s="0" t="s">
        <v>176</v>
      </c>
      <c r="AH5" s="0" t="s">
        <v>177</v>
      </c>
      <c r="AI5" s="0" t="s">
        <v>171</v>
      </c>
      <c r="AJ5" s="0" t="s">
        <v>178</v>
      </c>
      <c r="AK5" s="0" t="s">
        <v>179</v>
      </c>
      <c r="AL5" s="0" t="s">
        <v>180</v>
      </c>
      <c r="AM5" s="0" t="s">
        <v>181</v>
      </c>
      <c r="AN5" s="0" t="s">
        <v>182</v>
      </c>
      <c r="AO5" s="0" t="s">
        <v>171</v>
      </c>
      <c r="AP5" s="0" t="s">
        <v>183</v>
      </c>
      <c r="AQ5" s="0" t="s">
        <v>171</v>
      </c>
      <c r="AR5" s="0" t="s">
        <v>151</v>
      </c>
      <c r="AS5" s="0" t="s">
        <v>184</v>
      </c>
      <c r="AT5" s="0" t="s">
        <v>185</v>
      </c>
      <c r="AU5" s="0" t="s">
        <v>171</v>
      </c>
      <c r="AV5" s="0" t="s">
        <v>186</v>
      </c>
      <c r="AW5" s="0" t="s">
        <v>187</v>
      </c>
      <c r="AX5" s="0" t="s">
        <v>188</v>
      </c>
      <c r="AY5" s="0" t="s">
        <v>186</v>
      </c>
      <c r="AZ5" s="0" t="s">
        <v>182</v>
      </c>
      <c r="BA5" s="0" t="s">
        <v>178</v>
      </c>
      <c r="BB5" s="0" t="s">
        <v>171</v>
      </c>
      <c r="BC5" s="0" t="s">
        <v>171</v>
      </c>
      <c r="BD5" s="0" t="s">
        <v>172</v>
      </c>
      <c r="BE5" s="0" t="s">
        <v>179</v>
      </c>
      <c r="BF5" s="0" t="s">
        <v>171</v>
      </c>
      <c r="BG5" s="0" t="s">
        <v>171</v>
      </c>
      <c r="BH5" s="0" t="s">
        <v>186</v>
      </c>
      <c r="BI5" s="0" t="s">
        <v>179</v>
      </c>
      <c r="BJ5" s="0" t="s">
        <v>160</v>
      </c>
      <c r="BK5" s="0" t="s">
        <v>189</v>
      </c>
      <c r="BL5" s="0" t="s">
        <v>171</v>
      </c>
      <c r="BM5" s="0" t="s">
        <v>190</v>
      </c>
      <c r="BN5" s="0" t="s">
        <v>151</v>
      </c>
      <c r="BO5" s="0" t="s">
        <v>191</v>
      </c>
      <c r="BP5" s="0" t="s">
        <v>192</v>
      </c>
      <c r="BQ5" s="0" t="s">
        <v>186</v>
      </c>
      <c r="BS5" s="0" t="s">
        <v>186</v>
      </c>
      <c r="BT5" s="0" t="n">
        <f aca="false">49-(COUNTBLANK(U5:BQ5))</f>
        <v>49</v>
      </c>
      <c r="BU5" s="0" t="str">
        <f aca="false">CONCATENATE("*",BS5,"*")</f>
        <v>*eat*</v>
      </c>
      <c r="BV5" s="0" t="n">
        <f aca="false">COUNTIFS(U5:BQ5,BU5)</f>
        <v>0</v>
      </c>
      <c r="BW5" s="13" t="n">
        <f aca="false">BV5/BT5</f>
        <v>0</v>
      </c>
      <c r="BZ5" s="14" t="str">
        <f aca="false">IF(BY5="","",(BY5/BT5))</f>
        <v/>
      </c>
      <c r="CA5" s="0" t="n">
        <f aca="false">COUNTIFS(U5:BQ5,BU4)</f>
        <v>0</v>
      </c>
      <c r="CB5" s="0" t="str">
        <f aca="false">IF(BX5="",BU5,BX5)</f>
        <v>*eat*</v>
      </c>
      <c r="CC5" s="0" t="n">
        <f aca="false">COUNTIFS(U5:BQ5,CB4)</f>
        <v>0</v>
      </c>
      <c r="CD5" s="14" t="n">
        <f aca="false">CC5/BT5</f>
        <v>0</v>
      </c>
      <c r="CE5" s="0" t="s">
        <v>193</v>
      </c>
      <c r="CF5" s="14" t="n">
        <f aca="false">(COUNTIFS(U5:BQ5,CE5))/BT5</f>
        <v>0</v>
      </c>
      <c r="CH5" s="0" t="s">
        <v>194</v>
      </c>
      <c r="CI5" s="14" t="n">
        <f aca="false">(COUNTIFS(U5:BQ5,CK5))/BT5</f>
        <v>0.530612244897959</v>
      </c>
      <c r="CJ5" s="14" t="n">
        <f aca="false">(COUNTIFS(U5:BQ5,CK4))/BT5</f>
        <v>0</v>
      </c>
      <c r="CK5" s="15" t="s">
        <v>186</v>
      </c>
      <c r="CL5" s="0" t="s">
        <v>166</v>
      </c>
      <c r="CN5" s="16"/>
    </row>
    <row r="6" s="16" customFormat="true" ht="13.8" hidden="false" customHeight="false" outlineLevel="0" collapsed="false">
      <c r="A6" s="4" t="s">
        <v>195</v>
      </c>
      <c r="B6" s="17" t="n">
        <v>1</v>
      </c>
      <c r="C6" s="17" t="n">
        <v>2</v>
      </c>
      <c r="D6" s="17" t="n">
        <v>1</v>
      </c>
      <c r="E6" s="17" t="n">
        <v>5</v>
      </c>
      <c r="F6" s="17" t="n">
        <v>1</v>
      </c>
      <c r="G6" s="17" t="n">
        <v>2</v>
      </c>
      <c r="H6" s="4" t="n">
        <v>2001</v>
      </c>
      <c r="I6" s="4" t="n">
        <v>12001</v>
      </c>
      <c r="J6" s="4" t="n">
        <v>2001</v>
      </c>
      <c r="K6" s="4" t="n">
        <v>22001</v>
      </c>
      <c r="L6" s="4" t="s">
        <v>132</v>
      </c>
      <c r="M6" s="16" t="s">
        <v>133</v>
      </c>
      <c r="N6" s="16" t="s">
        <v>134</v>
      </c>
      <c r="O6" s="16" t="s">
        <v>169</v>
      </c>
      <c r="P6" s="16" t="s">
        <v>196</v>
      </c>
      <c r="Q6" s="16" t="s">
        <v>137</v>
      </c>
      <c r="R6" s="16" t="n">
        <f aca="false">(1+LEN(N6)-LEN(SUBSTITUTE(N6," ","")))+1</f>
        <v>6</v>
      </c>
      <c r="S6" s="16" t="n">
        <f aca="false">(1+LEN(O6)-LEN(SUBSTITUTE(O6," ","")))</f>
        <v>9</v>
      </c>
      <c r="T6" s="16" t="s">
        <v>138</v>
      </c>
      <c r="U6" s="16" t="s">
        <v>139</v>
      </c>
      <c r="V6" s="16" t="s">
        <v>140</v>
      </c>
      <c r="W6" s="16" t="s">
        <v>141</v>
      </c>
      <c r="X6" s="16" t="s">
        <v>142</v>
      </c>
      <c r="Y6" s="16" t="s">
        <v>139</v>
      </c>
      <c r="Z6" s="16" t="s">
        <v>143</v>
      </c>
      <c r="AA6" s="16" t="s">
        <v>144</v>
      </c>
      <c r="AB6" s="16" t="s">
        <v>139</v>
      </c>
      <c r="AC6" s="16" t="s">
        <v>139</v>
      </c>
      <c r="AD6" s="16" t="s">
        <v>145</v>
      </c>
      <c r="AE6" s="16" t="s">
        <v>146</v>
      </c>
      <c r="AF6" s="16" t="s">
        <v>139</v>
      </c>
      <c r="AG6" s="16" t="s">
        <v>139</v>
      </c>
      <c r="AH6" s="16" t="s">
        <v>139</v>
      </c>
      <c r="AI6" s="16" t="s">
        <v>147</v>
      </c>
      <c r="AK6" s="16" t="s">
        <v>139</v>
      </c>
      <c r="AL6" s="16" t="s">
        <v>139</v>
      </c>
      <c r="AM6" s="16" t="s">
        <v>139</v>
      </c>
      <c r="AN6" s="16" t="s">
        <v>139</v>
      </c>
      <c r="AO6" s="16" t="s">
        <v>148</v>
      </c>
      <c r="AP6" s="16" t="s">
        <v>149</v>
      </c>
      <c r="AQ6" s="16" t="s">
        <v>139</v>
      </c>
      <c r="AR6" s="16" t="s">
        <v>150</v>
      </c>
      <c r="AS6" s="16" t="s">
        <v>151</v>
      </c>
      <c r="AT6" s="16" t="s">
        <v>152</v>
      </c>
      <c r="AU6" s="16" t="s">
        <v>139</v>
      </c>
      <c r="AV6" s="16" t="s">
        <v>144</v>
      </c>
      <c r="AW6" s="16" t="s">
        <v>139</v>
      </c>
      <c r="AX6" s="16" t="s">
        <v>149</v>
      </c>
      <c r="AY6" s="16" t="s">
        <v>142</v>
      </c>
      <c r="AZ6" s="16" t="s">
        <v>153</v>
      </c>
      <c r="BA6" s="16" t="s">
        <v>154</v>
      </c>
      <c r="BB6" s="16" t="s">
        <v>142</v>
      </c>
      <c r="BC6" s="16" t="s">
        <v>155</v>
      </c>
      <c r="BD6" s="16" t="s">
        <v>156</v>
      </c>
      <c r="BE6" s="16" t="s">
        <v>157</v>
      </c>
      <c r="BF6" s="16" t="s">
        <v>139</v>
      </c>
      <c r="BG6" s="16" t="s">
        <v>142</v>
      </c>
      <c r="BH6" s="16" t="s">
        <v>158</v>
      </c>
      <c r="BI6" s="16" t="s">
        <v>142</v>
      </c>
      <c r="BJ6" s="16" t="s">
        <v>159</v>
      </c>
      <c r="BK6" s="16" t="s">
        <v>160</v>
      </c>
      <c r="BL6" s="16" t="s">
        <v>156</v>
      </c>
      <c r="BM6" s="16" t="s">
        <v>161</v>
      </c>
      <c r="BN6" s="16" t="s">
        <v>144</v>
      </c>
      <c r="BO6" s="16" t="s">
        <v>142</v>
      </c>
      <c r="BP6" s="16" t="s">
        <v>162</v>
      </c>
      <c r="BQ6" s="16" t="s">
        <v>163</v>
      </c>
      <c r="BS6" s="16" t="s">
        <v>142</v>
      </c>
      <c r="BT6" s="16" t="n">
        <f aca="false">49-(COUNTBLANK(U6:BQ6))</f>
        <v>48</v>
      </c>
      <c r="BU6" s="16" t="str">
        <f aca="false">CONCATENATE("*",BS6,"*")</f>
        <v>*grow*</v>
      </c>
      <c r="BV6" s="16" t="n">
        <f aca="false">COUNTIFS(U6:BQ6,BU6)</f>
        <v>0</v>
      </c>
      <c r="BW6" s="18" t="n">
        <f aca="false">BV6/BT6</f>
        <v>0</v>
      </c>
      <c r="BZ6" s="18" t="str">
        <f aca="false">IF(BY6="","",(BY6/BT6))</f>
        <v/>
      </c>
      <c r="CA6" s="16" t="n">
        <f aca="false">COUNTIFS(U6:BQ6,BU7)</f>
        <v>0</v>
      </c>
      <c r="CB6" s="16" t="str">
        <f aca="false">IF(BX6="",BU6,BX6)</f>
        <v>*grow*</v>
      </c>
      <c r="CC6" s="16" t="n">
        <f aca="false">COUNTIFS(U6:BQ6,CB7)</f>
        <v>0</v>
      </c>
      <c r="CD6" s="18" t="n">
        <f aca="false">CC6/BT6</f>
        <v>0</v>
      </c>
      <c r="CE6" s="16" t="s">
        <v>164</v>
      </c>
      <c r="CF6" s="18" t="n">
        <f aca="false">(COUNTIFS(U6:BQ6,CE6))/BT6</f>
        <v>0</v>
      </c>
      <c r="CH6" s="16" t="s">
        <v>165</v>
      </c>
      <c r="CI6" s="14" t="n">
        <f aca="false">(COUNTIFS(U6:BQ6,CK6))/BT6</f>
        <v>0</v>
      </c>
      <c r="CJ6" s="14" t="n">
        <f aca="false">(COUNTIFS(U6:BQ6,CK7))/BT6</f>
        <v>0.5625</v>
      </c>
      <c r="CK6" s="15" t="s">
        <v>186</v>
      </c>
      <c r="CL6" s="16" t="s">
        <v>166</v>
      </c>
    </row>
    <row r="7" customFormat="false" ht="13.8" hidden="false" customHeight="false" outlineLevel="0" collapsed="false">
      <c r="A7" s="4" t="s">
        <v>197</v>
      </c>
      <c r="B7" s="17" t="n">
        <v>1</v>
      </c>
      <c r="C7" s="17" t="n">
        <v>2</v>
      </c>
      <c r="D7" s="17" t="n">
        <v>2</v>
      </c>
      <c r="E7" s="17" t="n">
        <v>5</v>
      </c>
      <c r="F7" s="17" t="n">
        <v>1</v>
      </c>
      <c r="G7" s="17" t="n">
        <v>3</v>
      </c>
      <c r="H7" s="4" t="n">
        <v>3001</v>
      </c>
      <c r="I7" s="4" t="n">
        <v>13001</v>
      </c>
      <c r="J7" s="4" t="n">
        <v>3001</v>
      </c>
      <c r="K7" s="4" t="n">
        <v>23001</v>
      </c>
      <c r="L7" s="4" t="s">
        <v>132</v>
      </c>
      <c r="M7" s="16" t="s">
        <v>168</v>
      </c>
      <c r="N7" s="16" t="s">
        <v>134</v>
      </c>
      <c r="O7" s="16" t="s">
        <v>135</v>
      </c>
      <c r="P7" s="16" t="s">
        <v>198</v>
      </c>
      <c r="Q7" s="16" t="s">
        <v>137</v>
      </c>
      <c r="R7" s="16" t="n">
        <f aca="false">(1+LEN(N7)-LEN(SUBSTITUTE(N7," ","")))+1</f>
        <v>6</v>
      </c>
      <c r="S7" s="16" t="n">
        <f aca="false">(1+LEN(O7)-LEN(SUBSTITUTE(O7," ","")))</f>
        <v>9</v>
      </c>
      <c r="T7" s="16" t="s">
        <v>138</v>
      </c>
      <c r="U7" s="16" t="s">
        <v>151</v>
      </c>
      <c r="V7" s="16" t="s">
        <v>151</v>
      </c>
      <c r="W7" s="16" t="s">
        <v>171</v>
      </c>
      <c r="X7" s="16" t="s">
        <v>172</v>
      </c>
      <c r="Y7" s="16" t="s">
        <v>173</v>
      </c>
      <c r="Z7" s="16" t="s">
        <v>151</v>
      </c>
      <c r="AA7" s="16" t="s">
        <v>171</v>
      </c>
      <c r="AB7" s="16" t="s">
        <v>149</v>
      </c>
      <c r="AC7" s="16" t="s">
        <v>151</v>
      </c>
      <c r="AD7" s="16" t="s">
        <v>174</v>
      </c>
      <c r="AE7" s="16" t="s">
        <v>171</v>
      </c>
      <c r="AF7" s="16" t="s">
        <v>175</v>
      </c>
      <c r="AG7" s="16" t="s">
        <v>176</v>
      </c>
      <c r="AH7" s="16" t="s">
        <v>177</v>
      </c>
      <c r="AI7" s="16" t="s">
        <v>171</v>
      </c>
      <c r="AJ7" s="16" t="s">
        <v>178</v>
      </c>
      <c r="AK7" s="16" t="s">
        <v>179</v>
      </c>
      <c r="AL7" s="16" t="s">
        <v>180</v>
      </c>
      <c r="AM7" s="16" t="s">
        <v>181</v>
      </c>
      <c r="AN7" s="16" t="s">
        <v>182</v>
      </c>
      <c r="AO7" s="16" t="s">
        <v>171</v>
      </c>
      <c r="AP7" s="16" t="s">
        <v>183</v>
      </c>
      <c r="AQ7" s="16" t="s">
        <v>171</v>
      </c>
      <c r="AR7" s="16" t="s">
        <v>151</v>
      </c>
      <c r="AS7" s="16" t="s">
        <v>184</v>
      </c>
      <c r="AT7" s="16" t="s">
        <v>185</v>
      </c>
      <c r="AU7" s="16" t="s">
        <v>171</v>
      </c>
      <c r="AV7" s="16" t="s">
        <v>186</v>
      </c>
      <c r="AW7" s="16" t="s">
        <v>187</v>
      </c>
      <c r="AX7" s="16" t="s">
        <v>188</v>
      </c>
      <c r="AY7" s="16" t="s">
        <v>186</v>
      </c>
      <c r="AZ7" s="16" t="s">
        <v>182</v>
      </c>
      <c r="BA7" s="16" t="s">
        <v>178</v>
      </c>
      <c r="BB7" s="16" t="s">
        <v>171</v>
      </c>
      <c r="BC7" s="16" t="s">
        <v>171</v>
      </c>
      <c r="BD7" s="16" t="s">
        <v>172</v>
      </c>
      <c r="BE7" s="16" t="s">
        <v>179</v>
      </c>
      <c r="BF7" s="16" t="s">
        <v>171</v>
      </c>
      <c r="BG7" s="16" t="s">
        <v>171</v>
      </c>
      <c r="BH7" s="16" t="s">
        <v>186</v>
      </c>
      <c r="BI7" s="16" t="s">
        <v>179</v>
      </c>
      <c r="BJ7" s="16" t="s">
        <v>160</v>
      </c>
      <c r="BK7" s="16" t="s">
        <v>189</v>
      </c>
      <c r="BL7" s="16" t="s">
        <v>171</v>
      </c>
      <c r="BM7" s="16" t="s">
        <v>190</v>
      </c>
      <c r="BN7" s="16" t="s">
        <v>151</v>
      </c>
      <c r="BO7" s="16" t="s">
        <v>191</v>
      </c>
      <c r="BP7" s="16" t="s">
        <v>192</v>
      </c>
      <c r="BQ7" s="16" t="s">
        <v>186</v>
      </c>
      <c r="BS7" s="16" t="s">
        <v>186</v>
      </c>
      <c r="BT7" s="16" t="n">
        <f aca="false">49-(COUNTBLANK(U7:BQ7))</f>
        <v>49</v>
      </c>
      <c r="BU7" s="16" t="str">
        <f aca="false">CONCATENATE("*",BS7,"*")</f>
        <v>*eat*</v>
      </c>
      <c r="BV7" s="16" t="n">
        <f aca="false">COUNTIFS(U7:BQ7,BU7)</f>
        <v>0</v>
      </c>
      <c r="BW7" s="18" t="n">
        <f aca="false">BV7/BT7</f>
        <v>0</v>
      </c>
      <c r="BZ7" s="18" t="str">
        <f aca="false">IF(BY7="","",(BY7/BT7))</f>
        <v/>
      </c>
      <c r="CA7" s="16" t="n">
        <f aca="false">COUNTIFS(U7:BQ7,BU6)</f>
        <v>0</v>
      </c>
      <c r="CB7" s="16" t="str">
        <f aca="false">IF(BX7="",BU7,BX7)</f>
        <v>*eat*</v>
      </c>
      <c r="CC7" s="16" t="n">
        <f aca="false">COUNTIFS(U7:BQ7,CB6)</f>
        <v>0</v>
      </c>
      <c r="CD7" s="18" t="n">
        <f aca="false">CC7/BT7</f>
        <v>0</v>
      </c>
      <c r="CE7" s="16" t="s">
        <v>193</v>
      </c>
      <c r="CF7" s="18" t="n">
        <f aca="false">(COUNTIFS(U7:BQ7,CE7))/BT7</f>
        <v>0</v>
      </c>
      <c r="CH7" s="16" t="s">
        <v>194</v>
      </c>
      <c r="CI7" s="14" t="n">
        <f aca="false">(COUNTIFS(U7:BQ7,CK7))/BT7</f>
        <v>0</v>
      </c>
      <c r="CJ7" s="14" t="n">
        <f aca="false">(COUNTIFS(U7:BQ7,CK6))/BT7</f>
        <v>0.530612244897959</v>
      </c>
      <c r="CK7" s="15" t="s">
        <v>142</v>
      </c>
      <c r="CL7" s="16" t="s">
        <v>166</v>
      </c>
    </row>
    <row r="8" customFormat="false" ht="13.8" hidden="false" customHeight="false" outlineLevel="0" collapsed="false">
      <c r="A8" s="4" t="s">
        <v>199</v>
      </c>
      <c r="B8" s="4" t="n">
        <v>2</v>
      </c>
      <c r="C8" s="4" t="n">
        <v>1</v>
      </c>
      <c r="D8" s="4" t="n">
        <v>1</v>
      </c>
      <c r="E8" s="4" t="n">
        <v>5</v>
      </c>
      <c r="F8" s="4" t="n">
        <v>1</v>
      </c>
      <c r="G8" s="4" t="n">
        <v>5</v>
      </c>
      <c r="H8" s="4" t="n">
        <v>5001</v>
      </c>
      <c r="I8" s="4" t="n">
        <v>15001</v>
      </c>
      <c r="J8" s="4" t="n">
        <v>5001</v>
      </c>
      <c r="K8" s="4" t="s">
        <v>200</v>
      </c>
      <c r="L8" s="4" t="s">
        <v>132</v>
      </c>
      <c r="M8" s="16" t="s">
        <v>133</v>
      </c>
      <c r="N8" s="16" t="s">
        <v>134</v>
      </c>
      <c r="O8" s="16" t="s">
        <v>135</v>
      </c>
      <c r="P8" s="16"/>
      <c r="Q8" s="16"/>
      <c r="R8" s="16" t="n">
        <f aca="false">(1+LEN(N8)-LEN(SUBSTITUTE(N8," ","")))+1</f>
        <v>6</v>
      </c>
      <c r="S8" s="16" t="n">
        <f aca="false">(1+LEN(O8)-LEN(SUBSTITUTE(O8," ","")))</f>
        <v>9</v>
      </c>
      <c r="T8" s="16" t="s">
        <v>138</v>
      </c>
      <c r="U8" s="16" t="s">
        <v>139</v>
      </c>
      <c r="V8" s="16" t="s">
        <v>140</v>
      </c>
      <c r="W8" s="16" t="s">
        <v>141</v>
      </c>
      <c r="X8" s="16" t="s">
        <v>142</v>
      </c>
      <c r="Y8" s="16" t="s">
        <v>139</v>
      </c>
      <c r="Z8" s="16" t="s">
        <v>143</v>
      </c>
      <c r="AA8" s="16" t="s">
        <v>144</v>
      </c>
      <c r="AB8" s="16" t="s">
        <v>139</v>
      </c>
      <c r="AC8" s="16" t="s">
        <v>139</v>
      </c>
      <c r="AD8" s="16" t="s">
        <v>145</v>
      </c>
      <c r="AE8" s="16" t="s">
        <v>146</v>
      </c>
      <c r="AF8" s="16" t="s">
        <v>139</v>
      </c>
      <c r="AG8" s="16" t="s">
        <v>139</v>
      </c>
      <c r="AH8" s="16" t="s">
        <v>139</v>
      </c>
      <c r="AI8" s="16" t="s">
        <v>147</v>
      </c>
      <c r="AJ8" s="12"/>
      <c r="AK8" s="16" t="s">
        <v>139</v>
      </c>
      <c r="AL8" s="16" t="s">
        <v>139</v>
      </c>
      <c r="AM8" s="16" t="s">
        <v>139</v>
      </c>
      <c r="AN8" s="16" t="s">
        <v>139</v>
      </c>
      <c r="AO8" s="16" t="s">
        <v>148</v>
      </c>
      <c r="AP8" s="16" t="s">
        <v>149</v>
      </c>
      <c r="AQ8" s="16" t="s">
        <v>139</v>
      </c>
      <c r="AR8" s="16" t="s">
        <v>150</v>
      </c>
      <c r="AS8" s="16" t="s">
        <v>151</v>
      </c>
      <c r="AT8" s="16" t="s">
        <v>152</v>
      </c>
      <c r="AU8" s="16" t="s">
        <v>139</v>
      </c>
      <c r="AV8" s="16" t="s">
        <v>144</v>
      </c>
      <c r="AW8" s="16" t="s">
        <v>139</v>
      </c>
      <c r="AX8" s="16" t="s">
        <v>149</v>
      </c>
      <c r="AY8" s="16" t="s">
        <v>142</v>
      </c>
      <c r="AZ8" s="16" t="s">
        <v>153</v>
      </c>
      <c r="BA8" s="16" t="s">
        <v>154</v>
      </c>
      <c r="BB8" s="16" t="s">
        <v>142</v>
      </c>
      <c r="BC8" s="16" t="s">
        <v>155</v>
      </c>
      <c r="BD8" s="16" t="s">
        <v>156</v>
      </c>
      <c r="BE8" s="16" t="s">
        <v>157</v>
      </c>
      <c r="BF8" s="16" t="s">
        <v>139</v>
      </c>
      <c r="BG8" s="16" t="s">
        <v>142</v>
      </c>
      <c r="BH8" s="16" t="s">
        <v>158</v>
      </c>
      <c r="BI8" s="16" t="s">
        <v>142</v>
      </c>
      <c r="BJ8" s="16" t="s">
        <v>159</v>
      </c>
      <c r="BK8" s="16" t="s">
        <v>160</v>
      </c>
      <c r="BL8" s="16" t="s">
        <v>156</v>
      </c>
      <c r="BM8" s="16" t="s">
        <v>161</v>
      </c>
      <c r="BN8" s="16" t="s">
        <v>144</v>
      </c>
      <c r="BO8" s="16" t="s">
        <v>142</v>
      </c>
      <c r="BP8" s="16" t="s">
        <v>162</v>
      </c>
      <c r="BQ8" s="16" t="s">
        <v>163</v>
      </c>
      <c r="BS8" s="16" t="s">
        <v>142</v>
      </c>
      <c r="BT8" s="16" t="n">
        <f aca="false">49-(COUNTBLANK(U8:BQ8))</f>
        <v>48</v>
      </c>
      <c r="BU8" s="16" t="str">
        <f aca="false">CONCATENATE("*",BS8,"*")</f>
        <v>*grow*</v>
      </c>
      <c r="BV8" s="16" t="n">
        <f aca="false">COUNTIFS(U8:BQ8,BU8)</f>
        <v>0</v>
      </c>
      <c r="BW8" s="13" t="n">
        <f aca="false">BV8/BT8</f>
        <v>0</v>
      </c>
      <c r="BZ8" s="14" t="str">
        <f aca="false">IF(BY8="","",(BY8/BT8))</f>
        <v/>
      </c>
      <c r="CA8" s="16" t="n">
        <f aca="false">COUNTIFS(U8:BQ8,BU9)</f>
        <v>0</v>
      </c>
      <c r="CB8" s="16" t="str">
        <f aca="false">IF(BX8="",BU8,BX8)</f>
        <v>*grow*</v>
      </c>
      <c r="CC8" s="16" t="n">
        <f aca="false">COUNTIFS(U8:BQ8,CB9)</f>
        <v>0</v>
      </c>
      <c r="CD8" s="14" t="n">
        <f aca="false">CC8/BT8</f>
        <v>0</v>
      </c>
      <c r="CE8" s="16" t="s">
        <v>164</v>
      </c>
      <c r="CF8" s="14" t="n">
        <f aca="false">(COUNTIFS(U8:BQ8,CE8))/BT8</f>
        <v>0</v>
      </c>
      <c r="CH8" s="16" t="s">
        <v>165</v>
      </c>
      <c r="CI8" s="14" t="n">
        <f aca="false">(COUNTIFS(U8:BQ8,CK8))/BT8</f>
        <v>0.5625</v>
      </c>
      <c r="CJ8" s="14" t="n">
        <f aca="false">(COUNTIFS(U8:BQ8,CH9))/BT8</f>
        <v>0</v>
      </c>
      <c r="CK8" s="15" t="s">
        <v>142</v>
      </c>
      <c r="CL8" s="16" t="s">
        <v>166</v>
      </c>
      <c r="CN8" s="16"/>
    </row>
    <row r="9" customFormat="false" ht="13.8" hidden="false" customHeight="false" outlineLevel="0" collapsed="false">
      <c r="A9" s="4" t="s">
        <v>201</v>
      </c>
      <c r="B9" s="4" t="n">
        <v>2</v>
      </c>
      <c r="C9" s="4" t="n">
        <v>1</v>
      </c>
      <c r="D9" s="4" t="n">
        <v>2</v>
      </c>
      <c r="E9" s="4" t="n">
        <v>5</v>
      </c>
      <c r="F9" s="4" t="n">
        <v>1</v>
      </c>
      <c r="G9" s="4" t="n">
        <v>6</v>
      </c>
      <c r="H9" s="4" t="n">
        <v>6001</v>
      </c>
      <c r="I9" s="4" t="n">
        <v>16001</v>
      </c>
      <c r="J9" s="4" t="n">
        <v>6001</v>
      </c>
      <c r="K9" s="4" t="s">
        <v>200</v>
      </c>
      <c r="L9" s="4" t="s">
        <v>132</v>
      </c>
      <c r="M9" s="16" t="s">
        <v>168</v>
      </c>
      <c r="N9" s="16" t="s">
        <v>134</v>
      </c>
      <c r="O9" s="16" t="s">
        <v>169</v>
      </c>
      <c r="P9" s="16"/>
      <c r="Q9" s="16"/>
      <c r="R9" s="16" t="n">
        <f aca="false">(1+LEN(N9)-LEN(SUBSTITUTE(N9," ","")))+1</f>
        <v>6</v>
      </c>
      <c r="S9" s="16" t="n">
        <f aca="false">(1+LEN(O9)-LEN(SUBSTITUTE(O9," ","")))</f>
        <v>9</v>
      </c>
      <c r="T9" s="16" t="s">
        <v>138</v>
      </c>
      <c r="U9" s="16" t="s">
        <v>151</v>
      </c>
      <c r="V9" s="16" t="s">
        <v>151</v>
      </c>
      <c r="W9" s="16" t="s">
        <v>171</v>
      </c>
      <c r="X9" s="16" t="s">
        <v>172</v>
      </c>
      <c r="Y9" s="16" t="s">
        <v>173</v>
      </c>
      <c r="Z9" s="16" t="s">
        <v>151</v>
      </c>
      <c r="AA9" s="16" t="s">
        <v>171</v>
      </c>
      <c r="AB9" s="16" t="s">
        <v>149</v>
      </c>
      <c r="AC9" s="16" t="s">
        <v>151</v>
      </c>
      <c r="AD9" s="16" t="s">
        <v>174</v>
      </c>
      <c r="AE9" s="16" t="s">
        <v>171</v>
      </c>
      <c r="AF9" s="16" t="s">
        <v>175</v>
      </c>
      <c r="AG9" s="16" t="s">
        <v>176</v>
      </c>
      <c r="AH9" s="16" t="s">
        <v>177</v>
      </c>
      <c r="AI9" s="16" t="s">
        <v>171</v>
      </c>
      <c r="AJ9" s="0" t="s">
        <v>178</v>
      </c>
      <c r="AK9" s="16" t="s">
        <v>179</v>
      </c>
      <c r="AL9" s="16" t="s">
        <v>180</v>
      </c>
      <c r="AM9" s="16" t="s">
        <v>181</v>
      </c>
      <c r="AN9" s="16" t="s">
        <v>182</v>
      </c>
      <c r="AO9" s="16" t="s">
        <v>171</v>
      </c>
      <c r="AP9" s="16" t="s">
        <v>183</v>
      </c>
      <c r="AQ9" s="16" t="s">
        <v>171</v>
      </c>
      <c r="AR9" s="16" t="s">
        <v>151</v>
      </c>
      <c r="AS9" s="16" t="s">
        <v>184</v>
      </c>
      <c r="AT9" s="16" t="s">
        <v>185</v>
      </c>
      <c r="AU9" s="16" t="s">
        <v>171</v>
      </c>
      <c r="AV9" s="16" t="s">
        <v>186</v>
      </c>
      <c r="AW9" s="16" t="s">
        <v>187</v>
      </c>
      <c r="AX9" s="16" t="s">
        <v>188</v>
      </c>
      <c r="AY9" s="16" t="s">
        <v>186</v>
      </c>
      <c r="AZ9" s="16" t="s">
        <v>182</v>
      </c>
      <c r="BA9" s="16" t="s">
        <v>178</v>
      </c>
      <c r="BB9" s="16" t="s">
        <v>171</v>
      </c>
      <c r="BC9" s="16" t="s">
        <v>171</v>
      </c>
      <c r="BD9" s="16" t="s">
        <v>172</v>
      </c>
      <c r="BE9" s="16" t="s">
        <v>179</v>
      </c>
      <c r="BF9" s="16" t="s">
        <v>171</v>
      </c>
      <c r="BG9" s="16" t="s">
        <v>171</v>
      </c>
      <c r="BH9" s="16" t="s">
        <v>186</v>
      </c>
      <c r="BI9" s="16" t="s">
        <v>179</v>
      </c>
      <c r="BJ9" s="16" t="s">
        <v>160</v>
      </c>
      <c r="BK9" s="16" t="s">
        <v>189</v>
      </c>
      <c r="BL9" s="16" t="s">
        <v>171</v>
      </c>
      <c r="BM9" s="16" t="s">
        <v>190</v>
      </c>
      <c r="BN9" s="16" t="s">
        <v>151</v>
      </c>
      <c r="BO9" s="16" t="s">
        <v>191</v>
      </c>
      <c r="BP9" s="16" t="s">
        <v>192</v>
      </c>
      <c r="BQ9" s="16" t="s">
        <v>186</v>
      </c>
      <c r="BS9" s="16" t="s">
        <v>186</v>
      </c>
      <c r="BT9" s="16" t="n">
        <f aca="false">49-(COUNTBLANK(U9:BQ9))</f>
        <v>49</v>
      </c>
      <c r="BU9" s="16" t="str">
        <f aca="false">CONCATENATE("*",BS9,"*")</f>
        <v>*eat*</v>
      </c>
      <c r="BV9" s="16" t="n">
        <f aca="false">COUNTIFS(U9:BQ9,BU9)</f>
        <v>0</v>
      </c>
      <c r="BW9" s="13" t="n">
        <f aca="false">BV9/BT9</f>
        <v>0</v>
      </c>
      <c r="BZ9" s="14" t="str">
        <f aca="false">IF(BY9="","",(BY9/BT9))</f>
        <v/>
      </c>
      <c r="CA9" s="16" t="n">
        <f aca="false">COUNTIFS(U9:BQ9,BU8)</f>
        <v>0</v>
      </c>
      <c r="CB9" s="16" t="str">
        <f aca="false">IF(BX9="",BU9,BX9)</f>
        <v>*eat*</v>
      </c>
      <c r="CC9" s="16" t="n">
        <f aca="false">COUNTIFS(U9:BQ9,CB8)</f>
        <v>0</v>
      </c>
      <c r="CD9" s="14" t="n">
        <f aca="false">CC9/BT9</f>
        <v>0</v>
      </c>
      <c r="CE9" s="16" t="s">
        <v>193</v>
      </c>
      <c r="CF9" s="14" t="n">
        <f aca="false">(COUNTIFS(U9:BQ9,CE9))/BT9</f>
        <v>0</v>
      </c>
      <c r="CH9" s="16" t="s">
        <v>194</v>
      </c>
      <c r="CI9" s="14" t="n">
        <f aca="false">(COUNTIFS(U9:BQ9,CK9))/BT9</f>
        <v>0.530612244897959</v>
      </c>
      <c r="CJ9" s="14" t="n">
        <f aca="false">(COUNTIFS(U9:BQ9,CH8))/BT9</f>
        <v>0</v>
      </c>
      <c r="CK9" s="15" t="s">
        <v>186</v>
      </c>
      <c r="CL9" s="16" t="s">
        <v>166</v>
      </c>
    </row>
    <row r="10" s="16" customFormat="true" ht="13.8" hidden="false" customHeight="false" outlineLevel="0" collapsed="false">
      <c r="A10" s="4" t="s">
        <v>202</v>
      </c>
      <c r="B10" s="17" t="n">
        <v>2</v>
      </c>
      <c r="C10" s="17" t="n">
        <v>2</v>
      </c>
      <c r="D10" s="17" t="n">
        <v>1</v>
      </c>
      <c r="E10" s="17" t="n">
        <v>5</v>
      </c>
      <c r="F10" s="17" t="n">
        <v>1</v>
      </c>
      <c r="G10" s="17" t="n">
        <v>7</v>
      </c>
      <c r="H10" s="4" t="n">
        <v>7001</v>
      </c>
      <c r="I10" s="4" t="n">
        <v>17001</v>
      </c>
      <c r="J10" s="4" t="n">
        <v>7001</v>
      </c>
      <c r="K10" s="4" t="s">
        <v>200</v>
      </c>
      <c r="L10" s="4" t="s">
        <v>132</v>
      </c>
      <c r="M10" s="16" t="s">
        <v>133</v>
      </c>
      <c r="N10" s="16" t="s">
        <v>134</v>
      </c>
      <c r="O10" s="16" t="s">
        <v>169</v>
      </c>
      <c r="R10" s="16" t="n">
        <f aca="false">(1+LEN(N10)-LEN(SUBSTITUTE(N10," ","")))+1</f>
        <v>6</v>
      </c>
      <c r="S10" s="16" t="n">
        <f aca="false">(1+LEN(O10)-LEN(SUBSTITUTE(O10," ","")))</f>
        <v>9</v>
      </c>
      <c r="T10" s="16" t="s">
        <v>138</v>
      </c>
      <c r="U10" s="16" t="s">
        <v>139</v>
      </c>
      <c r="V10" s="16" t="s">
        <v>140</v>
      </c>
      <c r="W10" s="16" t="s">
        <v>141</v>
      </c>
      <c r="X10" s="16" t="s">
        <v>142</v>
      </c>
      <c r="Y10" s="16" t="s">
        <v>139</v>
      </c>
      <c r="Z10" s="16" t="s">
        <v>143</v>
      </c>
      <c r="AA10" s="16" t="s">
        <v>144</v>
      </c>
      <c r="AB10" s="16" t="s">
        <v>139</v>
      </c>
      <c r="AC10" s="16" t="s">
        <v>139</v>
      </c>
      <c r="AD10" s="16" t="s">
        <v>145</v>
      </c>
      <c r="AE10" s="16" t="s">
        <v>146</v>
      </c>
      <c r="AF10" s="16" t="s">
        <v>139</v>
      </c>
      <c r="AG10" s="16" t="s">
        <v>139</v>
      </c>
      <c r="AH10" s="16" t="s">
        <v>139</v>
      </c>
      <c r="AI10" s="16" t="s">
        <v>147</v>
      </c>
      <c r="AJ10" s="0"/>
      <c r="AK10" s="16" t="s">
        <v>139</v>
      </c>
      <c r="AL10" s="16" t="s">
        <v>139</v>
      </c>
      <c r="AM10" s="16" t="s">
        <v>139</v>
      </c>
      <c r="AN10" s="16" t="s">
        <v>139</v>
      </c>
      <c r="AO10" s="16" t="s">
        <v>148</v>
      </c>
      <c r="AP10" s="16" t="s">
        <v>149</v>
      </c>
      <c r="AQ10" s="16" t="s">
        <v>139</v>
      </c>
      <c r="AR10" s="16" t="s">
        <v>150</v>
      </c>
      <c r="AS10" s="16" t="s">
        <v>151</v>
      </c>
      <c r="AT10" s="16" t="s">
        <v>152</v>
      </c>
      <c r="AU10" s="16" t="s">
        <v>139</v>
      </c>
      <c r="AV10" s="16" t="s">
        <v>144</v>
      </c>
      <c r="AW10" s="16" t="s">
        <v>139</v>
      </c>
      <c r="AX10" s="16" t="s">
        <v>149</v>
      </c>
      <c r="AY10" s="16" t="s">
        <v>142</v>
      </c>
      <c r="AZ10" s="16" t="s">
        <v>153</v>
      </c>
      <c r="BA10" s="16" t="s">
        <v>154</v>
      </c>
      <c r="BB10" s="16" t="s">
        <v>142</v>
      </c>
      <c r="BC10" s="16" t="s">
        <v>155</v>
      </c>
      <c r="BD10" s="16" t="s">
        <v>156</v>
      </c>
      <c r="BE10" s="16" t="s">
        <v>157</v>
      </c>
      <c r="BF10" s="16" t="s">
        <v>139</v>
      </c>
      <c r="BG10" s="16" t="s">
        <v>142</v>
      </c>
      <c r="BH10" s="16" t="s">
        <v>158</v>
      </c>
      <c r="BI10" s="16" t="s">
        <v>142</v>
      </c>
      <c r="BJ10" s="16" t="s">
        <v>159</v>
      </c>
      <c r="BK10" s="16" t="s">
        <v>160</v>
      </c>
      <c r="BL10" s="16" t="s">
        <v>156</v>
      </c>
      <c r="BM10" s="16" t="s">
        <v>161</v>
      </c>
      <c r="BN10" s="16" t="s">
        <v>144</v>
      </c>
      <c r="BO10" s="16" t="s">
        <v>142</v>
      </c>
      <c r="BP10" s="16" t="s">
        <v>162</v>
      </c>
      <c r="BQ10" s="16" t="s">
        <v>163</v>
      </c>
      <c r="BR10" s="0"/>
      <c r="BS10" s="16" t="s">
        <v>142</v>
      </c>
      <c r="BT10" s="16" t="n">
        <f aca="false">49-(COUNTBLANK(U10:BQ10))</f>
        <v>48</v>
      </c>
      <c r="BU10" s="16" t="str">
        <f aca="false">CONCATENATE("*",BS10,"*")</f>
        <v>*grow*</v>
      </c>
      <c r="BV10" s="16" t="n">
        <f aca="false">COUNTIFS(U10:BQ10,BU10)</f>
        <v>0</v>
      </c>
      <c r="BW10" s="18" t="n">
        <f aca="false">BV10/BT10</f>
        <v>0</v>
      </c>
      <c r="BX10" s="0"/>
      <c r="BY10" s="0"/>
      <c r="BZ10" s="18" t="str">
        <f aca="false">IF(BY10="","",(BY10/BT10))</f>
        <v/>
      </c>
      <c r="CA10" s="16" t="n">
        <f aca="false">COUNTIFS(U10:BQ10,BU11)</f>
        <v>0</v>
      </c>
      <c r="CB10" s="16" t="str">
        <f aca="false">IF(BX10="",BU10,BX10)</f>
        <v>*grow*</v>
      </c>
      <c r="CC10" s="16" t="n">
        <f aca="false">COUNTIFS(U10:BQ10,CB11)</f>
        <v>0</v>
      </c>
      <c r="CD10" s="18" t="n">
        <f aca="false">CC10/BT10</f>
        <v>0</v>
      </c>
      <c r="CE10" s="16" t="s">
        <v>164</v>
      </c>
      <c r="CF10" s="18" t="n">
        <f aca="false">(COUNTIFS(U10:BQ10,CE10))/BT10</f>
        <v>0</v>
      </c>
      <c r="CG10" s="0"/>
      <c r="CH10" s="16" t="s">
        <v>165</v>
      </c>
      <c r="CI10" s="14" t="n">
        <f aca="false">(COUNTIFS(U10:BQ10,CK10))/BT10</f>
        <v>0</v>
      </c>
      <c r="CJ10" s="18" t="n">
        <v>0.48</v>
      </c>
      <c r="CK10" s="15" t="s">
        <v>186</v>
      </c>
      <c r="CL10" s="16" t="s">
        <v>166</v>
      </c>
    </row>
    <row r="11" customFormat="false" ht="13.8" hidden="false" customHeight="false" outlineLevel="0" collapsed="false">
      <c r="A11" s="4" t="s">
        <v>203</v>
      </c>
      <c r="B11" s="17" t="n">
        <v>2</v>
      </c>
      <c r="C11" s="17" t="n">
        <v>2</v>
      </c>
      <c r="D11" s="17" t="n">
        <v>2</v>
      </c>
      <c r="E11" s="17" t="n">
        <v>5</v>
      </c>
      <c r="F11" s="17" t="n">
        <v>1</v>
      </c>
      <c r="G11" s="17" t="n">
        <v>8</v>
      </c>
      <c r="H11" s="4" t="n">
        <v>8001</v>
      </c>
      <c r="I11" s="4" t="n">
        <v>18001</v>
      </c>
      <c r="J11" s="4" t="n">
        <v>8001</v>
      </c>
      <c r="K11" s="4" t="s">
        <v>200</v>
      </c>
      <c r="L11" s="4" t="s">
        <v>132</v>
      </c>
      <c r="M11" s="16" t="s">
        <v>168</v>
      </c>
      <c r="N11" s="16" t="s">
        <v>134</v>
      </c>
      <c r="O11" s="16" t="s">
        <v>135</v>
      </c>
      <c r="P11" s="16"/>
      <c r="Q11" s="16"/>
      <c r="R11" s="16" t="n">
        <f aca="false">(1+LEN(N11)-LEN(SUBSTITUTE(N11," ","")))+1</f>
        <v>6</v>
      </c>
      <c r="S11" s="16" t="n">
        <f aca="false">(1+LEN(O11)-LEN(SUBSTITUTE(O11," ","")))</f>
        <v>9</v>
      </c>
      <c r="T11" s="16" t="s">
        <v>138</v>
      </c>
      <c r="U11" s="16" t="s">
        <v>151</v>
      </c>
      <c r="V11" s="16" t="s">
        <v>151</v>
      </c>
      <c r="W11" s="16" t="s">
        <v>171</v>
      </c>
      <c r="X11" s="16" t="s">
        <v>172</v>
      </c>
      <c r="Y11" s="16" t="s">
        <v>173</v>
      </c>
      <c r="Z11" s="16" t="s">
        <v>151</v>
      </c>
      <c r="AA11" s="16" t="s">
        <v>171</v>
      </c>
      <c r="AB11" s="16" t="s">
        <v>149</v>
      </c>
      <c r="AC11" s="16" t="s">
        <v>151</v>
      </c>
      <c r="AD11" s="16" t="s">
        <v>174</v>
      </c>
      <c r="AE11" s="16" t="s">
        <v>171</v>
      </c>
      <c r="AF11" s="16" t="s">
        <v>175</v>
      </c>
      <c r="AG11" s="16" t="s">
        <v>176</v>
      </c>
      <c r="AH11" s="16" t="s">
        <v>177</v>
      </c>
      <c r="AI11" s="16" t="s">
        <v>171</v>
      </c>
      <c r="AJ11" s="16" t="s">
        <v>178</v>
      </c>
      <c r="AK11" s="16" t="s">
        <v>179</v>
      </c>
      <c r="AL11" s="16" t="s">
        <v>180</v>
      </c>
      <c r="AM11" s="16" t="s">
        <v>181</v>
      </c>
      <c r="AN11" s="16" t="s">
        <v>182</v>
      </c>
      <c r="AO11" s="16" t="s">
        <v>171</v>
      </c>
      <c r="AP11" s="16" t="s">
        <v>183</v>
      </c>
      <c r="AQ11" s="16" t="s">
        <v>171</v>
      </c>
      <c r="AR11" s="16" t="s">
        <v>151</v>
      </c>
      <c r="AS11" s="16" t="s">
        <v>184</v>
      </c>
      <c r="AT11" s="16" t="s">
        <v>185</v>
      </c>
      <c r="AU11" s="16" t="s">
        <v>171</v>
      </c>
      <c r="AV11" s="16" t="s">
        <v>186</v>
      </c>
      <c r="AW11" s="16" t="s">
        <v>187</v>
      </c>
      <c r="AX11" s="16" t="s">
        <v>188</v>
      </c>
      <c r="AY11" s="16" t="s">
        <v>186</v>
      </c>
      <c r="AZ11" s="16" t="s">
        <v>182</v>
      </c>
      <c r="BA11" s="16" t="s">
        <v>178</v>
      </c>
      <c r="BB11" s="16" t="s">
        <v>171</v>
      </c>
      <c r="BC11" s="16" t="s">
        <v>171</v>
      </c>
      <c r="BD11" s="16" t="s">
        <v>172</v>
      </c>
      <c r="BE11" s="16" t="s">
        <v>179</v>
      </c>
      <c r="BF11" s="16" t="s">
        <v>171</v>
      </c>
      <c r="BG11" s="16" t="s">
        <v>171</v>
      </c>
      <c r="BH11" s="16" t="s">
        <v>186</v>
      </c>
      <c r="BI11" s="16" t="s">
        <v>179</v>
      </c>
      <c r="BJ11" s="16" t="s">
        <v>160</v>
      </c>
      <c r="BK11" s="16" t="s">
        <v>189</v>
      </c>
      <c r="BL11" s="16" t="s">
        <v>171</v>
      </c>
      <c r="BM11" s="16" t="s">
        <v>190</v>
      </c>
      <c r="BN11" s="16" t="s">
        <v>151</v>
      </c>
      <c r="BO11" s="16" t="s">
        <v>191</v>
      </c>
      <c r="BP11" s="16" t="s">
        <v>192</v>
      </c>
      <c r="BQ11" s="16" t="s">
        <v>186</v>
      </c>
      <c r="BS11" s="16" t="s">
        <v>186</v>
      </c>
      <c r="BT11" s="16" t="n">
        <f aca="false">49-(COUNTBLANK(U11:BQ11))</f>
        <v>49</v>
      </c>
      <c r="BU11" s="16" t="str">
        <f aca="false">CONCATENATE("*",BS11,"*")</f>
        <v>*eat*</v>
      </c>
      <c r="BV11" s="16" t="n">
        <f aca="false">COUNTIFS(U11:BQ11,BU11)</f>
        <v>0</v>
      </c>
      <c r="BW11" s="18" t="n">
        <f aca="false">BV11/BT11</f>
        <v>0</v>
      </c>
      <c r="BZ11" s="18" t="str">
        <f aca="false">IF(BY11="","",(BY11/BT11))</f>
        <v/>
      </c>
      <c r="CA11" s="16" t="n">
        <f aca="false">COUNTIFS(U11:BQ11,BU10)</f>
        <v>0</v>
      </c>
      <c r="CB11" s="16" t="str">
        <f aca="false">IF(BX11="",BU11,BX11)</f>
        <v>*eat*</v>
      </c>
      <c r="CC11" s="16" t="n">
        <f aca="false">COUNTIFS(U11:BQ11,CB10)</f>
        <v>0</v>
      </c>
      <c r="CD11" s="18" t="n">
        <f aca="false">CC11/BT11</f>
        <v>0</v>
      </c>
      <c r="CE11" s="16" t="s">
        <v>193</v>
      </c>
      <c r="CF11" s="18" t="n">
        <f aca="false">(COUNTIFS(U11:BQ11,CE11))/BT11</f>
        <v>0</v>
      </c>
      <c r="CH11" s="16" t="s">
        <v>194</v>
      </c>
      <c r="CI11" s="14" t="n">
        <f aca="false">(COUNTIFS(U11:BQ11,CK11))/BT11</f>
        <v>0</v>
      </c>
      <c r="CJ11" s="18" t="n">
        <v>0.49</v>
      </c>
      <c r="CK11" s="15" t="s">
        <v>142</v>
      </c>
      <c r="CL11" s="16" t="s">
        <v>166</v>
      </c>
    </row>
    <row r="12" customFormat="false" ht="13.8" hidden="false" customHeight="false" outlineLevel="0" collapsed="false">
      <c r="A12" s="4" t="s">
        <v>131</v>
      </c>
      <c r="B12" s="4" t="n">
        <v>1</v>
      </c>
      <c r="C12" s="4" t="n">
        <v>1</v>
      </c>
      <c r="D12" s="4" t="n">
        <v>1</v>
      </c>
      <c r="E12" s="4" t="n">
        <v>8</v>
      </c>
      <c r="F12" s="4" t="n">
        <v>2</v>
      </c>
      <c r="G12" s="4" t="n">
        <v>0</v>
      </c>
      <c r="H12" s="4" t="n">
        <v>2</v>
      </c>
      <c r="I12" s="4" t="n">
        <v>10002</v>
      </c>
      <c r="J12" s="4" t="n">
        <v>2</v>
      </c>
      <c r="K12" s="4" t="n">
        <v>20002</v>
      </c>
      <c r="L12" s="4" t="s">
        <v>132</v>
      </c>
      <c r="M12" s="0" t="s">
        <v>204</v>
      </c>
      <c r="N12" s="0" t="s">
        <v>205</v>
      </c>
      <c r="O12" s="0" t="s">
        <v>206</v>
      </c>
      <c r="P12" s="15" t="s">
        <v>207</v>
      </c>
      <c r="Q12" s="0" t="s">
        <v>137</v>
      </c>
      <c r="R12" s="0" t="n">
        <f aca="false">(1+LEN(N12)-LEN(SUBSTITUTE(N12," ","")))+1</f>
        <v>6</v>
      </c>
      <c r="S12" s="0" t="n">
        <f aca="false">(1+LEN(O12)-LEN(SUBSTITUTE(O12," ","")))</f>
        <v>11</v>
      </c>
      <c r="T12" s="0" t="s">
        <v>138</v>
      </c>
      <c r="U12" s="0" t="s">
        <v>208</v>
      </c>
      <c r="V12" s="0" t="s">
        <v>209</v>
      </c>
      <c r="W12" s="0" t="s">
        <v>210</v>
      </c>
      <c r="X12" s="0" t="s">
        <v>211</v>
      </c>
      <c r="Y12" s="0" t="s">
        <v>212</v>
      </c>
      <c r="Z12" s="19" t="s">
        <v>213</v>
      </c>
      <c r="AA12" s="19" t="s">
        <v>214</v>
      </c>
      <c r="AB12" s="0" t="s">
        <v>215</v>
      </c>
      <c r="AC12" s="0" t="s">
        <v>216</v>
      </c>
      <c r="AD12" s="19" t="s">
        <v>217</v>
      </c>
      <c r="AE12" s="0" t="s">
        <v>218</v>
      </c>
      <c r="AF12" s="19" t="s">
        <v>219</v>
      </c>
      <c r="AG12" s="0" t="s">
        <v>172</v>
      </c>
      <c r="AH12" s="19" t="s">
        <v>220</v>
      </c>
      <c r="AI12" s="19" t="s">
        <v>221</v>
      </c>
      <c r="AJ12" s="19" t="s">
        <v>222</v>
      </c>
      <c r="AK12" s="0" t="s">
        <v>223</v>
      </c>
      <c r="AL12" s="0" t="s">
        <v>224</v>
      </c>
      <c r="AM12" s="19" t="s">
        <v>217</v>
      </c>
      <c r="AN12" s="19" t="s">
        <v>225</v>
      </c>
      <c r="AO12" s="0" t="s">
        <v>226</v>
      </c>
      <c r="AP12" s="19" t="s">
        <v>227</v>
      </c>
      <c r="AQ12" s="0" t="s">
        <v>212</v>
      </c>
      <c r="AR12" s="19" t="s">
        <v>228</v>
      </c>
      <c r="AS12" s="0" t="s">
        <v>154</v>
      </c>
      <c r="AT12" s="0" t="s">
        <v>229</v>
      </c>
      <c r="AU12" s="19" t="s">
        <v>217</v>
      </c>
      <c r="AV12" s="0" t="s">
        <v>230</v>
      </c>
      <c r="AW12" s="0" t="s">
        <v>231</v>
      </c>
      <c r="AX12" s="0" t="s">
        <v>212</v>
      </c>
      <c r="AY12" s="19" t="s">
        <v>217</v>
      </c>
      <c r="AZ12" s="19" t="s">
        <v>232</v>
      </c>
      <c r="BA12" s="19" t="s">
        <v>217</v>
      </c>
      <c r="BB12" s="0" t="s">
        <v>233</v>
      </c>
      <c r="BC12" s="19" t="s">
        <v>234</v>
      </c>
      <c r="BD12" s="0" t="s">
        <v>235</v>
      </c>
      <c r="BE12" s="0" t="s">
        <v>236</v>
      </c>
      <c r="BF12" s="0" t="s">
        <v>172</v>
      </c>
      <c r="BG12" s="19" t="s">
        <v>225</v>
      </c>
      <c r="BH12" s="0" t="s">
        <v>212</v>
      </c>
      <c r="BI12" s="0" t="s">
        <v>237</v>
      </c>
      <c r="BJ12" s="0" t="s">
        <v>238</v>
      </c>
      <c r="BK12" s="0" t="s">
        <v>223</v>
      </c>
      <c r="BL12" s="0" t="s">
        <v>239</v>
      </c>
      <c r="BM12" s="19" t="s">
        <v>240</v>
      </c>
      <c r="BN12" s="19" t="s">
        <v>241</v>
      </c>
      <c r="BO12" s="0" t="s">
        <v>242</v>
      </c>
      <c r="BP12" s="19" t="s">
        <v>221</v>
      </c>
      <c r="BQ12" s="19" t="s">
        <v>243</v>
      </c>
      <c r="BS12" s="0" t="s">
        <v>217</v>
      </c>
      <c r="BT12" s="0" t="n">
        <f aca="false">49-(COUNTBLANK(U12:BQ12))</f>
        <v>49</v>
      </c>
      <c r="BU12" s="0" t="str">
        <f aca="false">CONCATENATE("*",BS12,"*")</f>
        <v>*jump*</v>
      </c>
      <c r="BV12" s="0" t="n">
        <f aca="false">COUNTIFS(U12:BQ12,BU12)</f>
        <v>0</v>
      </c>
      <c r="BW12" s="14" t="n">
        <f aca="false">BV12/BT12</f>
        <v>0</v>
      </c>
      <c r="BZ12" s="14" t="str">
        <f aca="false">IF(BY12="","",(BY12/BT12))</f>
        <v/>
      </c>
      <c r="CA12" s="0" t="n">
        <f aca="false">COUNTIFS(U12:BQ12,BU13)</f>
        <v>0</v>
      </c>
      <c r="CB12" s="0" t="str">
        <f aca="false">IF(BX12="",BU12,BX12)</f>
        <v>*jump*</v>
      </c>
      <c r="CC12" s="0" t="n">
        <f aca="false">COUNTIFS(U12:BQ12,CB13)</f>
        <v>0</v>
      </c>
      <c r="CD12" s="14" t="n">
        <f aca="false">CC12/BT12</f>
        <v>0</v>
      </c>
      <c r="CE12" s="0" t="s">
        <v>244</v>
      </c>
      <c r="CF12" s="14" t="n">
        <f aca="false">(COUNTIFS(U12:BQ12,CE12))/BT12</f>
        <v>0</v>
      </c>
      <c r="CG12" s="19" t="s">
        <v>245</v>
      </c>
      <c r="CH12" s="0" t="s">
        <v>246</v>
      </c>
      <c r="CI12" s="14" t="n">
        <f aca="false">(COUNTIFS(U12:BQ12,CK12))/BT12</f>
        <v>0.183673469387755</v>
      </c>
      <c r="CJ12" s="14" t="n">
        <f aca="false">(COUNTIFS(U12:BQ12,CK13))/BT12</f>
        <v>0.0612244897959184</v>
      </c>
      <c r="CK12" s="15" t="s">
        <v>217</v>
      </c>
      <c r="CL12" s="0" t="s">
        <v>247</v>
      </c>
    </row>
    <row r="13" customFormat="false" ht="13.8" hidden="false" customHeight="false" outlineLevel="0" collapsed="false">
      <c r="A13" s="4" t="s">
        <v>167</v>
      </c>
      <c r="B13" s="4" t="n">
        <v>1</v>
      </c>
      <c r="C13" s="4" t="n">
        <v>1</v>
      </c>
      <c r="D13" s="4" t="n">
        <v>2</v>
      </c>
      <c r="E13" s="4" t="n">
        <v>8</v>
      </c>
      <c r="F13" s="4" t="n">
        <v>2</v>
      </c>
      <c r="G13" s="4" t="n">
        <v>1</v>
      </c>
      <c r="H13" s="4" t="n">
        <v>1002</v>
      </c>
      <c r="I13" s="4" t="n">
        <v>11002</v>
      </c>
      <c r="J13" s="4" t="n">
        <v>1002</v>
      </c>
      <c r="K13" s="4" t="n">
        <v>21002</v>
      </c>
      <c r="L13" s="4" t="s">
        <v>132</v>
      </c>
      <c r="M13" s="0" t="s">
        <v>248</v>
      </c>
      <c r="N13" s="0" t="s">
        <v>205</v>
      </c>
      <c r="O13" s="0" t="s">
        <v>249</v>
      </c>
      <c r="P13" s="15" t="s">
        <v>250</v>
      </c>
      <c r="Q13" s="0" t="s">
        <v>137</v>
      </c>
      <c r="R13" s="0" t="n">
        <f aca="false">(1+LEN(N13)-LEN(SUBSTITUTE(N13," ","")))+1</f>
        <v>6</v>
      </c>
      <c r="S13" s="0" t="n">
        <f aca="false">(1+LEN(O13)-LEN(SUBSTITUTE(O13," ","")))</f>
        <v>11</v>
      </c>
      <c r="T13" s="0" t="s">
        <v>138</v>
      </c>
      <c r="U13" s="0" t="s">
        <v>251</v>
      </c>
      <c r="V13" s="0" t="s">
        <v>252</v>
      </c>
      <c r="W13" s="0" t="s">
        <v>251</v>
      </c>
      <c r="X13" s="0" t="s">
        <v>253</v>
      </c>
      <c r="Y13" s="0" t="s">
        <v>254</v>
      </c>
      <c r="Z13" s="0" t="s">
        <v>255</v>
      </c>
      <c r="AA13" s="0" t="s">
        <v>256</v>
      </c>
      <c r="AB13" s="0" t="s">
        <v>223</v>
      </c>
      <c r="AC13" s="0" t="s">
        <v>257</v>
      </c>
      <c r="AD13" s="0" t="s">
        <v>258</v>
      </c>
      <c r="AE13" s="0" t="s">
        <v>236</v>
      </c>
      <c r="AF13" s="0" t="s">
        <v>223</v>
      </c>
      <c r="AG13" s="0" t="s">
        <v>259</v>
      </c>
      <c r="AH13" s="0" t="s">
        <v>223</v>
      </c>
      <c r="AI13" s="0" t="s">
        <v>251</v>
      </c>
      <c r="AJ13" s="0" t="s">
        <v>260</v>
      </c>
      <c r="AK13" s="0" t="s">
        <v>261</v>
      </c>
      <c r="AL13" s="0" t="s">
        <v>262</v>
      </c>
      <c r="AM13" s="0" t="s">
        <v>263</v>
      </c>
      <c r="AN13" s="0" t="s">
        <v>223</v>
      </c>
      <c r="AO13" s="0" t="s">
        <v>264</v>
      </c>
      <c r="AP13" s="0" t="s">
        <v>265</v>
      </c>
      <c r="AQ13" s="0" t="s">
        <v>236</v>
      </c>
      <c r="AR13" s="0" t="s">
        <v>266</v>
      </c>
      <c r="AS13" s="0" t="s">
        <v>267</v>
      </c>
      <c r="AT13" s="0" t="s">
        <v>268</v>
      </c>
      <c r="AU13" s="0" t="s">
        <v>255</v>
      </c>
      <c r="AV13" s="0" t="s">
        <v>223</v>
      </c>
      <c r="AW13" s="0" t="s">
        <v>255</v>
      </c>
      <c r="AX13" s="0" t="s">
        <v>269</v>
      </c>
      <c r="AY13" s="0" t="s">
        <v>223</v>
      </c>
      <c r="AZ13" s="0" t="s">
        <v>270</v>
      </c>
      <c r="BA13" s="0" t="s">
        <v>271</v>
      </c>
      <c r="BB13" s="0" t="s">
        <v>223</v>
      </c>
      <c r="BC13" s="0" t="s">
        <v>223</v>
      </c>
      <c r="BD13" s="0" t="s">
        <v>265</v>
      </c>
      <c r="BE13" s="0" t="s">
        <v>272</v>
      </c>
      <c r="BF13" s="0" t="s">
        <v>223</v>
      </c>
      <c r="BG13" s="0" t="s">
        <v>251</v>
      </c>
      <c r="BH13" s="0" t="s">
        <v>223</v>
      </c>
      <c r="BI13" s="0" t="s">
        <v>273</v>
      </c>
      <c r="BJ13" s="0" t="s">
        <v>223</v>
      </c>
      <c r="BK13" s="0" t="s">
        <v>274</v>
      </c>
      <c r="BL13" s="0" t="s">
        <v>223</v>
      </c>
      <c r="BM13" s="0" t="s">
        <v>212</v>
      </c>
      <c r="BN13" s="0" t="s">
        <v>226</v>
      </c>
      <c r="BO13" s="0" t="s">
        <v>223</v>
      </c>
      <c r="BP13" s="0" t="s">
        <v>251</v>
      </c>
      <c r="BQ13" s="0" t="s">
        <v>223</v>
      </c>
      <c r="BS13" s="0" t="s">
        <v>223</v>
      </c>
      <c r="BT13" s="0" t="n">
        <f aca="false">49-(COUNTBLANK(U13:BQ13))</f>
        <v>49</v>
      </c>
      <c r="BU13" s="0" t="str">
        <f aca="false">CONCATENATE("*",BS13,"*")</f>
        <v>*push*</v>
      </c>
      <c r="BV13" s="0" t="n">
        <f aca="false">COUNTIFS(U13:BQ13,BU13)</f>
        <v>0</v>
      </c>
      <c r="BW13" s="14" t="n">
        <f aca="false">BV13/BT13</f>
        <v>0</v>
      </c>
      <c r="BZ13" s="14" t="str">
        <f aca="false">IF(BY13="","",(BY13/BT13))</f>
        <v/>
      </c>
      <c r="CA13" s="0" t="n">
        <f aca="false">COUNTIFS(U13:BQ13,BU12)</f>
        <v>0</v>
      </c>
      <c r="CB13" s="0" t="str">
        <f aca="false">IF(BX13="",BU13,BX13)</f>
        <v>*push*</v>
      </c>
      <c r="CC13" s="0" t="n">
        <f aca="false">COUNTIFS(U13:BQ13,CB12)</f>
        <v>0</v>
      </c>
      <c r="CD13" s="14" t="n">
        <f aca="false">CC13/BT13</f>
        <v>0</v>
      </c>
      <c r="CE13" s="0" t="s">
        <v>275</v>
      </c>
      <c r="CF13" s="14" t="n">
        <f aca="false">(COUNTIFS(U13:BQ13,CE13))/BT13</f>
        <v>0</v>
      </c>
      <c r="CH13" s="0" t="s">
        <v>276</v>
      </c>
      <c r="CI13" s="14" t="n">
        <f aca="false">(COUNTIFS(U13:BQ13,CK13))/BT13</f>
        <v>0.73469387755102</v>
      </c>
      <c r="CJ13" s="14" t="n">
        <f aca="false">(COUNTIFS(U13:BQ13,CK12))/BT13</f>
        <v>0</v>
      </c>
      <c r="CK13" s="15" t="s">
        <v>223</v>
      </c>
      <c r="CL13" s="0" t="s">
        <v>247</v>
      </c>
      <c r="CN13" s="16"/>
    </row>
    <row r="14" s="16" customFormat="true" ht="13.8" hidden="false" customHeight="false" outlineLevel="0" collapsed="false">
      <c r="A14" s="4" t="s">
        <v>195</v>
      </c>
      <c r="B14" s="17" t="n">
        <v>1</v>
      </c>
      <c r="C14" s="17" t="n">
        <v>2</v>
      </c>
      <c r="D14" s="17" t="n">
        <v>1</v>
      </c>
      <c r="E14" s="17" t="n">
        <v>8</v>
      </c>
      <c r="F14" s="17" t="n">
        <v>2</v>
      </c>
      <c r="G14" s="17" t="n">
        <v>2</v>
      </c>
      <c r="H14" s="4" t="n">
        <v>2002</v>
      </c>
      <c r="I14" s="4" t="n">
        <v>12002</v>
      </c>
      <c r="J14" s="4" t="n">
        <v>2002</v>
      </c>
      <c r="K14" s="4" t="n">
        <v>22002</v>
      </c>
      <c r="L14" s="4" t="s">
        <v>132</v>
      </c>
      <c r="M14" s="16" t="s">
        <v>204</v>
      </c>
      <c r="N14" s="16" t="s">
        <v>205</v>
      </c>
      <c r="O14" s="16" t="s">
        <v>249</v>
      </c>
      <c r="P14" s="16" t="s">
        <v>207</v>
      </c>
      <c r="Q14" s="16" t="s">
        <v>137</v>
      </c>
      <c r="R14" s="16" t="n">
        <f aca="false">(1+LEN(N14)-LEN(SUBSTITUTE(N14," ","")))+1</f>
        <v>6</v>
      </c>
      <c r="S14" s="16" t="n">
        <f aca="false">(1+LEN(O14)-LEN(SUBSTITUTE(O14," ","")))</f>
        <v>11</v>
      </c>
      <c r="T14" s="16" t="s">
        <v>138</v>
      </c>
      <c r="U14" s="16" t="s">
        <v>208</v>
      </c>
      <c r="V14" s="16" t="s">
        <v>209</v>
      </c>
      <c r="W14" s="16" t="s">
        <v>210</v>
      </c>
      <c r="X14" s="16" t="s">
        <v>211</v>
      </c>
      <c r="Y14" s="16" t="s">
        <v>212</v>
      </c>
      <c r="Z14" s="20" t="s">
        <v>213</v>
      </c>
      <c r="AA14" s="20" t="s">
        <v>214</v>
      </c>
      <c r="AB14" s="16" t="s">
        <v>215</v>
      </c>
      <c r="AC14" s="16" t="s">
        <v>216</v>
      </c>
      <c r="AD14" s="20" t="s">
        <v>217</v>
      </c>
      <c r="AE14" s="16" t="s">
        <v>218</v>
      </c>
      <c r="AF14" s="20" t="s">
        <v>219</v>
      </c>
      <c r="AG14" s="16" t="s">
        <v>172</v>
      </c>
      <c r="AH14" s="20" t="s">
        <v>220</v>
      </c>
      <c r="AI14" s="20" t="s">
        <v>221</v>
      </c>
      <c r="AJ14" s="20" t="s">
        <v>222</v>
      </c>
      <c r="AK14" s="16" t="s">
        <v>223</v>
      </c>
      <c r="AL14" s="16" t="s">
        <v>224</v>
      </c>
      <c r="AM14" s="20" t="s">
        <v>217</v>
      </c>
      <c r="AN14" s="20" t="s">
        <v>225</v>
      </c>
      <c r="AO14" s="16" t="s">
        <v>226</v>
      </c>
      <c r="AP14" s="20" t="s">
        <v>227</v>
      </c>
      <c r="AQ14" s="16" t="s">
        <v>212</v>
      </c>
      <c r="AR14" s="20" t="s">
        <v>228</v>
      </c>
      <c r="AS14" s="16" t="s">
        <v>154</v>
      </c>
      <c r="AT14" s="16" t="s">
        <v>229</v>
      </c>
      <c r="AU14" s="20" t="s">
        <v>217</v>
      </c>
      <c r="AV14" s="16" t="s">
        <v>230</v>
      </c>
      <c r="AW14" s="16" t="s">
        <v>231</v>
      </c>
      <c r="AX14" s="16" t="s">
        <v>212</v>
      </c>
      <c r="AY14" s="20" t="s">
        <v>217</v>
      </c>
      <c r="AZ14" s="20" t="s">
        <v>232</v>
      </c>
      <c r="BA14" s="20" t="s">
        <v>217</v>
      </c>
      <c r="BB14" s="16" t="s">
        <v>233</v>
      </c>
      <c r="BC14" s="20" t="s">
        <v>234</v>
      </c>
      <c r="BD14" s="16" t="s">
        <v>235</v>
      </c>
      <c r="BE14" s="16" t="s">
        <v>236</v>
      </c>
      <c r="BF14" s="16" t="s">
        <v>172</v>
      </c>
      <c r="BG14" s="20" t="s">
        <v>225</v>
      </c>
      <c r="BH14" s="16" t="s">
        <v>212</v>
      </c>
      <c r="BI14" s="16" t="s">
        <v>237</v>
      </c>
      <c r="BJ14" s="16" t="s">
        <v>238</v>
      </c>
      <c r="BK14" s="16" t="s">
        <v>223</v>
      </c>
      <c r="BL14" s="16" t="s">
        <v>239</v>
      </c>
      <c r="BM14" s="20" t="s">
        <v>240</v>
      </c>
      <c r="BN14" s="20" t="s">
        <v>241</v>
      </c>
      <c r="BO14" s="16" t="s">
        <v>242</v>
      </c>
      <c r="BP14" s="20" t="s">
        <v>221</v>
      </c>
      <c r="BQ14" s="20" t="s">
        <v>243</v>
      </c>
      <c r="BS14" s="16" t="s">
        <v>217</v>
      </c>
      <c r="BT14" s="16" t="n">
        <f aca="false">49-(COUNTBLANK(U14:BQ14))</f>
        <v>49</v>
      </c>
      <c r="BU14" s="16" t="str">
        <f aca="false">CONCATENATE("*",BS14,"*")</f>
        <v>*jump*</v>
      </c>
      <c r="BV14" s="16" t="n">
        <f aca="false">COUNTIFS(U14:BQ14,BU14)</f>
        <v>0</v>
      </c>
      <c r="BW14" s="18" t="n">
        <f aca="false">BV14/BT14</f>
        <v>0</v>
      </c>
      <c r="BZ14" s="18" t="str">
        <f aca="false">IF(BY14="","",(BY14/BT14))</f>
        <v/>
      </c>
      <c r="CA14" s="16" t="n">
        <f aca="false">COUNTIFS(U14:BQ14,BU15)</f>
        <v>0</v>
      </c>
      <c r="CB14" s="16" t="str">
        <f aca="false">IF(BX14="",BU14,BX14)</f>
        <v>*jump*</v>
      </c>
      <c r="CC14" s="16" t="n">
        <f aca="false">COUNTIFS(U14:BQ14,CB15)</f>
        <v>0</v>
      </c>
      <c r="CD14" s="18" t="n">
        <f aca="false">CC14/BT14</f>
        <v>0</v>
      </c>
      <c r="CE14" s="16" t="s">
        <v>244</v>
      </c>
      <c r="CF14" s="18" t="n">
        <f aca="false">(COUNTIFS(U14:BQ14,CE14))/BT14</f>
        <v>0</v>
      </c>
      <c r="CG14" s="20" t="s">
        <v>245</v>
      </c>
      <c r="CH14" s="16" t="s">
        <v>246</v>
      </c>
      <c r="CI14" s="14" t="n">
        <f aca="false">(COUNTIFS(U14:BQ14,CK14))/BT14</f>
        <v>0.0612244897959184</v>
      </c>
      <c r="CJ14" s="14" t="n">
        <f aca="false">(COUNTIFS(U14:BQ14,CK15))/BT14</f>
        <v>0.183673469387755</v>
      </c>
      <c r="CK14" s="15" t="s">
        <v>223</v>
      </c>
      <c r="CL14" s="16" t="s">
        <v>247</v>
      </c>
    </row>
    <row r="15" customFormat="false" ht="13.8" hidden="false" customHeight="false" outlineLevel="0" collapsed="false">
      <c r="A15" s="4" t="s">
        <v>197</v>
      </c>
      <c r="B15" s="17" t="n">
        <v>1</v>
      </c>
      <c r="C15" s="17" t="n">
        <v>2</v>
      </c>
      <c r="D15" s="17" t="n">
        <v>2</v>
      </c>
      <c r="E15" s="17" t="n">
        <v>8</v>
      </c>
      <c r="F15" s="17" t="n">
        <v>2</v>
      </c>
      <c r="G15" s="17" t="n">
        <v>3</v>
      </c>
      <c r="H15" s="4" t="n">
        <v>3002</v>
      </c>
      <c r="I15" s="4" t="n">
        <v>13002</v>
      </c>
      <c r="J15" s="4" t="n">
        <v>3002</v>
      </c>
      <c r="K15" s="4" t="n">
        <v>23002</v>
      </c>
      <c r="L15" s="4" t="s">
        <v>132</v>
      </c>
      <c r="M15" s="16" t="s">
        <v>248</v>
      </c>
      <c r="N15" s="16" t="s">
        <v>205</v>
      </c>
      <c r="O15" s="16" t="s">
        <v>206</v>
      </c>
      <c r="P15" s="16" t="s">
        <v>277</v>
      </c>
      <c r="Q15" s="16" t="s">
        <v>137</v>
      </c>
      <c r="R15" s="16" t="n">
        <f aca="false">(1+LEN(N15)-LEN(SUBSTITUTE(N15," ","")))+1</f>
        <v>6</v>
      </c>
      <c r="S15" s="16" t="n">
        <f aca="false">(1+LEN(O15)-LEN(SUBSTITUTE(O15," ","")))</f>
        <v>11</v>
      </c>
      <c r="T15" s="16" t="s">
        <v>138</v>
      </c>
      <c r="U15" s="16" t="s">
        <v>251</v>
      </c>
      <c r="V15" s="16" t="s">
        <v>252</v>
      </c>
      <c r="W15" s="16" t="s">
        <v>251</v>
      </c>
      <c r="X15" s="16" t="s">
        <v>253</v>
      </c>
      <c r="Y15" s="16" t="s">
        <v>254</v>
      </c>
      <c r="Z15" s="16" t="s">
        <v>255</v>
      </c>
      <c r="AA15" s="16" t="s">
        <v>256</v>
      </c>
      <c r="AB15" s="16" t="s">
        <v>223</v>
      </c>
      <c r="AC15" s="16" t="s">
        <v>257</v>
      </c>
      <c r="AD15" s="16" t="s">
        <v>258</v>
      </c>
      <c r="AE15" s="16" t="s">
        <v>236</v>
      </c>
      <c r="AF15" s="16" t="s">
        <v>223</v>
      </c>
      <c r="AG15" s="16" t="s">
        <v>259</v>
      </c>
      <c r="AH15" s="16" t="s">
        <v>223</v>
      </c>
      <c r="AI15" s="16" t="s">
        <v>251</v>
      </c>
      <c r="AJ15" s="16" t="s">
        <v>260</v>
      </c>
      <c r="AK15" s="16" t="s">
        <v>261</v>
      </c>
      <c r="AL15" s="16" t="s">
        <v>262</v>
      </c>
      <c r="AM15" s="16" t="s">
        <v>263</v>
      </c>
      <c r="AN15" s="16" t="s">
        <v>223</v>
      </c>
      <c r="AO15" s="16" t="s">
        <v>264</v>
      </c>
      <c r="AP15" s="16" t="s">
        <v>265</v>
      </c>
      <c r="AQ15" s="16" t="s">
        <v>236</v>
      </c>
      <c r="AR15" s="16" t="s">
        <v>266</v>
      </c>
      <c r="AS15" s="16" t="s">
        <v>267</v>
      </c>
      <c r="AT15" s="16" t="s">
        <v>268</v>
      </c>
      <c r="AU15" s="16" t="s">
        <v>255</v>
      </c>
      <c r="AV15" s="16" t="s">
        <v>223</v>
      </c>
      <c r="AW15" s="16" t="s">
        <v>255</v>
      </c>
      <c r="AX15" s="16" t="s">
        <v>269</v>
      </c>
      <c r="AY15" s="16" t="s">
        <v>223</v>
      </c>
      <c r="AZ15" s="16" t="s">
        <v>270</v>
      </c>
      <c r="BA15" s="16" t="s">
        <v>271</v>
      </c>
      <c r="BB15" s="16" t="s">
        <v>223</v>
      </c>
      <c r="BC15" s="16" t="s">
        <v>223</v>
      </c>
      <c r="BD15" s="16" t="s">
        <v>265</v>
      </c>
      <c r="BE15" s="16" t="s">
        <v>272</v>
      </c>
      <c r="BF15" s="16" t="s">
        <v>223</v>
      </c>
      <c r="BG15" s="16" t="s">
        <v>251</v>
      </c>
      <c r="BH15" s="16" t="s">
        <v>223</v>
      </c>
      <c r="BI15" s="16" t="s">
        <v>273</v>
      </c>
      <c r="BJ15" s="16" t="s">
        <v>223</v>
      </c>
      <c r="BK15" s="16" t="s">
        <v>274</v>
      </c>
      <c r="BL15" s="16" t="s">
        <v>223</v>
      </c>
      <c r="BM15" s="16" t="s">
        <v>212</v>
      </c>
      <c r="BN15" s="16" t="s">
        <v>226</v>
      </c>
      <c r="BO15" s="16" t="s">
        <v>223</v>
      </c>
      <c r="BP15" s="16" t="s">
        <v>251</v>
      </c>
      <c r="BQ15" s="16" t="s">
        <v>223</v>
      </c>
      <c r="BS15" s="16" t="s">
        <v>223</v>
      </c>
      <c r="BT15" s="16" t="n">
        <f aca="false">49-(COUNTBLANK(U15:BQ15))</f>
        <v>49</v>
      </c>
      <c r="BU15" s="16" t="str">
        <f aca="false">CONCATENATE("*",BS15,"*")</f>
        <v>*push*</v>
      </c>
      <c r="BV15" s="16" t="n">
        <f aca="false">COUNTIFS(U15:BQ15,BU15)</f>
        <v>0</v>
      </c>
      <c r="BW15" s="18" t="n">
        <f aca="false">BV15/BT15</f>
        <v>0</v>
      </c>
      <c r="BZ15" s="18" t="str">
        <f aca="false">IF(BY15="","",(BY15/BT15))</f>
        <v/>
      </c>
      <c r="CA15" s="16" t="n">
        <f aca="false">COUNTIFS(U15:BQ15,BU14)</f>
        <v>0</v>
      </c>
      <c r="CB15" s="16" t="str">
        <f aca="false">IF(BX15="",BU15,BX15)</f>
        <v>*push*</v>
      </c>
      <c r="CC15" s="16" t="n">
        <f aca="false">COUNTIFS(U15:BQ15,CB14)</f>
        <v>0</v>
      </c>
      <c r="CD15" s="18" t="n">
        <f aca="false">CC15/BT15</f>
        <v>0</v>
      </c>
      <c r="CE15" s="16" t="s">
        <v>275</v>
      </c>
      <c r="CF15" s="18" t="n">
        <f aca="false">(COUNTIFS(U15:BQ15,CE15))/BT15</f>
        <v>0</v>
      </c>
      <c r="CH15" s="16" t="s">
        <v>276</v>
      </c>
      <c r="CI15" s="14" t="n">
        <f aca="false">(COUNTIFS(U15:BQ15,CK15))/BT15</f>
        <v>0</v>
      </c>
      <c r="CJ15" s="14" t="n">
        <f aca="false">(COUNTIFS(U15:BQ15,CK14))/BT15</f>
        <v>0.73469387755102</v>
      </c>
      <c r="CK15" s="15" t="s">
        <v>217</v>
      </c>
      <c r="CL15" s="16" t="s">
        <v>247</v>
      </c>
    </row>
    <row r="16" customFormat="false" ht="13.8" hidden="false" customHeight="false" outlineLevel="0" collapsed="false">
      <c r="A16" s="4" t="s">
        <v>199</v>
      </c>
      <c r="B16" s="4" t="n">
        <v>2</v>
      </c>
      <c r="C16" s="4" t="n">
        <v>1</v>
      </c>
      <c r="D16" s="4" t="n">
        <v>1</v>
      </c>
      <c r="E16" s="4" t="n">
        <v>8</v>
      </c>
      <c r="F16" s="4" t="n">
        <v>2</v>
      </c>
      <c r="G16" s="4" t="n">
        <v>5</v>
      </c>
      <c r="H16" s="4" t="n">
        <v>5002</v>
      </c>
      <c r="I16" s="4" t="n">
        <v>15002</v>
      </c>
      <c r="J16" s="4" t="n">
        <v>5002</v>
      </c>
      <c r="K16" s="4" t="s">
        <v>200</v>
      </c>
      <c r="L16" s="4" t="s">
        <v>132</v>
      </c>
      <c r="M16" s="0" t="s">
        <v>204</v>
      </c>
      <c r="N16" s="0" t="s">
        <v>205</v>
      </c>
      <c r="O16" s="0" t="s">
        <v>206</v>
      </c>
      <c r="P16" s="15"/>
      <c r="Q16" s="16"/>
      <c r="R16" s="0" t="n">
        <f aca="false">(1+LEN(N16)-LEN(SUBSTITUTE(N16," ","")))+1</f>
        <v>6</v>
      </c>
      <c r="S16" s="0" t="n">
        <f aca="false">(1+LEN(O16)-LEN(SUBSTITUTE(O16," ","")))</f>
        <v>11</v>
      </c>
      <c r="T16" s="0" t="s">
        <v>138</v>
      </c>
      <c r="U16" s="0" t="s">
        <v>208</v>
      </c>
      <c r="V16" s="0" t="s">
        <v>209</v>
      </c>
      <c r="W16" s="0" t="s">
        <v>210</v>
      </c>
      <c r="X16" s="0" t="s">
        <v>211</v>
      </c>
      <c r="Y16" s="0" t="s">
        <v>212</v>
      </c>
      <c r="Z16" s="19" t="s">
        <v>213</v>
      </c>
      <c r="AA16" s="19" t="s">
        <v>214</v>
      </c>
      <c r="AB16" s="0" t="s">
        <v>215</v>
      </c>
      <c r="AC16" s="0" t="s">
        <v>216</v>
      </c>
      <c r="AD16" s="19" t="s">
        <v>217</v>
      </c>
      <c r="AE16" s="0" t="s">
        <v>218</v>
      </c>
      <c r="AF16" s="19" t="s">
        <v>219</v>
      </c>
      <c r="AG16" s="0" t="s">
        <v>172</v>
      </c>
      <c r="AH16" s="19" t="s">
        <v>220</v>
      </c>
      <c r="AI16" s="19" t="s">
        <v>221</v>
      </c>
      <c r="AJ16" s="19" t="s">
        <v>222</v>
      </c>
      <c r="AK16" s="0" t="s">
        <v>223</v>
      </c>
      <c r="AL16" s="0" t="s">
        <v>224</v>
      </c>
      <c r="AM16" s="19" t="s">
        <v>217</v>
      </c>
      <c r="AN16" s="19" t="s">
        <v>225</v>
      </c>
      <c r="AO16" s="0" t="s">
        <v>226</v>
      </c>
      <c r="AP16" s="19" t="s">
        <v>227</v>
      </c>
      <c r="AQ16" s="0" t="s">
        <v>212</v>
      </c>
      <c r="AR16" s="19" t="s">
        <v>228</v>
      </c>
      <c r="AS16" s="0" t="s">
        <v>154</v>
      </c>
      <c r="AT16" s="0" t="s">
        <v>229</v>
      </c>
      <c r="AU16" s="19" t="s">
        <v>217</v>
      </c>
      <c r="AV16" s="0" t="s">
        <v>230</v>
      </c>
      <c r="AW16" s="0" t="s">
        <v>231</v>
      </c>
      <c r="AX16" s="0" t="s">
        <v>212</v>
      </c>
      <c r="AY16" s="19" t="s">
        <v>217</v>
      </c>
      <c r="AZ16" s="19" t="s">
        <v>232</v>
      </c>
      <c r="BA16" s="19" t="s">
        <v>217</v>
      </c>
      <c r="BB16" s="0" t="s">
        <v>233</v>
      </c>
      <c r="BC16" s="19" t="s">
        <v>234</v>
      </c>
      <c r="BD16" s="0" t="s">
        <v>235</v>
      </c>
      <c r="BE16" s="0" t="s">
        <v>236</v>
      </c>
      <c r="BF16" s="0" t="s">
        <v>172</v>
      </c>
      <c r="BG16" s="19" t="s">
        <v>225</v>
      </c>
      <c r="BH16" s="0" t="s">
        <v>212</v>
      </c>
      <c r="BI16" s="0" t="s">
        <v>237</v>
      </c>
      <c r="BJ16" s="0" t="s">
        <v>238</v>
      </c>
      <c r="BK16" s="0" t="s">
        <v>223</v>
      </c>
      <c r="BL16" s="0" t="s">
        <v>239</v>
      </c>
      <c r="BM16" s="19" t="s">
        <v>240</v>
      </c>
      <c r="BN16" s="19" t="s">
        <v>241</v>
      </c>
      <c r="BO16" s="0" t="s">
        <v>242</v>
      </c>
      <c r="BP16" s="19" t="s">
        <v>221</v>
      </c>
      <c r="BQ16" s="19" t="s">
        <v>243</v>
      </c>
      <c r="BS16" s="0" t="s">
        <v>217</v>
      </c>
      <c r="BT16" s="0" t="n">
        <f aca="false">49-(COUNTBLANK(U16:BQ16))</f>
        <v>49</v>
      </c>
      <c r="BU16" s="0" t="str">
        <f aca="false">CONCATENATE("*",BS16,"*")</f>
        <v>*jump*</v>
      </c>
      <c r="BV16" s="0" t="n">
        <f aca="false">COUNTIFS(U16:BQ16,BU16)</f>
        <v>0</v>
      </c>
      <c r="BW16" s="14" t="n">
        <f aca="false">BV16/BT16</f>
        <v>0</v>
      </c>
      <c r="BZ16" s="14" t="str">
        <f aca="false">IF(BY16="","",(BY16/BT16))</f>
        <v/>
      </c>
      <c r="CA16" s="0" t="n">
        <f aca="false">COUNTIFS(U16:BQ16,BU17)</f>
        <v>0</v>
      </c>
      <c r="CB16" s="0" t="str">
        <f aca="false">IF(BX16="",BU16,BX16)</f>
        <v>*jump*</v>
      </c>
      <c r="CC16" s="0" t="n">
        <f aca="false">COUNTIFS(U16:BQ16,CB17)</f>
        <v>0</v>
      </c>
      <c r="CD16" s="14" t="n">
        <f aca="false">CC16/BT16</f>
        <v>0</v>
      </c>
      <c r="CE16" s="0" t="s">
        <v>244</v>
      </c>
      <c r="CF16" s="14" t="n">
        <f aca="false">(COUNTIFS(U16:BQ16,CE16))/BT16</f>
        <v>0</v>
      </c>
      <c r="CG16" s="19" t="s">
        <v>245</v>
      </c>
      <c r="CH16" s="0" t="s">
        <v>246</v>
      </c>
      <c r="CI16" s="14" t="n">
        <f aca="false">(COUNTIFS(U16:BQ16,CK16))/BT16</f>
        <v>0.183673469387755</v>
      </c>
      <c r="CJ16" s="14" t="n">
        <f aca="false">(COUNTIFS(U16:BQ16,CH17))/BT16</f>
        <v>0</v>
      </c>
      <c r="CK16" s="15" t="s">
        <v>217</v>
      </c>
      <c r="CL16" s="0" t="s">
        <v>247</v>
      </c>
      <c r="CN16" s="16"/>
    </row>
    <row r="17" customFormat="false" ht="13.8" hidden="false" customHeight="false" outlineLevel="0" collapsed="false">
      <c r="A17" s="4" t="s">
        <v>201</v>
      </c>
      <c r="B17" s="4" t="n">
        <v>2</v>
      </c>
      <c r="C17" s="4" t="n">
        <v>1</v>
      </c>
      <c r="D17" s="4" t="n">
        <v>2</v>
      </c>
      <c r="E17" s="4" t="n">
        <v>8</v>
      </c>
      <c r="F17" s="4" t="n">
        <v>2</v>
      </c>
      <c r="G17" s="4" t="n">
        <v>6</v>
      </c>
      <c r="H17" s="4" t="n">
        <v>6002</v>
      </c>
      <c r="I17" s="4" t="n">
        <v>16002</v>
      </c>
      <c r="J17" s="4" t="n">
        <v>6002</v>
      </c>
      <c r="K17" s="4" t="s">
        <v>200</v>
      </c>
      <c r="L17" s="4" t="s">
        <v>132</v>
      </c>
      <c r="M17" s="0" t="s">
        <v>248</v>
      </c>
      <c r="N17" s="0" t="s">
        <v>205</v>
      </c>
      <c r="O17" s="0" t="s">
        <v>249</v>
      </c>
      <c r="P17" s="15"/>
      <c r="Q17" s="16"/>
      <c r="R17" s="0" t="n">
        <f aca="false">(1+LEN(N17)-LEN(SUBSTITUTE(N17," ","")))+1</f>
        <v>6</v>
      </c>
      <c r="S17" s="0" t="n">
        <f aca="false">(1+LEN(O17)-LEN(SUBSTITUTE(O17," ","")))</f>
        <v>11</v>
      </c>
      <c r="T17" s="0" t="s">
        <v>138</v>
      </c>
      <c r="U17" s="0" t="s">
        <v>251</v>
      </c>
      <c r="V17" s="0" t="s">
        <v>252</v>
      </c>
      <c r="W17" s="0" t="s">
        <v>251</v>
      </c>
      <c r="X17" s="0" t="s">
        <v>253</v>
      </c>
      <c r="Y17" s="0" t="s">
        <v>254</v>
      </c>
      <c r="Z17" s="0" t="s">
        <v>255</v>
      </c>
      <c r="AA17" s="0" t="s">
        <v>256</v>
      </c>
      <c r="AB17" s="0" t="s">
        <v>223</v>
      </c>
      <c r="AC17" s="0" t="s">
        <v>257</v>
      </c>
      <c r="AD17" s="0" t="s">
        <v>258</v>
      </c>
      <c r="AE17" s="0" t="s">
        <v>236</v>
      </c>
      <c r="AF17" s="0" t="s">
        <v>223</v>
      </c>
      <c r="AG17" s="0" t="s">
        <v>259</v>
      </c>
      <c r="AH17" s="0" t="s">
        <v>223</v>
      </c>
      <c r="AI17" s="0" t="s">
        <v>251</v>
      </c>
      <c r="AJ17" s="0" t="s">
        <v>260</v>
      </c>
      <c r="AK17" s="0" t="s">
        <v>261</v>
      </c>
      <c r="AL17" s="0" t="s">
        <v>262</v>
      </c>
      <c r="AM17" s="0" t="s">
        <v>263</v>
      </c>
      <c r="AN17" s="0" t="s">
        <v>223</v>
      </c>
      <c r="AO17" s="0" t="s">
        <v>264</v>
      </c>
      <c r="AP17" s="0" t="s">
        <v>265</v>
      </c>
      <c r="AQ17" s="0" t="s">
        <v>236</v>
      </c>
      <c r="AR17" s="0" t="s">
        <v>266</v>
      </c>
      <c r="AS17" s="0" t="s">
        <v>267</v>
      </c>
      <c r="AT17" s="0" t="s">
        <v>268</v>
      </c>
      <c r="AU17" s="0" t="s">
        <v>255</v>
      </c>
      <c r="AV17" s="0" t="s">
        <v>223</v>
      </c>
      <c r="AW17" s="0" t="s">
        <v>255</v>
      </c>
      <c r="AX17" s="0" t="s">
        <v>269</v>
      </c>
      <c r="AY17" s="0" t="s">
        <v>223</v>
      </c>
      <c r="AZ17" s="0" t="s">
        <v>270</v>
      </c>
      <c r="BA17" s="0" t="s">
        <v>271</v>
      </c>
      <c r="BB17" s="0" t="s">
        <v>223</v>
      </c>
      <c r="BC17" s="0" t="s">
        <v>223</v>
      </c>
      <c r="BD17" s="0" t="s">
        <v>265</v>
      </c>
      <c r="BE17" s="0" t="s">
        <v>272</v>
      </c>
      <c r="BF17" s="0" t="s">
        <v>223</v>
      </c>
      <c r="BG17" s="0" t="s">
        <v>251</v>
      </c>
      <c r="BH17" s="0" t="s">
        <v>223</v>
      </c>
      <c r="BI17" s="0" t="s">
        <v>273</v>
      </c>
      <c r="BJ17" s="0" t="s">
        <v>223</v>
      </c>
      <c r="BK17" s="0" t="s">
        <v>274</v>
      </c>
      <c r="BL17" s="0" t="s">
        <v>223</v>
      </c>
      <c r="BM17" s="0" t="s">
        <v>212</v>
      </c>
      <c r="BN17" s="0" t="s">
        <v>226</v>
      </c>
      <c r="BO17" s="0" t="s">
        <v>223</v>
      </c>
      <c r="BP17" s="0" t="s">
        <v>251</v>
      </c>
      <c r="BQ17" s="0" t="s">
        <v>223</v>
      </c>
      <c r="BS17" s="0" t="s">
        <v>223</v>
      </c>
      <c r="BT17" s="0" t="n">
        <f aca="false">49-(COUNTBLANK(U17:BQ17))</f>
        <v>49</v>
      </c>
      <c r="BU17" s="0" t="str">
        <f aca="false">CONCATENATE("*",BS17,"*")</f>
        <v>*push*</v>
      </c>
      <c r="BV17" s="0" t="n">
        <f aca="false">COUNTIFS(U17:BQ17,BU17)</f>
        <v>0</v>
      </c>
      <c r="BW17" s="14" t="n">
        <f aca="false">BV17/BT17</f>
        <v>0</v>
      </c>
      <c r="BZ17" s="14" t="str">
        <f aca="false">IF(BY17="","",(BY17/BT17))</f>
        <v/>
      </c>
      <c r="CA17" s="0" t="n">
        <f aca="false">COUNTIFS(U17:BQ17,BU16)</f>
        <v>0</v>
      </c>
      <c r="CB17" s="0" t="str">
        <f aca="false">IF(BX17="",BU17,BX17)</f>
        <v>*push*</v>
      </c>
      <c r="CC17" s="0" t="n">
        <f aca="false">COUNTIFS(U17:BQ17,CB16)</f>
        <v>0</v>
      </c>
      <c r="CD17" s="14" t="n">
        <f aca="false">CC17/BT17</f>
        <v>0</v>
      </c>
      <c r="CE17" s="0" t="s">
        <v>275</v>
      </c>
      <c r="CF17" s="14" t="n">
        <f aca="false">(COUNTIFS(U17:BQ17,CE17))/BT17</f>
        <v>0</v>
      </c>
      <c r="CH17" s="0" t="s">
        <v>276</v>
      </c>
      <c r="CI17" s="14" t="n">
        <f aca="false">(COUNTIFS(U17:BQ17,CK17))/BT17</f>
        <v>0.73469387755102</v>
      </c>
      <c r="CJ17" s="14" t="n">
        <f aca="false">(COUNTIFS(U17:BQ17,CH16))/BT17</f>
        <v>0</v>
      </c>
      <c r="CK17" s="15" t="s">
        <v>223</v>
      </c>
      <c r="CL17" s="0" t="s">
        <v>247</v>
      </c>
    </row>
    <row r="18" s="16" customFormat="true" ht="13.8" hidden="false" customHeight="false" outlineLevel="0" collapsed="false">
      <c r="A18" s="4" t="s">
        <v>202</v>
      </c>
      <c r="B18" s="17" t="n">
        <v>2</v>
      </c>
      <c r="C18" s="17" t="n">
        <v>2</v>
      </c>
      <c r="D18" s="17" t="n">
        <v>1</v>
      </c>
      <c r="E18" s="17" t="n">
        <v>8</v>
      </c>
      <c r="F18" s="17" t="n">
        <v>2</v>
      </c>
      <c r="G18" s="17" t="n">
        <v>7</v>
      </c>
      <c r="H18" s="4" t="n">
        <v>7002</v>
      </c>
      <c r="I18" s="4" t="n">
        <v>17002</v>
      </c>
      <c r="J18" s="4" t="n">
        <v>7002</v>
      </c>
      <c r="K18" s="4" t="s">
        <v>200</v>
      </c>
      <c r="L18" s="4" t="s">
        <v>132</v>
      </c>
      <c r="M18" s="16" t="s">
        <v>204</v>
      </c>
      <c r="N18" s="16" t="s">
        <v>205</v>
      </c>
      <c r="O18" s="16" t="s">
        <v>249</v>
      </c>
      <c r="P18" s="0"/>
      <c r="R18" s="16" t="n">
        <f aca="false">(1+LEN(N18)-LEN(SUBSTITUTE(N18," ","")))+1</f>
        <v>6</v>
      </c>
      <c r="S18" s="16" t="n">
        <f aca="false">(1+LEN(O18)-LEN(SUBSTITUTE(O18," ","")))</f>
        <v>11</v>
      </c>
      <c r="T18" s="16" t="s">
        <v>138</v>
      </c>
      <c r="U18" s="16" t="s">
        <v>208</v>
      </c>
      <c r="V18" s="16" t="s">
        <v>209</v>
      </c>
      <c r="W18" s="16" t="s">
        <v>210</v>
      </c>
      <c r="X18" s="16" t="s">
        <v>211</v>
      </c>
      <c r="Y18" s="16" t="s">
        <v>212</v>
      </c>
      <c r="Z18" s="20" t="s">
        <v>213</v>
      </c>
      <c r="AA18" s="20" t="s">
        <v>214</v>
      </c>
      <c r="AB18" s="16" t="s">
        <v>215</v>
      </c>
      <c r="AC18" s="16" t="s">
        <v>216</v>
      </c>
      <c r="AD18" s="20" t="s">
        <v>217</v>
      </c>
      <c r="AE18" s="16" t="s">
        <v>218</v>
      </c>
      <c r="AF18" s="20" t="s">
        <v>219</v>
      </c>
      <c r="AG18" s="16" t="s">
        <v>172</v>
      </c>
      <c r="AH18" s="20" t="s">
        <v>220</v>
      </c>
      <c r="AI18" s="20" t="s">
        <v>221</v>
      </c>
      <c r="AJ18" s="20" t="s">
        <v>222</v>
      </c>
      <c r="AK18" s="16" t="s">
        <v>223</v>
      </c>
      <c r="AL18" s="16" t="s">
        <v>224</v>
      </c>
      <c r="AM18" s="20" t="s">
        <v>217</v>
      </c>
      <c r="AN18" s="20" t="s">
        <v>225</v>
      </c>
      <c r="AO18" s="16" t="s">
        <v>226</v>
      </c>
      <c r="AP18" s="20" t="s">
        <v>227</v>
      </c>
      <c r="AQ18" s="16" t="s">
        <v>212</v>
      </c>
      <c r="AR18" s="20" t="s">
        <v>228</v>
      </c>
      <c r="AS18" s="16" t="s">
        <v>154</v>
      </c>
      <c r="AT18" s="16" t="s">
        <v>229</v>
      </c>
      <c r="AU18" s="20" t="s">
        <v>217</v>
      </c>
      <c r="AV18" s="16" t="s">
        <v>230</v>
      </c>
      <c r="AW18" s="16" t="s">
        <v>231</v>
      </c>
      <c r="AX18" s="16" t="s">
        <v>212</v>
      </c>
      <c r="AY18" s="20" t="s">
        <v>217</v>
      </c>
      <c r="AZ18" s="20" t="s">
        <v>232</v>
      </c>
      <c r="BA18" s="20" t="s">
        <v>217</v>
      </c>
      <c r="BB18" s="16" t="s">
        <v>233</v>
      </c>
      <c r="BC18" s="20" t="s">
        <v>234</v>
      </c>
      <c r="BD18" s="16" t="s">
        <v>235</v>
      </c>
      <c r="BE18" s="16" t="s">
        <v>236</v>
      </c>
      <c r="BF18" s="16" t="s">
        <v>172</v>
      </c>
      <c r="BG18" s="20" t="s">
        <v>225</v>
      </c>
      <c r="BH18" s="16" t="s">
        <v>212</v>
      </c>
      <c r="BI18" s="16" t="s">
        <v>237</v>
      </c>
      <c r="BJ18" s="16" t="s">
        <v>238</v>
      </c>
      <c r="BK18" s="16" t="s">
        <v>223</v>
      </c>
      <c r="BL18" s="16" t="s">
        <v>239</v>
      </c>
      <c r="BM18" s="20" t="s">
        <v>240</v>
      </c>
      <c r="BN18" s="20" t="s">
        <v>241</v>
      </c>
      <c r="BO18" s="16" t="s">
        <v>242</v>
      </c>
      <c r="BP18" s="20" t="s">
        <v>221</v>
      </c>
      <c r="BQ18" s="20" t="s">
        <v>243</v>
      </c>
      <c r="BR18" s="0"/>
      <c r="BS18" s="16" t="s">
        <v>217</v>
      </c>
      <c r="BT18" s="16" t="n">
        <f aca="false">49-(COUNTBLANK(U18:BQ18))</f>
        <v>49</v>
      </c>
      <c r="BU18" s="16" t="str">
        <f aca="false">CONCATENATE("*",BS18,"*")</f>
        <v>*jump*</v>
      </c>
      <c r="BV18" s="16" t="n">
        <f aca="false">COUNTIFS(U18:BQ18,BU18)</f>
        <v>0</v>
      </c>
      <c r="BW18" s="18" t="n">
        <f aca="false">BV18/BT18</f>
        <v>0</v>
      </c>
      <c r="BX18" s="0"/>
      <c r="BY18" s="0"/>
      <c r="BZ18" s="18" t="str">
        <f aca="false">IF(BY18="","",(BY18/BT18))</f>
        <v/>
      </c>
      <c r="CA18" s="16" t="n">
        <f aca="false">COUNTIFS(U18:BQ18,BU19)</f>
        <v>0</v>
      </c>
      <c r="CB18" s="16" t="str">
        <f aca="false">IF(BX18="",BU18,BX18)</f>
        <v>*jump*</v>
      </c>
      <c r="CC18" s="16" t="n">
        <f aca="false">COUNTIFS(U18:BQ18,CB19)</f>
        <v>0</v>
      </c>
      <c r="CD18" s="18" t="n">
        <f aca="false">CC18/BT18</f>
        <v>0</v>
      </c>
      <c r="CE18" s="16" t="s">
        <v>244</v>
      </c>
      <c r="CF18" s="18" t="n">
        <f aca="false">(COUNTIFS(U18:BQ18,CE18))/BT18</f>
        <v>0</v>
      </c>
      <c r="CG18" s="20" t="s">
        <v>245</v>
      </c>
      <c r="CH18" s="16" t="s">
        <v>246</v>
      </c>
      <c r="CI18" s="14" t="n">
        <f aca="false">(COUNTIFS(U18:BQ18,CK18))/BT18</f>
        <v>0.0612244897959184</v>
      </c>
      <c r="CJ18" s="18" t="n">
        <v>0.18</v>
      </c>
      <c r="CK18" s="15" t="s">
        <v>223</v>
      </c>
      <c r="CL18" s="16" t="s">
        <v>247</v>
      </c>
    </row>
    <row r="19" customFormat="false" ht="13.8" hidden="false" customHeight="false" outlineLevel="0" collapsed="false">
      <c r="A19" s="4" t="s">
        <v>203</v>
      </c>
      <c r="B19" s="17" t="n">
        <v>2</v>
      </c>
      <c r="C19" s="17" t="n">
        <v>2</v>
      </c>
      <c r="D19" s="17" t="n">
        <v>2</v>
      </c>
      <c r="E19" s="17" t="n">
        <v>8</v>
      </c>
      <c r="F19" s="17" t="n">
        <v>2</v>
      </c>
      <c r="G19" s="17" t="n">
        <v>8</v>
      </c>
      <c r="H19" s="4" t="n">
        <v>8002</v>
      </c>
      <c r="I19" s="4" t="n">
        <v>18002</v>
      </c>
      <c r="J19" s="4" t="n">
        <v>8002</v>
      </c>
      <c r="K19" s="4" t="s">
        <v>200</v>
      </c>
      <c r="L19" s="4" t="s">
        <v>132</v>
      </c>
      <c r="M19" s="16" t="s">
        <v>248</v>
      </c>
      <c r="N19" s="16" t="s">
        <v>205</v>
      </c>
      <c r="O19" s="16" t="s">
        <v>206</v>
      </c>
      <c r="Q19" s="16"/>
      <c r="R19" s="16" t="n">
        <f aca="false">(1+LEN(N19)-LEN(SUBSTITUTE(N19," ","")))+1</f>
        <v>6</v>
      </c>
      <c r="S19" s="16" t="n">
        <f aca="false">(1+LEN(O19)-LEN(SUBSTITUTE(O19," ","")))</f>
        <v>11</v>
      </c>
      <c r="T19" s="16" t="s">
        <v>138</v>
      </c>
      <c r="U19" s="16" t="s">
        <v>251</v>
      </c>
      <c r="V19" s="16" t="s">
        <v>252</v>
      </c>
      <c r="W19" s="16" t="s">
        <v>251</v>
      </c>
      <c r="X19" s="16" t="s">
        <v>253</v>
      </c>
      <c r="Y19" s="16" t="s">
        <v>254</v>
      </c>
      <c r="Z19" s="16" t="s">
        <v>255</v>
      </c>
      <c r="AA19" s="16" t="s">
        <v>256</v>
      </c>
      <c r="AB19" s="16" t="s">
        <v>223</v>
      </c>
      <c r="AC19" s="16" t="s">
        <v>257</v>
      </c>
      <c r="AD19" s="16" t="s">
        <v>258</v>
      </c>
      <c r="AE19" s="16" t="s">
        <v>236</v>
      </c>
      <c r="AF19" s="16" t="s">
        <v>223</v>
      </c>
      <c r="AG19" s="16" t="s">
        <v>259</v>
      </c>
      <c r="AH19" s="16" t="s">
        <v>223</v>
      </c>
      <c r="AI19" s="16" t="s">
        <v>251</v>
      </c>
      <c r="AJ19" s="16" t="s">
        <v>260</v>
      </c>
      <c r="AK19" s="16" t="s">
        <v>261</v>
      </c>
      <c r="AL19" s="16" t="s">
        <v>262</v>
      </c>
      <c r="AM19" s="16" t="s">
        <v>263</v>
      </c>
      <c r="AN19" s="16" t="s">
        <v>223</v>
      </c>
      <c r="AO19" s="16" t="s">
        <v>264</v>
      </c>
      <c r="AP19" s="16" t="s">
        <v>265</v>
      </c>
      <c r="AQ19" s="16" t="s">
        <v>236</v>
      </c>
      <c r="AR19" s="16" t="s">
        <v>266</v>
      </c>
      <c r="AS19" s="16" t="s">
        <v>267</v>
      </c>
      <c r="AT19" s="16" t="s">
        <v>268</v>
      </c>
      <c r="AU19" s="16" t="s">
        <v>255</v>
      </c>
      <c r="AV19" s="16" t="s">
        <v>223</v>
      </c>
      <c r="AW19" s="16" t="s">
        <v>255</v>
      </c>
      <c r="AX19" s="16" t="s">
        <v>269</v>
      </c>
      <c r="AY19" s="16" t="s">
        <v>223</v>
      </c>
      <c r="AZ19" s="16" t="s">
        <v>270</v>
      </c>
      <c r="BA19" s="16" t="s">
        <v>271</v>
      </c>
      <c r="BB19" s="16" t="s">
        <v>223</v>
      </c>
      <c r="BC19" s="16" t="s">
        <v>223</v>
      </c>
      <c r="BD19" s="16" t="s">
        <v>265</v>
      </c>
      <c r="BE19" s="16" t="s">
        <v>272</v>
      </c>
      <c r="BF19" s="16" t="s">
        <v>223</v>
      </c>
      <c r="BG19" s="16" t="s">
        <v>251</v>
      </c>
      <c r="BH19" s="16" t="s">
        <v>223</v>
      </c>
      <c r="BI19" s="16" t="s">
        <v>273</v>
      </c>
      <c r="BJ19" s="16" t="s">
        <v>223</v>
      </c>
      <c r="BK19" s="16" t="s">
        <v>274</v>
      </c>
      <c r="BL19" s="16" t="s">
        <v>223</v>
      </c>
      <c r="BM19" s="16" t="s">
        <v>212</v>
      </c>
      <c r="BN19" s="16" t="s">
        <v>226</v>
      </c>
      <c r="BO19" s="16" t="s">
        <v>223</v>
      </c>
      <c r="BP19" s="16" t="s">
        <v>251</v>
      </c>
      <c r="BQ19" s="16" t="s">
        <v>223</v>
      </c>
      <c r="BS19" s="16" t="s">
        <v>223</v>
      </c>
      <c r="BT19" s="16" t="n">
        <f aca="false">49-(COUNTBLANK(U19:BQ19))</f>
        <v>49</v>
      </c>
      <c r="BU19" s="16" t="str">
        <f aca="false">CONCATENATE("*",BS19,"*")</f>
        <v>*push*</v>
      </c>
      <c r="BV19" s="16" t="n">
        <f aca="false">COUNTIFS(U19:BQ19,BU19)</f>
        <v>0</v>
      </c>
      <c r="BW19" s="18" t="n">
        <f aca="false">BV19/BT19</f>
        <v>0</v>
      </c>
      <c r="BZ19" s="18" t="str">
        <f aca="false">IF(BY19="","",(BY19/BT19))</f>
        <v/>
      </c>
      <c r="CA19" s="16" t="n">
        <f aca="false">COUNTIFS(U19:BQ19,BU18)</f>
        <v>0</v>
      </c>
      <c r="CB19" s="16" t="str">
        <f aca="false">IF(BX19="",BU19,BX19)</f>
        <v>*push*</v>
      </c>
      <c r="CC19" s="16" t="n">
        <f aca="false">COUNTIFS(U19:BQ19,CB18)</f>
        <v>0</v>
      </c>
      <c r="CD19" s="18" t="n">
        <f aca="false">CC19/BT19</f>
        <v>0</v>
      </c>
      <c r="CE19" s="16" t="s">
        <v>275</v>
      </c>
      <c r="CF19" s="18" t="n">
        <f aca="false">(COUNTIFS(U19:BQ19,CE19))/BT19</f>
        <v>0</v>
      </c>
      <c r="CH19" s="16" t="s">
        <v>276</v>
      </c>
      <c r="CI19" s="14" t="n">
        <f aca="false">(COUNTIFS(U19:BQ19,CK19))/BT19</f>
        <v>0</v>
      </c>
      <c r="CJ19" s="18" t="n">
        <v>0.73</v>
      </c>
      <c r="CK19" s="15" t="s">
        <v>217</v>
      </c>
      <c r="CL19" s="16" t="s">
        <v>247</v>
      </c>
    </row>
    <row r="20" customFormat="false" ht="13.8" hidden="false" customHeight="false" outlineLevel="0" collapsed="false">
      <c r="A20" s="4" t="s">
        <v>131</v>
      </c>
      <c r="B20" s="4" t="n">
        <v>1</v>
      </c>
      <c r="C20" s="4" t="n">
        <v>1</v>
      </c>
      <c r="D20" s="4" t="n">
        <v>1</v>
      </c>
      <c r="E20" s="4" t="n">
        <v>10</v>
      </c>
      <c r="F20" s="4" t="n">
        <v>3</v>
      </c>
      <c r="G20" s="4" t="n">
        <v>0</v>
      </c>
      <c r="H20" s="4" t="n">
        <v>3</v>
      </c>
      <c r="I20" s="4" t="n">
        <v>10003</v>
      </c>
      <c r="J20" s="4" t="n">
        <v>3</v>
      </c>
      <c r="K20" s="4" t="n">
        <v>20003</v>
      </c>
      <c r="L20" s="4" t="s">
        <v>132</v>
      </c>
      <c r="M20" s="0" t="s">
        <v>278</v>
      </c>
      <c r="N20" s="0" t="s">
        <v>279</v>
      </c>
      <c r="O20" s="0" t="s">
        <v>280</v>
      </c>
      <c r="P20" s="15" t="s">
        <v>281</v>
      </c>
      <c r="Q20" s="15" t="s">
        <v>282</v>
      </c>
      <c r="R20" s="0" t="n">
        <f aca="false">(1+LEN(N20)-LEN(SUBSTITUTE(N20," ","")))+1</f>
        <v>6</v>
      </c>
      <c r="S20" s="0" t="n">
        <f aca="false">(1+LEN(O20)-LEN(SUBSTITUTE(O20," ","")))</f>
        <v>10</v>
      </c>
      <c r="T20" s="0" t="s">
        <v>138</v>
      </c>
      <c r="U20" s="0" t="s">
        <v>283</v>
      </c>
      <c r="V20" s="0" t="s">
        <v>284</v>
      </c>
      <c r="W20" s="0" t="s">
        <v>285</v>
      </c>
      <c r="X20" s="0" t="s">
        <v>286</v>
      </c>
      <c r="Y20" s="0" t="s">
        <v>286</v>
      </c>
      <c r="Z20" s="12"/>
      <c r="AA20" s="0" t="s">
        <v>287</v>
      </c>
      <c r="AB20" s="0" t="s">
        <v>288</v>
      </c>
      <c r="AC20" s="0" t="s">
        <v>289</v>
      </c>
      <c r="AD20" s="0" t="s">
        <v>290</v>
      </c>
      <c r="AE20" s="0" t="s">
        <v>291</v>
      </c>
      <c r="AF20" s="0" t="s">
        <v>292</v>
      </c>
      <c r="AG20" s="0" t="s">
        <v>293</v>
      </c>
      <c r="AH20" s="0" t="s">
        <v>294</v>
      </c>
      <c r="AI20" s="0" t="s">
        <v>295</v>
      </c>
      <c r="AJ20" s="0" t="s">
        <v>296</v>
      </c>
      <c r="AK20" s="0" t="s">
        <v>297</v>
      </c>
      <c r="AL20" s="0" t="s">
        <v>286</v>
      </c>
      <c r="AM20" s="0" t="s">
        <v>298</v>
      </c>
      <c r="AN20" s="0" t="s">
        <v>286</v>
      </c>
      <c r="AO20" s="0" t="s">
        <v>287</v>
      </c>
      <c r="AP20" s="0" t="s">
        <v>299</v>
      </c>
      <c r="AQ20" s="0" t="s">
        <v>300</v>
      </c>
      <c r="AR20" s="0" t="s">
        <v>301</v>
      </c>
      <c r="AS20" s="0" t="s">
        <v>302</v>
      </c>
      <c r="AT20" s="0" t="s">
        <v>303</v>
      </c>
      <c r="AU20" s="0" t="s">
        <v>304</v>
      </c>
      <c r="AV20" s="0" t="s">
        <v>305</v>
      </c>
      <c r="AW20" s="0" t="s">
        <v>306</v>
      </c>
      <c r="AX20" s="0" t="s">
        <v>149</v>
      </c>
      <c r="AY20" s="0" t="s">
        <v>307</v>
      </c>
      <c r="AZ20" s="0" t="s">
        <v>308</v>
      </c>
      <c r="BA20" s="0" t="s">
        <v>309</v>
      </c>
      <c r="BB20" s="0" t="s">
        <v>310</v>
      </c>
      <c r="BC20" s="0" t="s">
        <v>311</v>
      </c>
      <c r="BD20" s="0" t="s">
        <v>286</v>
      </c>
      <c r="BE20" s="0" t="s">
        <v>154</v>
      </c>
      <c r="BF20" s="0" t="s">
        <v>303</v>
      </c>
      <c r="BG20" s="0" t="s">
        <v>286</v>
      </c>
      <c r="BH20" s="0" t="s">
        <v>312</v>
      </c>
      <c r="BI20" s="0" t="s">
        <v>313</v>
      </c>
      <c r="BJ20" s="0" t="s">
        <v>314</v>
      </c>
      <c r="BK20" s="0" t="s">
        <v>315</v>
      </c>
      <c r="BL20" s="0" t="s">
        <v>316</v>
      </c>
      <c r="BM20" s="0" t="s">
        <v>286</v>
      </c>
      <c r="BN20" s="0" t="s">
        <v>317</v>
      </c>
      <c r="BO20" s="0" t="s">
        <v>288</v>
      </c>
      <c r="BP20" s="0" t="s">
        <v>149</v>
      </c>
      <c r="BQ20" s="0" t="s">
        <v>286</v>
      </c>
      <c r="BS20" s="0" t="s">
        <v>288</v>
      </c>
      <c r="BT20" s="0" t="n">
        <f aca="false">49-(COUNTBLANK(U20:BQ20))</f>
        <v>48</v>
      </c>
      <c r="BU20" s="0" t="str">
        <f aca="false">CONCATENATE("*",BS20,"*")</f>
        <v>*stuff*</v>
      </c>
      <c r="BV20" s="0" t="n">
        <f aca="false">COUNTIFS(U20:BQ20,BU20)</f>
        <v>0</v>
      </c>
      <c r="BW20" s="18" t="n">
        <f aca="false">BV20/BT20</f>
        <v>0</v>
      </c>
      <c r="BZ20" s="14" t="str">
        <f aca="false">IF(BY20="","",(BY20/BT20))</f>
        <v/>
      </c>
      <c r="CA20" s="0" t="n">
        <f aca="false">COUNTIFS(U20:BQ20,BU21)</f>
        <v>0</v>
      </c>
      <c r="CB20" s="0" t="str">
        <f aca="false">IF(BX20="",BU20,BX20)</f>
        <v>*stuff*</v>
      </c>
      <c r="CC20" s="0" t="n">
        <f aca="false">COUNTIFS(U20:BQ20,CB21)</f>
        <v>0</v>
      </c>
      <c r="CD20" s="14" t="n">
        <f aca="false">CC20/BT20</f>
        <v>0</v>
      </c>
      <c r="CE20" s="0" t="s">
        <v>318</v>
      </c>
      <c r="CF20" s="14" t="n">
        <f aca="false">(COUNTIFS(U20:BQ20,CE20))/BT20</f>
        <v>0</v>
      </c>
      <c r="CH20" s="0" t="s">
        <v>319</v>
      </c>
      <c r="CI20" s="14" t="n">
        <f aca="false">(COUNTIFS(U20:BQ20,CK20))/BT20</f>
        <v>0.3125</v>
      </c>
      <c r="CJ20" s="14" t="n">
        <f aca="false">(COUNTIFS(U20:BQ20,CK21))/BT20</f>
        <v>0.0625</v>
      </c>
      <c r="CK20" s="15" t="s">
        <v>288</v>
      </c>
      <c r="CL20" s="0" t="s">
        <v>320</v>
      </c>
    </row>
    <row r="21" customFormat="false" ht="13.8" hidden="false" customHeight="false" outlineLevel="0" collapsed="false">
      <c r="A21" s="4" t="s">
        <v>167</v>
      </c>
      <c r="B21" s="4" t="n">
        <v>1</v>
      </c>
      <c r="C21" s="4" t="n">
        <v>1</v>
      </c>
      <c r="D21" s="4" t="n">
        <v>2</v>
      </c>
      <c r="E21" s="4" t="n">
        <v>10</v>
      </c>
      <c r="F21" s="4" t="n">
        <v>3</v>
      </c>
      <c r="G21" s="4" t="n">
        <v>1</v>
      </c>
      <c r="H21" s="4" t="n">
        <v>1003</v>
      </c>
      <c r="I21" s="4" t="n">
        <v>11003</v>
      </c>
      <c r="J21" s="4" t="n">
        <v>1003</v>
      </c>
      <c r="K21" s="4" t="n">
        <v>21003</v>
      </c>
      <c r="L21" s="4" t="s">
        <v>132</v>
      </c>
      <c r="M21" s="0" t="s">
        <v>321</v>
      </c>
      <c r="N21" s="0" t="s">
        <v>279</v>
      </c>
      <c r="O21" s="0" t="s">
        <v>322</v>
      </c>
      <c r="P21" s="15" t="s">
        <v>323</v>
      </c>
      <c r="Q21" s="15" t="s">
        <v>282</v>
      </c>
      <c r="R21" s="0" t="n">
        <f aca="false">(1+LEN(N21)-LEN(SUBSTITUTE(N21," ","")))+1</f>
        <v>6</v>
      </c>
      <c r="S21" s="0" t="n">
        <f aca="false">(1+LEN(O21)-LEN(SUBSTITUTE(O21," ","")))</f>
        <v>10</v>
      </c>
      <c r="T21" s="0" t="s">
        <v>138</v>
      </c>
      <c r="U21" s="0" t="s">
        <v>307</v>
      </c>
      <c r="V21" s="0" t="s">
        <v>303</v>
      </c>
      <c r="W21" s="0" t="s">
        <v>324</v>
      </c>
      <c r="X21" s="0" t="s">
        <v>307</v>
      </c>
      <c r="Y21" s="0" t="s">
        <v>325</v>
      </c>
      <c r="Z21" s="0" t="s">
        <v>307</v>
      </c>
      <c r="AA21" s="0" t="s">
        <v>326</v>
      </c>
      <c r="AB21" s="0" t="s">
        <v>303</v>
      </c>
      <c r="AC21" s="0" t="s">
        <v>327</v>
      </c>
      <c r="AD21" s="12"/>
      <c r="AE21" s="0" t="s">
        <v>307</v>
      </c>
      <c r="AF21" s="0" t="s">
        <v>328</v>
      </c>
      <c r="AG21" s="0" t="s">
        <v>329</v>
      </c>
      <c r="AH21" s="0" t="s">
        <v>307</v>
      </c>
      <c r="AI21" s="0" t="s">
        <v>303</v>
      </c>
      <c r="AJ21" s="0" t="s">
        <v>330</v>
      </c>
      <c r="AK21" s="0" t="s">
        <v>331</v>
      </c>
      <c r="AL21" s="0" t="s">
        <v>332</v>
      </c>
      <c r="AM21" s="0" t="s">
        <v>307</v>
      </c>
      <c r="AN21" s="0" t="s">
        <v>333</v>
      </c>
      <c r="AO21" s="0" t="s">
        <v>334</v>
      </c>
      <c r="AP21" s="0" t="s">
        <v>335</v>
      </c>
      <c r="AQ21" s="0" t="s">
        <v>336</v>
      </c>
      <c r="AR21" s="0" t="s">
        <v>299</v>
      </c>
      <c r="AS21" s="0" t="s">
        <v>337</v>
      </c>
      <c r="AT21" s="0" t="s">
        <v>303</v>
      </c>
      <c r="AU21" s="0" t="s">
        <v>303</v>
      </c>
      <c r="AV21" s="0" t="s">
        <v>333</v>
      </c>
      <c r="AW21" s="0" t="s">
        <v>338</v>
      </c>
      <c r="AX21" s="0" t="s">
        <v>307</v>
      </c>
      <c r="AY21" s="0" t="s">
        <v>307</v>
      </c>
      <c r="AZ21" s="0" t="s">
        <v>339</v>
      </c>
      <c r="BA21" s="0" t="s">
        <v>340</v>
      </c>
      <c r="BB21" s="0" t="s">
        <v>333</v>
      </c>
      <c r="BC21" s="0" t="s">
        <v>307</v>
      </c>
      <c r="BD21" s="0" t="s">
        <v>307</v>
      </c>
      <c r="BE21" s="0" t="s">
        <v>341</v>
      </c>
      <c r="BF21" s="0" t="s">
        <v>307</v>
      </c>
      <c r="BG21" s="0" t="s">
        <v>289</v>
      </c>
      <c r="BH21" s="0" t="s">
        <v>307</v>
      </c>
      <c r="BI21" s="0" t="s">
        <v>342</v>
      </c>
      <c r="BJ21" s="0" t="s">
        <v>299</v>
      </c>
      <c r="BK21" s="0" t="s">
        <v>303</v>
      </c>
      <c r="BL21" s="0" t="s">
        <v>343</v>
      </c>
      <c r="BM21" s="0" t="s">
        <v>307</v>
      </c>
      <c r="BN21" s="21" t="n">
        <f aca="false">TRUE()</f>
        <v>1</v>
      </c>
      <c r="BO21" s="0" t="s">
        <v>325</v>
      </c>
      <c r="BP21" s="0" t="s">
        <v>344</v>
      </c>
      <c r="BQ21" s="0" t="s">
        <v>186</v>
      </c>
      <c r="BS21" s="0" t="s">
        <v>334</v>
      </c>
      <c r="BT21" s="0" t="n">
        <f aca="false">49-(COUNTBLANK(U21:BQ21))</f>
        <v>48</v>
      </c>
      <c r="BU21" s="0" t="str">
        <f aca="false">CONCATENATE("*",BS21,"*")</f>
        <v>*shoot*</v>
      </c>
      <c r="BV21" s="0" t="n">
        <f aca="false">COUNTIFS(U21:BQ21,BU21)</f>
        <v>0</v>
      </c>
      <c r="BW21" s="14" t="n">
        <f aca="false">BV21/BT21</f>
        <v>0</v>
      </c>
      <c r="BX21" s="0" t="s">
        <v>345</v>
      </c>
      <c r="BY21" s="0" t="n">
        <f aca="false">COUNTIFS(U21:BQ21,BX21)</f>
        <v>0</v>
      </c>
      <c r="BZ21" s="18" t="n">
        <f aca="false">IF(BY21="","",(BY21/BT21))</f>
        <v>0</v>
      </c>
      <c r="CA21" s="0" t="n">
        <f aca="false">COUNTIFS(U21:BQ21,BU20)</f>
        <v>0</v>
      </c>
      <c r="CB21" s="0" t="str">
        <f aca="false">IF(BX21="",BU21,BX21)</f>
        <v>*kill*</v>
      </c>
      <c r="CC21" s="0" t="n">
        <f aca="false">COUNTIFS(U21:BQ21,CB20)</f>
        <v>0</v>
      </c>
      <c r="CD21" s="14" t="n">
        <f aca="false">CC21/BT21</f>
        <v>0</v>
      </c>
      <c r="CE21" s="0" t="s">
        <v>345</v>
      </c>
      <c r="CF21" s="14" t="n">
        <f aca="false">(COUNTIFS(U21:BQ21,CE21))/BT21</f>
        <v>0</v>
      </c>
      <c r="CH21" s="0" t="s">
        <v>346</v>
      </c>
      <c r="CI21" s="14" t="n">
        <f aca="false">(COUNTIFS(U21:BQ21,CK21))/BT21</f>
        <v>0.520833333333333</v>
      </c>
      <c r="CJ21" s="14" t="n">
        <f aca="false">(COUNTIFS(U21:BQ21,CK20))/BT21</f>
        <v>0</v>
      </c>
      <c r="CK21" s="15" t="s">
        <v>307</v>
      </c>
      <c r="CL21" s="0" t="s">
        <v>320</v>
      </c>
      <c r="CN21" s="16"/>
    </row>
    <row r="22" s="16" customFormat="true" ht="13.8" hidden="false" customHeight="false" outlineLevel="0" collapsed="false">
      <c r="A22" s="4" t="s">
        <v>195</v>
      </c>
      <c r="B22" s="17" t="n">
        <v>1</v>
      </c>
      <c r="C22" s="17" t="n">
        <v>2</v>
      </c>
      <c r="D22" s="17" t="n">
        <v>1</v>
      </c>
      <c r="E22" s="17" t="n">
        <v>10</v>
      </c>
      <c r="F22" s="17" t="n">
        <v>3</v>
      </c>
      <c r="G22" s="17" t="n">
        <v>2</v>
      </c>
      <c r="H22" s="4" t="n">
        <v>2003</v>
      </c>
      <c r="I22" s="4" t="n">
        <v>12003</v>
      </c>
      <c r="J22" s="4" t="n">
        <v>2003</v>
      </c>
      <c r="K22" s="4" t="n">
        <v>22003</v>
      </c>
      <c r="L22" s="4" t="s">
        <v>132</v>
      </c>
      <c r="M22" s="16" t="s">
        <v>278</v>
      </c>
      <c r="N22" s="16" t="s">
        <v>279</v>
      </c>
      <c r="O22" s="16" t="s">
        <v>322</v>
      </c>
      <c r="P22" s="16" t="s">
        <v>323</v>
      </c>
      <c r="Q22" s="16" t="s">
        <v>282</v>
      </c>
      <c r="R22" s="16" t="n">
        <f aca="false">(1+LEN(N22)-LEN(SUBSTITUTE(N22," ","")))+1</f>
        <v>6</v>
      </c>
      <c r="S22" s="16" t="n">
        <f aca="false">(1+LEN(O22)-LEN(SUBSTITUTE(O22," ","")))</f>
        <v>10</v>
      </c>
      <c r="T22" s="16" t="s">
        <v>138</v>
      </c>
      <c r="U22" s="16" t="s">
        <v>283</v>
      </c>
      <c r="V22" s="16" t="s">
        <v>284</v>
      </c>
      <c r="W22" s="16" t="s">
        <v>285</v>
      </c>
      <c r="X22" s="16" t="s">
        <v>286</v>
      </c>
      <c r="Y22" s="16" t="s">
        <v>286</v>
      </c>
      <c r="AA22" s="16" t="s">
        <v>287</v>
      </c>
      <c r="AB22" s="16" t="s">
        <v>288</v>
      </c>
      <c r="AC22" s="16" t="s">
        <v>289</v>
      </c>
      <c r="AD22" s="16" t="s">
        <v>290</v>
      </c>
      <c r="AE22" s="16" t="s">
        <v>291</v>
      </c>
      <c r="AF22" s="16" t="s">
        <v>292</v>
      </c>
      <c r="AG22" s="16" t="s">
        <v>293</v>
      </c>
      <c r="AH22" s="16" t="s">
        <v>294</v>
      </c>
      <c r="AI22" s="16" t="s">
        <v>295</v>
      </c>
      <c r="AJ22" s="16" t="s">
        <v>296</v>
      </c>
      <c r="AK22" s="16" t="s">
        <v>297</v>
      </c>
      <c r="AL22" s="16" t="s">
        <v>286</v>
      </c>
      <c r="AM22" s="16" t="s">
        <v>298</v>
      </c>
      <c r="AN22" s="16" t="s">
        <v>286</v>
      </c>
      <c r="AO22" s="16" t="s">
        <v>287</v>
      </c>
      <c r="AP22" s="16" t="s">
        <v>299</v>
      </c>
      <c r="AQ22" s="16" t="s">
        <v>300</v>
      </c>
      <c r="AR22" s="16" t="s">
        <v>301</v>
      </c>
      <c r="AS22" s="16" t="s">
        <v>302</v>
      </c>
      <c r="AT22" s="16" t="s">
        <v>303</v>
      </c>
      <c r="AU22" s="16" t="s">
        <v>304</v>
      </c>
      <c r="AV22" s="16" t="s">
        <v>305</v>
      </c>
      <c r="AW22" s="16" t="s">
        <v>306</v>
      </c>
      <c r="AX22" s="16" t="s">
        <v>149</v>
      </c>
      <c r="AY22" s="16" t="s">
        <v>307</v>
      </c>
      <c r="AZ22" s="16" t="s">
        <v>308</v>
      </c>
      <c r="BA22" s="16" t="s">
        <v>309</v>
      </c>
      <c r="BB22" s="16" t="s">
        <v>310</v>
      </c>
      <c r="BC22" s="16" t="s">
        <v>311</v>
      </c>
      <c r="BD22" s="16" t="s">
        <v>286</v>
      </c>
      <c r="BE22" s="16" t="s">
        <v>154</v>
      </c>
      <c r="BF22" s="16" t="s">
        <v>303</v>
      </c>
      <c r="BG22" s="16" t="s">
        <v>286</v>
      </c>
      <c r="BH22" s="16" t="s">
        <v>312</v>
      </c>
      <c r="BI22" s="16" t="s">
        <v>313</v>
      </c>
      <c r="BJ22" s="16" t="s">
        <v>314</v>
      </c>
      <c r="BK22" s="16" t="s">
        <v>315</v>
      </c>
      <c r="BL22" s="16" t="s">
        <v>316</v>
      </c>
      <c r="BM22" s="16" t="s">
        <v>286</v>
      </c>
      <c r="BN22" s="16" t="s">
        <v>317</v>
      </c>
      <c r="BO22" s="16" t="s">
        <v>288</v>
      </c>
      <c r="BP22" s="16" t="s">
        <v>149</v>
      </c>
      <c r="BQ22" s="16" t="s">
        <v>286</v>
      </c>
      <c r="BS22" s="16" t="s">
        <v>288</v>
      </c>
      <c r="BT22" s="16" t="n">
        <f aca="false">49-(COUNTBLANK(U22:BQ22))</f>
        <v>48</v>
      </c>
      <c r="BU22" s="16" t="str">
        <f aca="false">CONCATENATE("*",BS22,"*")</f>
        <v>*stuff*</v>
      </c>
      <c r="BV22" s="16" t="n">
        <f aca="false">COUNTIFS(U22:BQ22,BU22)</f>
        <v>0</v>
      </c>
      <c r="BW22" s="18" t="n">
        <f aca="false">BV22/BT22</f>
        <v>0</v>
      </c>
      <c r="BZ22" s="18" t="str">
        <f aca="false">IF(BY22="","",(BY22/BT22))</f>
        <v/>
      </c>
      <c r="CA22" s="16" t="n">
        <f aca="false">COUNTIFS(U22:BQ22,BU23)</f>
        <v>0</v>
      </c>
      <c r="CB22" s="16" t="str">
        <f aca="false">IF(BX22="",BU22,BX22)</f>
        <v>*stuff*</v>
      </c>
      <c r="CC22" s="16" t="n">
        <f aca="false">COUNTIFS(U22:BQ22,CB23)</f>
        <v>0</v>
      </c>
      <c r="CD22" s="18" t="n">
        <f aca="false">CC22/BT22</f>
        <v>0</v>
      </c>
      <c r="CE22" s="16" t="s">
        <v>318</v>
      </c>
      <c r="CF22" s="18" t="n">
        <f aca="false">(COUNTIFS(U22:BQ22,CE22))/BT22</f>
        <v>0</v>
      </c>
      <c r="CH22" s="16" t="s">
        <v>319</v>
      </c>
      <c r="CI22" s="14" t="n">
        <f aca="false">(COUNTIFS(U22:BQ22,CK22))/BT22</f>
        <v>0.0625</v>
      </c>
      <c r="CJ22" s="14" t="n">
        <f aca="false">(COUNTIFS(U22:BQ22,CK23))/BT22</f>
        <v>0.3125</v>
      </c>
      <c r="CK22" s="15" t="s">
        <v>307</v>
      </c>
      <c r="CL22" s="16" t="s">
        <v>320</v>
      </c>
    </row>
    <row r="23" customFormat="false" ht="13.8" hidden="false" customHeight="false" outlineLevel="0" collapsed="false">
      <c r="A23" s="4" t="s">
        <v>197</v>
      </c>
      <c r="B23" s="17" t="n">
        <v>1</v>
      </c>
      <c r="C23" s="17" t="n">
        <v>2</v>
      </c>
      <c r="D23" s="17" t="n">
        <v>2</v>
      </c>
      <c r="E23" s="17" t="n">
        <v>10</v>
      </c>
      <c r="F23" s="17" t="n">
        <v>3</v>
      </c>
      <c r="G23" s="17" t="n">
        <v>3</v>
      </c>
      <c r="H23" s="4" t="n">
        <v>3003</v>
      </c>
      <c r="I23" s="4" t="n">
        <v>13003</v>
      </c>
      <c r="J23" s="4" t="n">
        <v>3003</v>
      </c>
      <c r="K23" s="4" t="n">
        <v>23003</v>
      </c>
      <c r="L23" s="4" t="s">
        <v>132</v>
      </c>
      <c r="M23" s="16" t="s">
        <v>321</v>
      </c>
      <c r="N23" s="16" t="s">
        <v>279</v>
      </c>
      <c r="O23" s="16" t="s">
        <v>280</v>
      </c>
      <c r="P23" s="16" t="s">
        <v>281</v>
      </c>
      <c r="Q23" s="16" t="s">
        <v>282</v>
      </c>
      <c r="R23" s="16" t="n">
        <f aca="false">(1+LEN(N23)-LEN(SUBSTITUTE(N23," ","")))+1</f>
        <v>6</v>
      </c>
      <c r="S23" s="16" t="n">
        <f aca="false">(1+LEN(O23)-LEN(SUBSTITUTE(O23," ","")))</f>
        <v>10</v>
      </c>
      <c r="T23" s="16" t="s">
        <v>138</v>
      </c>
      <c r="U23" s="16" t="s">
        <v>307</v>
      </c>
      <c r="V23" s="16" t="s">
        <v>303</v>
      </c>
      <c r="W23" s="16" t="s">
        <v>324</v>
      </c>
      <c r="X23" s="16" t="s">
        <v>307</v>
      </c>
      <c r="Y23" s="16" t="s">
        <v>325</v>
      </c>
      <c r="Z23" s="16" t="s">
        <v>307</v>
      </c>
      <c r="AA23" s="16" t="s">
        <v>326</v>
      </c>
      <c r="AB23" s="16" t="s">
        <v>303</v>
      </c>
      <c r="AC23" s="16" t="s">
        <v>327</v>
      </c>
      <c r="AE23" s="16" t="s">
        <v>307</v>
      </c>
      <c r="AF23" s="16" t="s">
        <v>328</v>
      </c>
      <c r="AG23" s="16" t="s">
        <v>329</v>
      </c>
      <c r="AH23" s="16" t="s">
        <v>307</v>
      </c>
      <c r="AI23" s="16" t="s">
        <v>303</v>
      </c>
      <c r="AJ23" s="16" t="s">
        <v>330</v>
      </c>
      <c r="AK23" s="16" t="s">
        <v>331</v>
      </c>
      <c r="AL23" s="16" t="s">
        <v>332</v>
      </c>
      <c r="AM23" s="16" t="s">
        <v>307</v>
      </c>
      <c r="AN23" s="16" t="s">
        <v>333</v>
      </c>
      <c r="AO23" s="16" t="s">
        <v>334</v>
      </c>
      <c r="AP23" s="16" t="s">
        <v>335</v>
      </c>
      <c r="AQ23" s="16" t="s">
        <v>336</v>
      </c>
      <c r="AR23" s="16" t="s">
        <v>299</v>
      </c>
      <c r="AS23" s="16" t="s">
        <v>337</v>
      </c>
      <c r="AT23" s="16" t="s">
        <v>303</v>
      </c>
      <c r="AU23" s="16" t="s">
        <v>303</v>
      </c>
      <c r="AV23" s="16" t="s">
        <v>333</v>
      </c>
      <c r="AW23" s="16" t="s">
        <v>338</v>
      </c>
      <c r="AX23" s="16" t="s">
        <v>307</v>
      </c>
      <c r="AY23" s="16" t="s">
        <v>307</v>
      </c>
      <c r="AZ23" s="16" t="s">
        <v>339</v>
      </c>
      <c r="BA23" s="16" t="s">
        <v>340</v>
      </c>
      <c r="BB23" s="16" t="s">
        <v>333</v>
      </c>
      <c r="BC23" s="16" t="s">
        <v>307</v>
      </c>
      <c r="BD23" s="16" t="s">
        <v>307</v>
      </c>
      <c r="BE23" s="16" t="s">
        <v>341</v>
      </c>
      <c r="BF23" s="16" t="s">
        <v>307</v>
      </c>
      <c r="BG23" s="16" t="s">
        <v>289</v>
      </c>
      <c r="BH23" s="16" t="s">
        <v>307</v>
      </c>
      <c r="BI23" s="16" t="s">
        <v>342</v>
      </c>
      <c r="BJ23" s="16" t="s">
        <v>299</v>
      </c>
      <c r="BK23" s="16" t="s">
        <v>303</v>
      </c>
      <c r="BL23" s="16" t="s">
        <v>343</v>
      </c>
      <c r="BM23" s="16" t="s">
        <v>307</v>
      </c>
      <c r="BN23" s="22" t="n">
        <f aca="false">TRUE()</f>
        <v>1</v>
      </c>
      <c r="BO23" s="16" t="s">
        <v>325</v>
      </c>
      <c r="BP23" s="16" t="s">
        <v>344</v>
      </c>
      <c r="BQ23" s="16" t="s">
        <v>186</v>
      </c>
      <c r="BS23" s="16" t="s">
        <v>334</v>
      </c>
      <c r="BT23" s="16" t="n">
        <f aca="false">49-(COUNTBLANK(U23:BQ23))</f>
        <v>48</v>
      </c>
      <c r="BU23" s="16" t="str">
        <f aca="false">CONCATENATE("*",BS23,"*")</f>
        <v>*shoot*</v>
      </c>
      <c r="BV23" s="16" t="n">
        <f aca="false">COUNTIFS(U23:BQ23,BU23)</f>
        <v>0</v>
      </c>
      <c r="BW23" s="18" t="n">
        <f aca="false">BV23/BT23</f>
        <v>0</v>
      </c>
      <c r="BX23" s="16" t="s">
        <v>345</v>
      </c>
      <c r="BY23" s="16" t="n">
        <f aca="false">COUNTIFS(U23:BQ23,BX23)</f>
        <v>0</v>
      </c>
      <c r="BZ23" s="18" t="n">
        <f aca="false">IF(BY23="","",(BY23/BT23))</f>
        <v>0</v>
      </c>
      <c r="CA23" s="16" t="n">
        <f aca="false">COUNTIFS(U23:BQ23,BU22)</f>
        <v>0</v>
      </c>
      <c r="CB23" s="16" t="str">
        <f aca="false">IF(BX23="",BU23,BX23)</f>
        <v>*kill*</v>
      </c>
      <c r="CC23" s="16" t="n">
        <f aca="false">COUNTIFS(U23:BQ23,CB22)</f>
        <v>0</v>
      </c>
      <c r="CD23" s="18" t="n">
        <f aca="false">CC23/BT23</f>
        <v>0</v>
      </c>
      <c r="CE23" s="16" t="s">
        <v>345</v>
      </c>
      <c r="CF23" s="18" t="n">
        <f aca="false">(COUNTIFS(U23:BQ23,CE23))/BT23</f>
        <v>0</v>
      </c>
      <c r="CH23" s="16" t="s">
        <v>346</v>
      </c>
      <c r="CI23" s="14" t="n">
        <f aca="false">(COUNTIFS(U23:BQ23,CK23))/BT23</f>
        <v>0</v>
      </c>
      <c r="CJ23" s="14" t="n">
        <f aca="false">(COUNTIFS(U23:BQ23,CK22))/BT23</f>
        <v>0.520833333333333</v>
      </c>
      <c r="CK23" s="15" t="s">
        <v>288</v>
      </c>
      <c r="CL23" s="16" t="s">
        <v>320</v>
      </c>
    </row>
    <row r="24" customFormat="false" ht="13.8" hidden="false" customHeight="false" outlineLevel="0" collapsed="false">
      <c r="A24" s="4" t="s">
        <v>199</v>
      </c>
      <c r="B24" s="4" t="n">
        <v>2</v>
      </c>
      <c r="C24" s="4" t="n">
        <v>1</v>
      </c>
      <c r="D24" s="4" t="n">
        <v>1</v>
      </c>
      <c r="E24" s="4" t="n">
        <v>10</v>
      </c>
      <c r="F24" s="4" t="n">
        <v>3</v>
      </c>
      <c r="G24" s="4" t="n">
        <v>5</v>
      </c>
      <c r="H24" s="4" t="n">
        <v>5003</v>
      </c>
      <c r="I24" s="4" t="n">
        <v>15003</v>
      </c>
      <c r="J24" s="4" t="n">
        <v>5003</v>
      </c>
      <c r="K24" s="4" t="s">
        <v>200</v>
      </c>
      <c r="L24" s="4" t="s">
        <v>132</v>
      </c>
      <c r="M24" s="0" t="s">
        <v>278</v>
      </c>
      <c r="N24" s="0" t="s">
        <v>279</v>
      </c>
      <c r="O24" s="0" t="s">
        <v>280</v>
      </c>
      <c r="P24" s="15"/>
      <c r="Q24" s="15"/>
      <c r="R24" s="0" t="n">
        <f aca="false">(1+LEN(N24)-LEN(SUBSTITUTE(N24," ","")))+1</f>
        <v>6</v>
      </c>
      <c r="S24" s="0" t="n">
        <f aca="false">(1+LEN(O24)-LEN(SUBSTITUTE(O24," ","")))</f>
        <v>10</v>
      </c>
      <c r="T24" s="0" t="s">
        <v>138</v>
      </c>
      <c r="U24" s="0" t="s">
        <v>283</v>
      </c>
      <c r="V24" s="0" t="s">
        <v>284</v>
      </c>
      <c r="W24" s="0" t="s">
        <v>285</v>
      </c>
      <c r="X24" s="0" t="s">
        <v>286</v>
      </c>
      <c r="Y24" s="0" t="s">
        <v>286</v>
      </c>
      <c r="Z24" s="12"/>
      <c r="AA24" s="0" t="s">
        <v>287</v>
      </c>
      <c r="AB24" s="0" t="s">
        <v>288</v>
      </c>
      <c r="AC24" s="0" t="s">
        <v>289</v>
      </c>
      <c r="AD24" s="0" t="s">
        <v>290</v>
      </c>
      <c r="AE24" s="0" t="s">
        <v>291</v>
      </c>
      <c r="AF24" s="0" t="s">
        <v>292</v>
      </c>
      <c r="AG24" s="0" t="s">
        <v>293</v>
      </c>
      <c r="AH24" s="0" t="s">
        <v>294</v>
      </c>
      <c r="AI24" s="0" t="s">
        <v>295</v>
      </c>
      <c r="AJ24" s="0" t="s">
        <v>296</v>
      </c>
      <c r="AK24" s="0" t="s">
        <v>297</v>
      </c>
      <c r="AL24" s="0" t="s">
        <v>286</v>
      </c>
      <c r="AM24" s="0" t="s">
        <v>298</v>
      </c>
      <c r="AN24" s="0" t="s">
        <v>286</v>
      </c>
      <c r="AO24" s="0" t="s">
        <v>287</v>
      </c>
      <c r="AP24" s="0" t="s">
        <v>299</v>
      </c>
      <c r="AQ24" s="0" t="s">
        <v>300</v>
      </c>
      <c r="AR24" s="0" t="s">
        <v>301</v>
      </c>
      <c r="AS24" s="0" t="s">
        <v>302</v>
      </c>
      <c r="AT24" s="0" t="s">
        <v>303</v>
      </c>
      <c r="AU24" s="0" t="s">
        <v>304</v>
      </c>
      <c r="AV24" s="0" t="s">
        <v>305</v>
      </c>
      <c r="AW24" s="0" t="s">
        <v>306</v>
      </c>
      <c r="AX24" s="0" t="s">
        <v>149</v>
      </c>
      <c r="AY24" s="0" t="s">
        <v>307</v>
      </c>
      <c r="AZ24" s="0" t="s">
        <v>308</v>
      </c>
      <c r="BA24" s="0" t="s">
        <v>309</v>
      </c>
      <c r="BB24" s="0" t="s">
        <v>310</v>
      </c>
      <c r="BC24" s="0" t="s">
        <v>311</v>
      </c>
      <c r="BD24" s="0" t="s">
        <v>286</v>
      </c>
      <c r="BE24" s="0" t="s">
        <v>154</v>
      </c>
      <c r="BF24" s="0" t="s">
        <v>303</v>
      </c>
      <c r="BG24" s="0" t="s">
        <v>286</v>
      </c>
      <c r="BH24" s="0" t="s">
        <v>312</v>
      </c>
      <c r="BI24" s="0" t="s">
        <v>313</v>
      </c>
      <c r="BJ24" s="0" t="s">
        <v>314</v>
      </c>
      <c r="BK24" s="0" t="s">
        <v>315</v>
      </c>
      <c r="BL24" s="0" t="s">
        <v>316</v>
      </c>
      <c r="BM24" s="0" t="s">
        <v>286</v>
      </c>
      <c r="BN24" s="0" t="s">
        <v>317</v>
      </c>
      <c r="BO24" s="0" t="s">
        <v>288</v>
      </c>
      <c r="BP24" s="0" t="s">
        <v>149</v>
      </c>
      <c r="BQ24" s="0" t="s">
        <v>286</v>
      </c>
      <c r="BS24" s="0" t="s">
        <v>288</v>
      </c>
      <c r="BT24" s="0" t="n">
        <f aca="false">49-(COUNTBLANK(U24:BQ24))</f>
        <v>48</v>
      </c>
      <c r="BU24" s="0" t="str">
        <f aca="false">CONCATENATE("*",BS24,"*")</f>
        <v>*stuff*</v>
      </c>
      <c r="BV24" s="0" t="n">
        <f aca="false">COUNTIFS(U24:BQ24,BU24)</f>
        <v>0</v>
      </c>
      <c r="BW24" s="18" t="n">
        <f aca="false">BV24/BT24</f>
        <v>0</v>
      </c>
      <c r="BZ24" s="14" t="str">
        <f aca="false">IF(BY24="","",(BY24/BT24))</f>
        <v/>
      </c>
      <c r="CA24" s="0" t="n">
        <f aca="false">COUNTIFS(U24:BQ24,BU25)</f>
        <v>0</v>
      </c>
      <c r="CB24" s="0" t="str">
        <f aca="false">IF(BX24="",BU24,BX24)</f>
        <v>*stuff*</v>
      </c>
      <c r="CC24" s="0" t="n">
        <f aca="false">COUNTIFS(U24:BQ24,CB25)</f>
        <v>0</v>
      </c>
      <c r="CD24" s="14" t="n">
        <f aca="false">CC24/BT24</f>
        <v>0</v>
      </c>
      <c r="CE24" s="0" t="s">
        <v>318</v>
      </c>
      <c r="CF24" s="14" t="n">
        <f aca="false">(COUNTIFS(U24:BQ24,CE24))/BT24</f>
        <v>0</v>
      </c>
      <c r="CH24" s="0" t="s">
        <v>319</v>
      </c>
      <c r="CI24" s="14" t="n">
        <f aca="false">(COUNTIFS(U24:BQ24,CK24))/BT24</f>
        <v>0.3125</v>
      </c>
      <c r="CJ24" s="14" t="n">
        <f aca="false">(COUNTIFS(U24:BQ24,CH25))/BT24</f>
        <v>0</v>
      </c>
      <c r="CK24" s="15" t="s">
        <v>288</v>
      </c>
      <c r="CL24" s="0" t="s">
        <v>320</v>
      </c>
      <c r="CN24" s="16"/>
    </row>
    <row r="25" customFormat="false" ht="13.8" hidden="false" customHeight="false" outlineLevel="0" collapsed="false">
      <c r="A25" s="4" t="s">
        <v>201</v>
      </c>
      <c r="B25" s="4" t="n">
        <v>2</v>
      </c>
      <c r="C25" s="4" t="n">
        <v>1</v>
      </c>
      <c r="D25" s="4" t="n">
        <v>2</v>
      </c>
      <c r="E25" s="4" t="n">
        <v>10</v>
      </c>
      <c r="F25" s="4" t="n">
        <v>3</v>
      </c>
      <c r="G25" s="4" t="n">
        <v>6</v>
      </c>
      <c r="H25" s="4" t="n">
        <v>6003</v>
      </c>
      <c r="I25" s="4" t="n">
        <v>16003</v>
      </c>
      <c r="J25" s="4" t="n">
        <v>6003</v>
      </c>
      <c r="K25" s="4" t="s">
        <v>200</v>
      </c>
      <c r="L25" s="4" t="s">
        <v>132</v>
      </c>
      <c r="M25" s="0" t="s">
        <v>321</v>
      </c>
      <c r="N25" s="0" t="s">
        <v>279</v>
      </c>
      <c r="O25" s="0" t="s">
        <v>322</v>
      </c>
      <c r="P25" s="15"/>
      <c r="Q25" s="15"/>
      <c r="R25" s="0" t="n">
        <f aca="false">(1+LEN(N25)-LEN(SUBSTITUTE(N25," ","")))+1</f>
        <v>6</v>
      </c>
      <c r="S25" s="0" t="n">
        <f aca="false">(1+LEN(O25)-LEN(SUBSTITUTE(O25," ","")))</f>
        <v>10</v>
      </c>
      <c r="T25" s="0" t="s">
        <v>138</v>
      </c>
      <c r="U25" s="0" t="s">
        <v>307</v>
      </c>
      <c r="V25" s="0" t="s">
        <v>303</v>
      </c>
      <c r="W25" s="0" t="s">
        <v>324</v>
      </c>
      <c r="X25" s="0" t="s">
        <v>307</v>
      </c>
      <c r="Y25" s="0" t="s">
        <v>325</v>
      </c>
      <c r="Z25" s="0" t="s">
        <v>307</v>
      </c>
      <c r="AA25" s="0" t="s">
        <v>326</v>
      </c>
      <c r="AB25" s="0" t="s">
        <v>303</v>
      </c>
      <c r="AC25" s="0" t="s">
        <v>327</v>
      </c>
      <c r="AD25" s="12"/>
      <c r="AE25" s="0" t="s">
        <v>307</v>
      </c>
      <c r="AF25" s="0" t="s">
        <v>328</v>
      </c>
      <c r="AG25" s="0" t="s">
        <v>329</v>
      </c>
      <c r="AH25" s="0" t="s">
        <v>307</v>
      </c>
      <c r="AI25" s="0" t="s">
        <v>303</v>
      </c>
      <c r="AJ25" s="0" t="s">
        <v>330</v>
      </c>
      <c r="AK25" s="0" t="s">
        <v>331</v>
      </c>
      <c r="AL25" s="0" t="s">
        <v>332</v>
      </c>
      <c r="AM25" s="0" t="s">
        <v>307</v>
      </c>
      <c r="AN25" s="0" t="s">
        <v>333</v>
      </c>
      <c r="AO25" s="0" t="s">
        <v>334</v>
      </c>
      <c r="AP25" s="0" t="s">
        <v>335</v>
      </c>
      <c r="AQ25" s="0" t="s">
        <v>336</v>
      </c>
      <c r="AR25" s="0" t="s">
        <v>299</v>
      </c>
      <c r="AS25" s="0" t="s">
        <v>337</v>
      </c>
      <c r="AT25" s="0" t="s">
        <v>303</v>
      </c>
      <c r="AU25" s="0" t="s">
        <v>303</v>
      </c>
      <c r="AV25" s="0" t="s">
        <v>333</v>
      </c>
      <c r="AW25" s="0" t="s">
        <v>338</v>
      </c>
      <c r="AX25" s="0" t="s">
        <v>307</v>
      </c>
      <c r="AY25" s="0" t="s">
        <v>307</v>
      </c>
      <c r="AZ25" s="0" t="s">
        <v>339</v>
      </c>
      <c r="BA25" s="0" t="s">
        <v>340</v>
      </c>
      <c r="BB25" s="0" t="s">
        <v>333</v>
      </c>
      <c r="BC25" s="0" t="s">
        <v>307</v>
      </c>
      <c r="BD25" s="0" t="s">
        <v>307</v>
      </c>
      <c r="BE25" s="0" t="s">
        <v>341</v>
      </c>
      <c r="BF25" s="0" t="s">
        <v>307</v>
      </c>
      <c r="BG25" s="0" t="s">
        <v>289</v>
      </c>
      <c r="BH25" s="0" t="s">
        <v>307</v>
      </c>
      <c r="BI25" s="0" t="s">
        <v>342</v>
      </c>
      <c r="BJ25" s="0" t="s">
        <v>299</v>
      </c>
      <c r="BK25" s="0" t="s">
        <v>303</v>
      </c>
      <c r="BL25" s="0" t="s">
        <v>343</v>
      </c>
      <c r="BM25" s="0" t="s">
        <v>307</v>
      </c>
      <c r="BN25" s="21" t="n">
        <f aca="false">TRUE()</f>
        <v>1</v>
      </c>
      <c r="BO25" s="0" t="s">
        <v>325</v>
      </c>
      <c r="BP25" s="0" t="s">
        <v>344</v>
      </c>
      <c r="BQ25" s="0" t="s">
        <v>186</v>
      </c>
      <c r="BS25" s="0" t="s">
        <v>334</v>
      </c>
      <c r="BT25" s="0" t="n">
        <f aca="false">49-(COUNTBLANK(U25:BQ25))</f>
        <v>48</v>
      </c>
      <c r="BU25" s="0" t="str">
        <f aca="false">CONCATENATE("*",BS25,"*")</f>
        <v>*shoot*</v>
      </c>
      <c r="BV25" s="0" t="n">
        <f aca="false">COUNTIFS(U25:BQ25,BU25)</f>
        <v>0</v>
      </c>
      <c r="BW25" s="14" t="n">
        <f aca="false">BV25/BT25</f>
        <v>0</v>
      </c>
      <c r="BX25" s="16" t="s">
        <v>345</v>
      </c>
      <c r="BY25" s="16" t="n">
        <f aca="false">COUNTIFS(U25:BQ25,BX25)</f>
        <v>0</v>
      </c>
      <c r="BZ25" s="18" t="n">
        <f aca="false">IF(BY25="","",(BY25/BT25))</f>
        <v>0</v>
      </c>
      <c r="CA25" s="0" t="n">
        <f aca="false">COUNTIFS(U25:BQ25,BU24)</f>
        <v>0</v>
      </c>
      <c r="CB25" s="0" t="str">
        <f aca="false">IF(BX25="",BU25,BX25)</f>
        <v>*kill*</v>
      </c>
      <c r="CC25" s="0" t="n">
        <f aca="false">COUNTIFS(U25:BQ25,CB24)</f>
        <v>0</v>
      </c>
      <c r="CD25" s="14" t="n">
        <f aca="false">CC25/BT25</f>
        <v>0</v>
      </c>
      <c r="CE25" s="0" t="s">
        <v>345</v>
      </c>
      <c r="CF25" s="14" t="n">
        <f aca="false">(COUNTIFS(U25:BQ25,CE25))/BT25</f>
        <v>0</v>
      </c>
      <c r="CH25" s="0" t="s">
        <v>346</v>
      </c>
      <c r="CI25" s="14" t="n">
        <f aca="false">(COUNTIFS(U25:BQ25,CK25))/BT25</f>
        <v>0.520833333333333</v>
      </c>
      <c r="CJ25" s="14" t="n">
        <f aca="false">(COUNTIFS(U25:BQ25,CH24))/BT25</f>
        <v>0</v>
      </c>
      <c r="CK25" s="15" t="s">
        <v>307</v>
      </c>
      <c r="CL25" s="0" t="s">
        <v>320</v>
      </c>
    </row>
    <row r="26" s="16" customFormat="true" ht="13.8" hidden="false" customHeight="false" outlineLevel="0" collapsed="false">
      <c r="A26" s="4" t="s">
        <v>202</v>
      </c>
      <c r="B26" s="17" t="n">
        <v>2</v>
      </c>
      <c r="C26" s="17" t="n">
        <v>2</v>
      </c>
      <c r="D26" s="17" t="n">
        <v>1</v>
      </c>
      <c r="E26" s="17" t="n">
        <v>10</v>
      </c>
      <c r="F26" s="17" t="n">
        <v>3</v>
      </c>
      <c r="G26" s="17" t="n">
        <v>7</v>
      </c>
      <c r="H26" s="4" t="n">
        <v>7003</v>
      </c>
      <c r="I26" s="4" t="n">
        <v>17003</v>
      </c>
      <c r="J26" s="4" t="n">
        <v>7003</v>
      </c>
      <c r="K26" s="4" t="s">
        <v>200</v>
      </c>
      <c r="L26" s="4" t="s">
        <v>132</v>
      </c>
      <c r="M26" s="16" t="s">
        <v>278</v>
      </c>
      <c r="N26" s="16" t="s">
        <v>279</v>
      </c>
      <c r="O26" s="16" t="s">
        <v>322</v>
      </c>
      <c r="P26" s="0"/>
      <c r="Q26" s="0"/>
      <c r="R26" s="16" t="n">
        <f aca="false">(1+LEN(N26)-LEN(SUBSTITUTE(N26," ","")))+1</f>
        <v>6</v>
      </c>
      <c r="S26" s="16" t="n">
        <f aca="false">(1+LEN(O26)-LEN(SUBSTITUTE(O26," ","")))</f>
        <v>10</v>
      </c>
      <c r="T26" s="16" t="s">
        <v>138</v>
      </c>
      <c r="U26" s="16" t="s">
        <v>283</v>
      </c>
      <c r="V26" s="16" t="s">
        <v>284</v>
      </c>
      <c r="W26" s="16" t="s">
        <v>285</v>
      </c>
      <c r="X26" s="16" t="s">
        <v>286</v>
      </c>
      <c r="Y26" s="16" t="s">
        <v>286</v>
      </c>
      <c r="Z26" s="0"/>
      <c r="AA26" s="16" t="s">
        <v>287</v>
      </c>
      <c r="AB26" s="16" t="s">
        <v>288</v>
      </c>
      <c r="AC26" s="16" t="s">
        <v>289</v>
      </c>
      <c r="AD26" s="16" t="s">
        <v>290</v>
      </c>
      <c r="AE26" s="16" t="s">
        <v>291</v>
      </c>
      <c r="AF26" s="16" t="s">
        <v>292</v>
      </c>
      <c r="AG26" s="16" t="s">
        <v>293</v>
      </c>
      <c r="AH26" s="16" t="s">
        <v>294</v>
      </c>
      <c r="AI26" s="16" t="s">
        <v>295</v>
      </c>
      <c r="AJ26" s="16" t="s">
        <v>296</v>
      </c>
      <c r="AK26" s="16" t="s">
        <v>297</v>
      </c>
      <c r="AL26" s="16" t="s">
        <v>286</v>
      </c>
      <c r="AM26" s="16" t="s">
        <v>298</v>
      </c>
      <c r="AN26" s="16" t="s">
        <v>286</v>
      </c>
      <c r="AO26" s="16" t="s">
        <v>287</v>
      </c>
      <c r="AP26" s="16" t="s">
        <v>299</v>
      </c>
      <c r="AQ26" s="16" t="s">
        <v>300</v>
      </c>
      <c r="AR26" s="16" t="s">
        <v>301</v>
      </c>
      <c r="AS26" s="16" t="s">
        <v>302</v>
      </c>
      <c r="AT26" s="16" t="s">
        <v>303</v>
      </c>
      <c r="AU26" s="16" t="s">
        <v>304</v>
      </c>
      <c r="AV26" s="16" t="s">
        <v>305</v>
      </c>
      <c r="AW26" s="16" t="s">
        <v>306</v>
      </c>
      <c r="AX26" s="16" t="s">
        <v>149</v>
      </c>
      <c r="AY26" s="16" t="s">
        <v>307</v>
      </c>
      <c r="AZ26" s="16" t="s">
        <v>308</v>
      </c>
      <c r="BA26" s="16" t="s">
        <v>309</v>
      </c>
      <c r="BB26" s="16" t="s">
        <v>310</v>
      </c>
      <c r="BC26" s="16" t="s">
        <v>311</v>
      </c>
      <c r="BD26" s="16" t="s">
        <v>286</v>
      </c>
      <c r="BE26" s="16" t="s">
        <v>154</v>
      </c>
      <c r="BF26" s="16" t="s">
        <v>303</v>
      </c>
      <c r="BG26" s="16" t="s">
        <v>286</v>
      </c>
      <c r="BH26" s="16" t="s">
        <v>312</v>
      </c>
      <c r="BI26" s="16" t="s">
        <v>313</v>
      </c>
      <c r="BJ26" s="16" t="s">
        <v>314</v>
      </c>
      <c r="BK26" s="16" t="s">
        <v>315</v>
      </c>
      <c r="BL26" s="16" t="s">
        <v>316</v>
      </c>
      <c r="BM26" s="16" t="s">
        <v>286</v>
      </c>
      <c r="BN26" s="16" t="s">
        <v>317</v>
      </c>
      <c r="BO26" s="16" t="s">
        <v>288</v>
      </c>
      <c r="BP26" s="16" t="s">
        <v>149</v>
      </c>
      <c r="BQ26" s="16" t="s">
        <v>286</v>
      </c>
      <c r="BR26" s="0"/>
      <c r="BS26" s="16" t="s">
        <v>288</v>
      </c>
      <c r="BT26" s="16" t="n">
        <f aca="false">49-(COUNTBLANK(U26:BQ26))</f>
        <v>48</v>
      </c>
      <c r="BU26" s="16" t="str">
        <f aca="false">CONCATENATE("*",BS26,"*")</f>
        <v>*stuff*</v>
      </c>
      <c r="BV26" s="16" t="n">
        <f aca="false">COUNTIFS(U26:BQ26,BU26)</f>
        <v>0</v>
      </c>
      <c r="BW26" s="18" t="n">
        <f aca="false">BV26/BT26</f>
        <v>0</v>
      </c>
      <c r="BX26" s="0"/>
      <c r="BY26" s="0"/>
      <c r="BZ26" s="18" t="str">
        <f aca="false">IF(BY26="","",(BY26/BT26))</f>
        <v/>
      </c>
      <c r="CA26" s="16" t="n">
        <f aca="false">COUNTIFS(U26:BQ26,BU27)</f>
        <v>0</v>
      </c>
      <c r="CB26" s="16" t="str">
        <f aca="false">IF(BX26="",BU26,BX26)</f>
        <v>*stuff*</v>
      </c>
      <c r="CC26" s="16" t="n">
        <f aca="false">COUNTIFS(U26:BQ26,CB27)</f>
        <v>0</v>
      </c>
      <c r="CD26" s="18" t="n">
        <f aca="false">CC26/BT26</f>
        <v>0</v>
      </c>
      <c r="CE26" s="16" t="s">
        <v>318</v>
      </c>
      <c r="CF26" s="18" t="n">
        <f aca="false">(COUNTIFS(U26:BQ26,CE26))/BT26</f>
        <v>0</v>
      </c>
      <c r="CG26" s="0"/>
      <c r="CH26" s="16" t="s">
        <v>319</v>
      </c>
      <c r="CI26" s="14" t="n">
        <f aca="false">(COUNTIFS(U26:BQ26,CK26))/BT26</f>
        <v>0.0625</v>
      </c>
      <c r="CJ26" s="18" t="n">
        <v>0.31</v>
      </c>
      <c r="CK26" s="15" t="s">
        <v>307</v>
      </c>
      <c r="CL26" s="16" t="s">
        <v>320</v>
      </c>
    </row>
    <row r="27" customFormat="false" ht="13.8" hidden="false" customHeight="false" outlineLevel="0" collapsed="false">
      <c r="A27" s="4" t="s">
        <v>203</v>
      </c>
      <c r="B27" s="17" t="n">
        <v>2</v>
      </c>
      <c r="C27" s="17" t="n">
        <v>2</v>
      </c>
      <c r="D27" s="17" t="n">
        <v>2</v>
      </c>
      <c r="E27" s="17" t="n">
        <v>10</v>
      </c>
      <c r="F27" s="17" t="n">
        <v>3</v>
      </c>
      <c r="G27" s="17" t="n">
        <v>8</v>
      </c>
      <c r="H27" s="4" t="n">
        <v>8003</v>
      </c>
      <c r="I27" s="4" t="n">
        <v>18003</v>
      </c>
      <c r="J27" s="4" t="n">
        <v>8003</v>
      </c>
      <c r="K27" s="4" t="s">
        <v>200</v>
      </c>
      <c r="L27" s="4" t="s">
        <v>132</v>
      </c>
      <c r="M27" s="16" t="s">
        <v>321</v>
      </c>
      <c r="N27" s="16" t="s">
        <v>279</v>
      </c>
      <c r="O27" s="16" t="s">
        <v>280</v>
      </c>
      <c r="R27" s="16" t="n">
        <f aca="false">(1+LEN(N27)-LEN(SUBSTITUTE(N27," ","")))+1</f>
        <v>6</v>
      </c>
      <c r="S27" s="16" t="n">
        <f aca="false">(1+LEN(O27)-LEN(SUBSTITUTE(O27," ","")))</f>
        <v>10</v>
      </c>
      <c r="T27" s="16" t="s">
        <v>138</v>
      </c>
      <c r="U27" s="16" t="s">
        <v>307</v>
      </c>
      <c r="V27" s="16" t="s">
        <v>303</v>
      </c>
      <c r="W27" s="16" t="s">
        <v>324</v>
      </c>
      <c r="X27" s="16" t="s">
        <v>307</v>
      </c>
      <c r="Y27" s="16" t="s">
        <v>325</v>
      </c>
      <c r="Z27" s="16" t="s">
        <v>307</v>
      </c>
      <c r="AA27" s="16" t="s">
        <v>326</v>
      </c>
      <c r="AB27" s="16" t="s">
        <v>303</v>
      </c>
      <c r="AC27" s="16" t="s">
        <v>327</v>
      </c>
      <c r="AE27" s="16" t="s">
        <v>307</v>
      </c>
      <c r="AF27" s="16" t="s">
        <v>328</v>
      </c>
      <c r="AG27" s="16" t="s">
        <v>329</v>
      </c>
      <c r="AH27" s="16" t="s">
        <v>307</v>
      </c>
      <c r="AI27" s="16" t="s">
        <v>303</v>
      </c>
      <c r="AJ27" s="16" t="s">
        <v>330</v>
      </c>
      <c r="AK27" s="16" t="s">
        <v>331</v>
      </c>
      <c r="AL27" s="16" t="s">
        <v>332</v>
      </c>
      <c r="AM27" s="16" t="s">
        <v>307</v>
      </c>
      <c r="AN27" s="16" t="s">
        <v>333</v>
      </c>
      <c r="AO27" s="16" t="s">
        <v>334</v>
      </c>
      <c r="AP27" s="16" t="s">
        <v>335</v>
      </c>
      <c r="AQ27" s="16" t="s">
        <v>336</v>
      </c>
      <c r="AR27" s="16" t="s">
        <v>299</v>
      </c>
      <c r="AS27" s="16" t="s">
        <v>337</v>
      </c>
      <c r="AT27" s="16" t="s">
        <v>303</v>
      </c>
      <c r="AU27" s="16" t="s">
        <v>303</v>
      </c>
      <c r="AV27" s="16" t="s">
        <v>333</v>
      </c>
      <c r="AW27" s="16" t="s">
        <v>338</v>
      </c>
      <c r="AX27" s="16" t="s">
        <v>307</v>
      </c>
      <c r="AY27" s="16" t="s">
        <v>307</v>
      </c>
      <c r="AZ27" s="16" t="s">
        <v>339</v>
      </c>
      <c r="BA27" s="16" t="s">
        <v>340</v>
      </c>
      <c r="BB27" s="16" t="s">
        <v>333</v>
      </c>
      <c r="BC27" s="16" t="s">
        <v>307</v>
      </c>
      <c r="BD27" s="16" t="s">
        <v>307</v>
      </c>
      <c r="BE27" s="16" t="s">
        <v>341</v>
      </c>
      <c r="BF27" s="16" t="s">
        <v>307</v>
      </c>
      <c r="BG27" s="16" t="s">
        <v>289</v>
      </c>
      <c r="BH27" s="16" t="s">
        <v>307</v>
      </c>
      <c r="BI27" s="16" t="s">
        <v>342</v>
      </c>
      <c r="BJ27" s="16" t="s">
        <v>299</v>
      </c>
      <c r="BK27" s="16" t="s">
        <v>303</v>
      </c>
      <c r="BL27" s="16" t="s">
        <v>343</v>
      </c>
      <c r="BM27" s="16" t="s">
        <v>307</v>
      </c>
      <c r="BN27" s="22" t="n">
        <f aca="false">TRUE()</f>
        <v>1</v>
      </c>
      <c r="BO27" s="16" t="s">
        <v>325</v>
      </c>
      <c r="BP27" s="16" t="s">
        <v>344</v>
      </c>
      <c r="BQ27" s="16" t="s">
        <v>186</v>
      </c>
      <c r="BS27" s="16" t="s">
        <v>334</v>
      </c>
      <c r="BT27" s="16" t="n">
        <f aca="false">49-(COUNTBLANK(U27:BQ27))</f>
        <v>48</v>
      </c>
      <c r="BU27" s="16" t="str">
        <f aca="false">CONCATENATE("*",BS27,"*")</f>
        <v>*shoot*</v>
      </c>
      <c r="BV27" s="16" t="n">
        <f aca="false">COUNTIFS(U27:BQ27,BU27)</f>
        <v>0</v>
      </c>
      <c r="BW27" s="18" t="n">
        <f aca="false">BV27/BT27</f>
        <v>0</v>
      </c>
      <c r="BX27" s="16" t="s">
        <v>345</v>
      </c>
      <c r="BY27" s="16" t="n">
        <f aca="false">COUNTIFS(U27:BQ27,BX27)</f>
        <v>0</v>
      </c>
      <c r="BZ27" s="18" t="n">
        <f aca="false">IF(BY27="","",(BY27/BT27))</f>
        <v>0</v>
      </c>
      <c r="CA27" s="16" t="n">
        <f aca="false">COUNTIFS(U27:BQ27,BU26)</f>
        <v>0</v>
      </c>
      <c r="CB27" s="16" t="str">
        <f aca="false">IF(BX27="",BU27,BX27)</f>
        <v>*kill*</v>
      </c>
      <c r="CC27" s="16" t="n">
        <f aca="false">COUNTIFS(U27:BQ27,CB26)</f>
        <v>0</v>
      </c>
      <c r="CD27" s="18" t="n">
        <f aca="false">CC27/BT27</f>
        <v>0</v>
      </c>
      <c r="CE27" s="16" t="s">
        <v>345</v>
      </c>
      <c r="CF27" s="18" t="n">
        <f aca="false">(COUNTIFS(U27:BQ27,CE27))/BT27</f>
        <v>0</v>
      </c>
      <c r="CH27" s="16" t="s">
        <v>346</v>
      </c>
      <c r="CI27" s="14" t="n">
        <f aca="false">(COUNTIFS(U27:BQ27,CK27))/BT27</f>
        <v>0</v>
      </c>
      <c r="CJ27" s="18" t="n">
        <v>0.52</v>
      </c>
      <c r="CK27" s="15" t="s">
        <v>288</v>
      </c>
      <c r="CL27" s="16" t="s">
        <v>320</v>
      </c>
    </row>
    <row r="28" customFormat="false" ht="13.8" hidden="false" customHeight="false" outlineLevel="0" collapsed="false">
      <c r="A28" s="4" t="s">
        <v>131</v>
      </c>
      <c r="B28" s="4" t="n">
        <v>1</v>
      </c>
      <c r="C28" s="4" t="n">
        <v>1</v>
      </c>
      <c r="D28" s="4" t="n">
        <v>1</v>
      </c>
      <c r="E28" s="4" t="n">
        <v>11</v>
      </c>
      <c r="F28" s="4" t="n">
        <v>4</v>
      </c>
      <c r="G28" s="4" t="n">
        <v>0</v>
      </c>
      <c r="H28" s="4" t="n">
        <v>4</v>
      </c>
      <c r="I28" s="4" t="n">
        <v>10004</v>
      </c>
      <c r="J28" s="4" t="n">
        <v>4</v>
      </c>
      <c r="K28" s="4" t="n">
        <v>20004</v>
      </c>
      <c r="L28" s="4" t="s">
        <v>132</v>
      </c>
      <c r="M28" s="0" t="s">
        <v>347</v>
      </c>
      <c r="N28" s="0" t="s">
        <v>348</v>
      </c>
      <c r="O28" s="0" t="s">
        <v>349</v>
      </c>
      <c r="P28" s="0" t="s">
        <v>350</v>
      </c>
      <c r="Q28" s="15" t="s">
        <v>137</v>
      </c>
      <c r="R28" s="0" t="n">
        <f aca="false">(1+LEN(N28)-LEN(SUBSTITUTE(N28," ","")))+1</f>
        <v>6</v>
      </c>
      <c r="S28" s="0" t="n">
        <f aca="false">(1+LEN(O28)-LEN(SUBSTITUTE(O28," ","")))</f>
        <v>10</v>
      </c>
      <c r="T28" s="0" t="s">
        <v>351</v>
      </c>
      <c r="U28" s="0" t="s">
        <v>352</v>
      </c>
      <c r="V28" s="0" t="s">
        <v>353</v>
      </c>
      <c r="W28" s="0" t="s">
        <v>354</v>
      </c>
      <c r="X28" s="0" t="s">
        <v>355</v>
      </c>
      <c r="Y28" s="0" t="s">
        <v>356</v>
      </c>
      <c r="Z28" s="0" t="s">
        <v>357</v>
      </c>
      <c r="AA28" s="0" t="s">
        <v>358</v>
      </c>
      <c r="AB28" s="0" t="s">
        <v>355</v>
      </c>
      <c r="AC28" s="0" t="s">
        <v>359</v>
      </c>
      <c r="AD28" s="0" t="s">
        <v>307</v>
      </c>
      <c r="AE28" s="0" t="s">
        <v>355</v>
      </c>
      <c r="AF28" s="0" t="s">
        <v>355</v>
      </c>
      <c r="AG28" s="0" t="s">
        <v>360</v>
      </c>
      <c r="AH28" s="0" t="s">
        <v>352</v>
      </c>
      <c r="AI28" s="0" t="s">
        <v>355</v>
      </c>
      <c r="AJ28" s="0" t="s">
        <v>307</v>
      </c>
      <c r="AK28" s="0" t="s">
        <v>355</v>
      </c>
      <c r="AL28" s="0" t="s">
        <v>355</v>
      </c>
      <c r="AM28" s="0" t="s">
        <v>355</v>
      </c>
      <c r="AN28" s="0" t="s">
        <v>361</v>
      </c>
      <c r="AO28" s="0" t="s">
        <v>355</v>
      </c>
      <c r="AP28" s="0" t="s">
        <v>362</v>
      </c>
      <c r="AQ28" s="0" t="s">
        <v>307</v>
      </c>
      <c r="AR28" s="0" t="s">
        <v>363</v>
      </c>
      <c r="AS28" s="0" t="s">
        <v>307</v>
      </c>
      <c r="AT28" s="0" t="s">
        <v>364</v>
      </c>
      <c r="AU28" s="0" t="s">
        <v>307</v>
      </c>
      <c r="AV28" s="0" t="s">
        <v>365</v>
      </c>
      <c r="AW28" s="0" t="s">
        <v>366</v>
      </c>
      <c r="AX28" s="0" t="s">
        <v>307</v>
      </c>
      <c r="AY28" s="0" t="s">
        <v>355</v>
      </c>
      <c r="AZ28" s="0" t="s">
        <v>356</v>
      </c>
      <c r="BA28" s="0" t="s">
        <v>367</v>
      </c>
      <c r="BB28" s="0" t="s">
        <v>307</v>
      </c>
      <c r="BC28" s="0" t="s">
        <v>368</v>
      </c>
      <c r="BD28" s="0" t="s">
        <v>369</v>
      </c>
      <c r="BE28" s="0" t="s">
        <v>370</v>
      </c>
      <c r="BF28" s="0" t="s">
        <v>355</v>
      </c>
      <c r="BG28" s="0" t="s">
        <v>369</v>
      </c>
      <c r="BH28" s="0" t="s">
        <v>371</v>
      </c>
      <c r="BI28" s="12"/>
      <c r="BJ28" s="0" t="s">
        <v>372</v>
      </c>
      <c r="BK28" s="0" t="s">
        <v>373</v>
      </c>
      <c r="BL28" s="0" t="s">
        <v>374</v>
      </c>
      <c r="BM28" s="0" t="s">
        <v>375</v>
      </c>
      <c r="BN28" s="0" t="s">
        <v>356</v>
      </c>
      <c r="BO28" s="0" t="s">
        <v>307</v>
      </c>
      <c r="BP28" s="0" t="s">
        <v>356</v>
      </c>
      <c r="BQ28" s="0" t="s">
        <v>356</v>
      </c>
      <c r="BS28" s="0" t="s">
        <v>376</v>
      </c>
      <c r="BT28" s="0" t="n">
        <f aca="false">49-(COUNTBLANK(U28:BQ28))</f>
        <v>48</v>
      </c>
      <c r="BU28" s="0" t="str">
        <f aca="false">CONCATENATE("*",BS28,"*")</f>
        <v>*sew*</v>
      </c>
      <c r="BV28" s="0" t="n">
        <f aca="false">COUNTIFS(U28:BQ28,BU28)</f>
        <v>0</v>
      </c>
      <c r="BW28" s="14" t="n">
        <f aca="false">BV28/BT28</f>
        <v>0</v>
      </c>
      <c r="BX28" s="0" t="s">
        <v>345</v>
      </c>
      <c r="BY28" s="0" t="n">
        <f aca="false">COUNTIFS(U28:BQ28,BX28)</f>
        <v>0</v>
      </c>
      <c r="BZ28" s="14" t="n">
        <f aca="false">IF(BY28="","",(BY28/BT28))</f>
        <v>0</v>
      </c>
      <c r="CA28" s="0" t="n">
        <f aca="false">COUNTIFS(U28:BQ28,BU29)</f>
        <v>0</v>
      </c>
      <c r="CB28" s="0" t="str">
        <f aca="false">IF(BX28="",BU28,BX28)</f>
        <v>*kill*</v>
      </c>
      <c r="CC28" s="0" t="n">
        <f aca="false">COUNTIFS(U28:BQ28,CB29)</f>
        <v>0</v>
      </c>
      <c r="CD28" s="14" t="n">
        <f aca="false">CC28/BT28</f>
        <v>0</v>
      </c>
      <c r="CE28" s="0" t="s">
        <v>345</v>
      </c>
      <c r="CF28" s="14" t="n">
        <f aca="false">(COUNTIFS(U28:BQ28,CE28))/BT28</f>
        <v>0</v>
      </c>
      <c r="CH28" s="0" t="s">
        <v>346</v>
      </c>
      <c r="CI28" s="14" t="n">
        <f aca="false">(COUNTIFS(U28:BQ28,CK28))/BT28</f>
        <v>0.416666666666667</v>
      </c>
      <c r="CJ28" s="14" t="n">
        <f aca="false">(COUNTIFS(U28:BQ28,CK29))/BT28</f>
        <v>0.0625</v>
      </c>
      <c r="CK28" s="15" t="s">
        <v>307</v>
      </c>
      <c r="CL28" s="0" t="s">
        <v>377</v>
      </c>
    </row>
    <row r="29" customFormat="false" ht="13.8" hidden="false" customHeight="false" outlineLevel="0" collapsed="false">
      <c r="A29" s="4" t="s">
        <v>167</v>
      </c>
      <c r="B29" s="4" t="n">
        <v>1</v>
      </c>
      <c r="C29" s="4" t="n">
        <v>1</v>
      </c>
      <c r="D29" s="4" t="n">
        <v>2</v>
      </c>
      <c r="E29" s="4" t="n">
        <v>11</v>
      </c>
      <c r="F29" s="4" t="n">
        <v>4</v>
      </c>
      <c r="G29" s="4" t="n">
        <v>1</v>
      </c>
      <c r="H29" s="4" t="n">
        <v>1004</v>
      </c>
      <c r="I29" s="4" t="n">
        <v>11004</v>
      </c>
      <c r="J29" s="4" t="n">
        <v>1004</v>
      </c>
      <c r="K29" s="4" t="n">
        <v>21004</v>
      </c>
      <c r="L29" s="4" t="s">
        <v>132</v>
      </c>
      <c r="M29" s="0" t="s">
        <v>378</v>
      </c>
      <c r="N29" s="0" t="s">
        <v>348</v>
      </c>
      <c r="O29" s="0" t="s">
        <v>379</v>
      </c>
      <c r="P29" s="0" t="s">
        <v>350</v>
      </c>
      <c r="Q29" s="15" t="s">
        <v>137</v>
      </c>
      <c r="R29" s="0" t="n">
        <f aca="false">(1+LEN(N29)-LEN(SUBSTITUTE(N29," ","")))+1</f>
        <v>6</v>
      </c>
      <c r="S29" s="0" t="n">
        <f aca="false">(1+LEN(O29)-LEN(SUBSTITUTE(O29," ","")))</f>
        <v>10</v>
      </c>
      <c r="T29" s="0" t="s">
        <v>351</v>
      </c>
      <c r="U29" s="0" t="s">
        <v>352</v>
      </c>
      <c r="V29" s="0" t="s">
        <v>380</v>
      </c>
      <c r="W29" s="0" t="s">
        <v>381</v>
      </c>
      <c r="X29" s="0" t="s">
        <v>355</v>
      </c>
      <c r="Y29" s="0" t="s">
        <v>382</v>
      </c>
      <c r="Z29" s="0" t="s">
        <v>383</v>
      </c>
      <c r="AA29" s="0" t="s">
        <v>356</v>
      </c>
      <c r="AB29" s="0" t="s">
        <v>355</v>
      </c>
      <c r="AC29" s="0" t="s">
        <v>357</v>
      </c>
      <c r="AD29" s="0" t="s">
        <v>352</v>
      </c>
      <c r="AE29" s="0" t="s">
        <v>384</v>
      </c>
      <c r="AF29" s="0" t="s">
        <v>355</v>
      </c>
      <c r="AG29" s="0" t="s">
        <v>385</v>
      </c>
      <c r="AH29" s="0" t="s">
        <v>307</v>
      </c>
      <c r="AI29" s="0" t="s">
        <v>352</v>
      </c>
      <c r="AJ29" s="0" t="s">
        <v>382</v>
      </c>
      <c r="AK29" s="0" t="s">
        <v>386</v>
      </c>
      <c r="AL29" s="0" t="s">
        <v>387</v>
      </c>
      <c r="AM29" s="0" t="s">
        <v>388</v>
      </c>
      <c r="AN29" s="0" t="s">
        <v>389</v>
      </c>
      <c r="AO29" s="0" t="s">
        <v>352</v>
      </c>
      <c r="AP29" s="0" t="s">
        <v>390</v>
      </c>
      <c r="AQ29" s="0" t="s">
        <v>391</v>
      </c>
      <c r="AR29" s="0" t="s">
        <v>380</v>
      </c>
      <c r="AS29" s="0" t="s">
        <v>392</v>
      </c>
      <c r="AT29" s="0" t="s">
        <v>393</v>
      </c>
      <c r="AU29" s="0" t="s">
        <v>371</v>
      </c>
      <c r="AV29" s="0" t="s">
        <v>352</v>
      </c>
      <c r="AW29" s="0" t="s">
        <v>352</v>
      </c>
      <c r="AX29" s="0" t="s">
        <v>394</v>
      </c>
      <c r="AY29" s="0" t="s">
        <v>395</v>
      </c>
      <c r="AZ29" s="0" t="s">
        <v>396</v>
      </c>
      <c r="BA29" s="0" t="s">
        <v>397</v>
      </c>
      <c r="BB29" s="0" t="s">
        <v>398</v>
      </c>
      <c r="BC29" s="0" t="s">
        <v>389</v>
      </c>
      <c r="BD29" s="0" t="s">
        <v>352</v>
      </c>
      <c r="BE29" s="0" t="s">
        <v>399</v>
      </c>
      <c r="BF29" s="0" t="s">
        <v>371</v>
      </c>
      <c r="BG29" s="0" t="s">
        <v>352</v>
      </c>
      <c r="BH29" s="0" t="s">
        <v>400</v>
      </c>
      <c r="BI29" s="0" t="s">
        <v>401</v>
      </c>
      <c r="BJ29" s="0" t="s">
        <v>402</v>
      </c>
      <c r="BK29" s="0" t="s">
        <v>382</v>
      </c>
      <c r="BL29" s="0" t="s">
        <v>357</v>
      </c>
      <c r="BM29" s="0" t="s">
        <v>403</v>
      </c>
      <c r="BN29" s="0" t="s">
        <v>404</v>
      </c>
      <c r="BO29" s="0" t="s">
        <v>389</v>
      </c>
      <c r="BP29" s="0" t="s">
        <v>405</v>
      </c>
      <c r="BQ29" s="0" t="s">
        <v>357</v>
      </c>
      <c r="BS29" s="0" t="s">
        <v>406</v>
      </c>
      <c r="BT29" s="0" t="n">
        <f aca="false">49-(COUNTBLANK(U29:BQ29))</f>
        <v>49</v>
      </c>
      <c r="BU29" s="0" t="str">
        <f aca="false">CONCATENATE("*",BS29,"*")</f>
        <v>*wear*</v>
      </c>
      <c r="BV29" s="0" t="n">
        <f aca="false">COUNTIFS(U29:BQ29,BU29)</f>
        <v>0</v>
      </c>
      <c r="BW29" s="14" t="n">
        <f aca="false">BV29/BT29</f>
        <v>0</v>
      </c>
      <c r="BZ29" s="14" t="str">
        <f aca="false">IF(BY29="","",(BY29/BT29))</f>
        <v/>
      </c>
      <c r="CA29" s="0" t="n">
        <f aca="false">COUNTIFS(U29:BQ29,BU28)</f>
        <v>0</v>
      </c>
      <c r="CB29" s="0" t="str">
        <f aca="false">IF(BX29="",BU29,BX29)</f>
        <v>*wear*</v>
      </c>
      <c r="CC29" s="0" t="n">
        <f aca="false">COUNTIFS(U29:BQ29,CB28)</f>
        <v>0</v>
      </c>
      <c r="CD29" s="14" t="n">
        <f aca="false">CC29/BT29</f>
        <v>0</v>
      </c>
      <c r="CE29" s="0" t="s">
        <v>407</v>
      </c>
      <c r="CF29" s="14" t="n">
        <f aca="false">(COUNTIFS(U29:BQ29,CE29))/BT29</f>
        <v>0</v>
      </c>
      <c r="CH29" s="0" t="s">
        <v>408</v>
      </c>
      <c r="CI29" s="14" t="n">
        <f aca="false">(COUNTIFS(U29:BQ29,CK29))/BT29</f>
        <v>0.428571428571429</v>
      </c>
      <c r="CJ29" s="14" t="n">
        <f aca="false">(COUNTIFS(U29:BQ29,CK28))/BT29</f>
        <v>0.0816326530612245</v>
      </c>
      <c r="CK29" s="15" t="s">
        <v>406</v>
      </c>
      <c r="CL29" s="0" t="s">
        <v>377</v>
      </c>
      <c r="CN29" s="16"/>
    </row>
    <row r="30" s="16" customFormat="true" ht="13.8" hidden="false" customHeight="false" outlineLevel="0" collapsed="false">
      <c r="A30" s="4" t="s">
        <v>195</v>
      </c>
      <c r="B30" s="17" t="n">
        <v>1</v>
      </c>
      <c r="C30" s="17" t="n">
        <v>2</v>
      </c>
      <c r="D30" s="17" t="n">
        <v>1</v>
      </c>
      <c r="E30" s="17" t="n">
        <v>11</v>
      </c>
      <c r="F30" s="17" t="n">
        <v>4</v>
      </c>
      <c r="G30" s="17" t="n">
        <v>2</v>
      </c>
      <c r="H30" s="4" t="n">
        <v>2004</v>
      </c>
      <c r="I30" s="4" t="n">
        <v>12004</v>
      </c>
      <c r="J30" s="4" t="n">
        <v>2004</v>
      </c>
      <c r="K30" s="4" t="n">
        <v>22004</v>
      </c>
      <c r="L30" s="4" t="s">
        <v>132</v>
      </c>
      <c r="M30" s="16" t="s">
        <v>347</v>
      </c>
      <c r="N30" s="16" t="s">
        <v>348</v>
      </c>
      <c r="O30" s="16" t="s">
        <v>379</v>
      </c>
      <c r="P30" s="16" t="s">
        <v>350</v>
      </c>
      <c r="Q30" s="16" t="s">
        <v>137</v>
      </c>
      <c r="R30" s="16" t="n">
        <f aca="false">(1+LEN(N30)-LEN(SUBSTITUTE(N30," ","")))+1</f>
        <v>6</v>
      </c>
      <c r="S30" s="16" t="n">
        <f aca="false">(1+LEN(O30)-LEN(SUBSTITUTE(O30," ","")))</f>
        <v>10</v>
      </c>
      <c r="T30" s="16" t="s">
        <v>351</v>
      </c>
      <c r="U30" s="16" t="s">
        <v>352</v>
      </c>
      <c r="V30" s="16" t="s">
        <v>353</v>
      </c>
      <c r="W30" s="16" t="s">
        <v>354</v>
      </c>
      <c r="X30" s="16" t="s">
        <v>355</v>
      </c>
      <c r="Y30" s="16" t="s">
        <v>356</v>
      </c>
      <c r="Z30" s="16" t="s">
        <v>357</v>
      </c>
      <c r="AA30" s="16" t="s">
        <v>358</v>
      </c>
      <c r="AB30" s="16" t="s">
        <v>355</v>
      </c>
      <c r="AC30" s="16" t="s">
        <v>359</v>
      </c>
      <c r="AD30" s="16" t="s">
        <v>307</v>
      </c>
      <c r="AE30" s="16" t="s">
        <v>355</v>
      </c>
      <c r="AF30" s="16" t="s">
        <v>355</v>
      </c>
      <c r="AG30" s="16" t="s">
        <v>360</v>
      </c>
      <c r="AH30" s="16" t="s">
        <v>352</v>
      </c>
      <c r="AI30" s="16" t="s">
        <v>355</v>
      </c>
      <c r="AJ30" s="16" t="s">
        <v>307</v>
      </c>
      <c r="AK30" s="16" t="s">
        <v>355</v>
      </c>
      <c r="AL30" s="16" t="s">
        <v>355</v>
      </c>
      <c r="AM30" s="16" t="s">
        <v>355</v>
      </c>
      <c r="AN30" s="16" t="s">
        <v>361</v>
      </c>
      <c r="AO30" s="16" t="s">
        <v>355</v>
      </c>
      <c r="AP30" s="16" t="s">
        <v>362</v>
      </c>
      <c r="AQ30" s="16" t="s">
        <v>307</v>
      </c>
      <c r="AR30" s="16" t="s">
        <v>363</v>
      </c>
      <c r="AS30" s="16" t="s">
        <v>307</v>
      </c>
      <c r="AT30" s="16" t="s">
        <v>364</v>
      </c>
      <c r="AU30" s="16" t="s">
        <v>307</v>
      </c>
      <c r="AV30" s="16" t="s">
        <v>365</v>
      </c>
      <c r="AW30" s="16" t="s">
        <v>366</v>
      </c>
      <c r="AX30" s="16" t="s">
        <v>307</v>
      </c>
      <c r="AY30" s="16" t="s">
        <v>355</v>
      </c>
      <c r="AZ30" s="16" t="s">
        <v>356</v>
      </c>
      <c r="BA30" s="16" t="s">
        <v>367</v>
      </c>
      <c r="BB30" s="16" t="s">
        <v>307</v>
      </c>
      <c r="BC30" s="16" t="s">
        <v>368</v>
      </c>
      <c r="BD30" s="16" t="s">
        <v>369</v>
      </c>
      <c r="BE30" s="16" t="s">
        <v>370</v>
      </c>
      <c r="BF30" s="16" t="s">
        <v>355</v>
      </c>
      <c r="BG30" s="16" t="s">
        <v>369</v>
      </c>
      <c r="BH30" s="16" t="s">
        <v>371</v>
      </c>
      <c r="BJ30" s="16" t="s">
        <v>372</v>
      </c>
      <c r="BK30" s="16" t="s">
        <v>373</v>
      </c>
      <c r="BL30" s="16" t="s">
        <v>374</v>
      </c>
      <c r="BM30" s="16" t="s">
        <v>375</v>
      </c>
      <c r="BN30" s="16" t="s">
        <v>356</v>
      </c>
      <c r="BO30" s="16" t="s">
        <v>307</v>
      </c>
      <c r="BP30" s="16" t="s">
        <v>356</v>
      </c>
      <c r="BQ30" s="16" t="s">
        <v>356</v>
      </c>
      <c r="BS30" s="16" t="s">
        <v>376</v>
      </c>
      <c r="BT30" s="16" t="n">
        <f aca="false">49-(COUNTBLANK(U30:BQ30))</f>
        <v>48</v>
      </c>
      <c r="BU30" s="16" t="str">
        <f aca="false">CONCATENATE("*",BS30,"*")</f>
        <v>*sew*</v>
      </c>
      <c r="BV30" s="16" t="n">
        <f aca="false">COUNTIFS(U30:BQ30,BU30)</f>
        <v>0</v>
      </c>
      <c r="BW30" s="18" t="n">
        <f aca="false">BV30/BT30</f>
        <v>0</v>
      </c>
      <c r="BX30" s="16" t="s">
        <v>345</v>
      </c>
      <c r="BY30" s="16" t="n">
        <f aca="false">COUNTIFS(U30:BQ30,BX30)</f>
        <v>0</v>
      </c>
      <c r="BZ30" s="18" t="n">
        <f aca="false">IF(BY30="","",(BY30/BT30))</f>
        <v>0</v>
      </c>
      <c r="CA30" s="16" t="n">
        <f aca="false">COUNTIFS(U30:BQ30,BU31)</f>
        <v>0</v>
      </c>
      <c r="CB30" s="16" t="str">
        <f aca="false">IF(BX30="",BU30,BX30)</f>
        <v>*kill*</v>
      </c>
      <c r="CC30" s="16" t="n">
        <f aca="false">COUNTIFS(U30:BQ30,CB31)</f>
        <v>0</v>
      </c>
      <c r="CD30" s="18" t="n">
        <f aca="false">CC30/BT30</f>
        <v>0</v>
      </c>
      <c r="CE30" s="16" t="s">
        <v>345</v>
      </c>
      <c r="CF30" s="18" t="n">
        <f aca="false">(COUNTIFS(U30:BQ30,CE30))/BT30</f>
        <v>0</v>
      </c>
      <c r="CH30" s="16" t="s">
        <v>346</v>
      </c>
      <c r="CI30" s="14" t="n">
        <f aca="false">(COUNTIFS(U30:BQ30,CK30))/BT30</f>
        <v>0.0625</v>
      </c>
      <c r="CJ30" s="14" t="n">
        <f aca="false">(COUNTIFS(U30:BQ30,CK31))/BT30</f>
        <v>0.416666666666667</v>
      </c>
      <c r="CK30" s="15" t="s">
        <v>406</v>
      </c>
      <c r="CL30" s="16" t="s">
        <v>377</v>
      </c>
    </row>
    <row r="31" customFormat="false" ht="13.8" hidden="false" customHeight="false" outlineLevel="0" collapsed="false">
      <c r="A31" s="4" t="s">
        <v>197</v>
      </c>
      <c r="B31" s="17" t="n">
        <v>1</v>
      </c>
      <c r="C31" s="17" t="n">
        <v>2</v>
      </c>
      <c r="D31" s="17" t="n">
        <v>2</v>
      </c>
      <c r="E31" s="17" t="n">
        <v>11</v>
      </c>
      <c r="F31" s="17" t="n">
        <v>4</v>
      </c>
      <c r="G31" s="17" t="n">
        <v>3</v>
      </c>
      <c r="H31" s="4" t="n">
        <v>3004</v>
      </c>
      <c r="I31" s="4" t="n">
        <v>13004</v>
      </c>
      <c r="J31" s="4" t="n">
        <v>3004</v>
      </c>
      <c r="K31" s="4" t="n">
        <v>23004</v>
      </c>
      <c r="L31" s="4" t="s">
        <v>132</v>
      </c>
      <c r="M31" s="16" t="s">
        <v>378</v>
      </c>
      <c r="N31" s="16" t="s">
        <v>348</v>
      </c>
      <c r="O31" s="16" t="s">
        <v>349</v>
      </c>
      <c r="P31" s="16" t="s">
        <v>350</v>
      </c>
      <c r="Q31" s="16" t="s">
        <v>137</v>
      </c>
      <c r="R31" s="16" t="n">
        <f aca="false">(1+LEN(N31)-LEN(SUBSTITUTE(N31," ","")))+1</f>
        <v>6</v>
      </c>
      <c r="S31" s="16" t="n">
        <f aca="false">(1+LEN(O31)-LEN(SUBSTITUTE(O31," ","")))</f>
        <v>10</v>
      </c>
      <c r="T31" s="16" t="s">
        <v>351</v>
      </c>
      <c r="U31" s="16" t="s">
        <v>352</v>
      </c>
      <c r="V31" s="16" t="s">
        <v>380</v>
      </c>
      <c r="W31" s="16" t="s">
        <v>381</v>
      </c>
      <c r="X31" s="16" t="s">
        <v>355</v>
      </c>
      <c r="Y31" s="16" t="s">
        <v>382</v>
      </c>
      <c r="Z31" s="16" t="s">
        <v>383</v>
      </c>
      <c r="AA31" s="16" t="s">
        <v>356</v>
      </c>
      <c r="AB31" s="16" t="s">
        <v>355</v>
      </c>
      <c r="AC31" s="16" t="s">
        <v>357</v>
      </c>
      <c r="AD31" s="16" t="s">
        <v>352</v>
      </c>
      <c r="AE31" s="16" t="s">
        <v>384</v>
      </c>
      <c r="AF31" s="16" t="s">
        <v>355</v>
      </c>
      <c r="AG31" s="16" t="s">
        <v>385</v>
      </c>
      <c r="AH31" s="16" t="s">
        <v>307</v>
      </c>
      <c r="AI31" s="16" t="s">
        <v>352</v>
      </c>
      <c r="AJ31" s="16" t="s">
        <v>382</v>
      </c>
      <c r="AK31" s="16" t="s">
        <v>386</v>
      </c>
      <c r="AL31" s="16" t="s">
        <v>387</v>
      </c>
      <c r="AM31" s="16" t="s">
        <v>388</v>
      </c>
      <c r="AN31" s="16" t="s">
        <v>389</v>
      </c>
      <c r="AO31" s="16" t="s">
        <v>352</v>
      </c>
      <c r="AP31" s="16" t="s">
        <v>390</v>
      </c>
      <c r="AQ31" s="16" t="s">
        <v>391</v>
      </c>
      <c r="AR31" s="16" t="s">
        <v>380</v>
      </c>
      <c r="AS31" s="16" t="s">
        <v>392</v>
      </c>
      <c r="AT31" s="16" t="s">
        <v>393</v>
      </c>
      <c r="AU31" s="16" t="s">
        <v>371</v>
      </c>
      <c r="AV31" s="16" t="s">
        <v>352</v>
      </c>
      <c r="AW31" s="16" t="s">
        <v>352</v>
      </c>
      <c r="AX31" s="16" t="s">
        <v>394</v>
      </c>
      <c r="AY31" s="16" t="s">
        <v>395</v>
      </c>
      <c r="AZ31" s="16" t="s">
        <v>396</v>
      </c>
      <c r="BA31" s="16" t="s">
        <v>397</v>
      </c>
      <c r="BB31" s="16" t="s">
        <v>398</v>
      </c>
      <c r="BC31" s="16" t="s">
        <v>389</v>
      </c>
      <c r="BD31" s="16" t="s">
        <v>352</v>
      </c>
      <c r="BE31" s="16" t="s">
        <v>399</v>
      </c>
      <c r="BF31" s="16" t="s">
        <v>371</v>
      </c>
      <c r="BG31" s="16" t="s">
        <v>352</v>
      </c>
      <c r="BH31" s="16" t="s">
        <v>400</v>
      </c>
      <c r="BI31" s="16" t="s">
        <v>401</v>
      </c>
      <c r="BJ31" s="16" t="s">
        <v>402</v>
      </c>
      <c r="BK31" s="16" t="s">
        <v>382</v>
      </c>
      <c r="BL31" s="16" t="s">
        <v>357</v>
      </c>
      <c r="BM31" s="16" t="s">
        <v>403</v>
      </c>
      <c r="BN31" s="16" t="s">
        <v>404</v>
      </c>
      <c r="BO31" s="16" t="s">
        <v>389</v>
      </c>
      <c r="BP31" s="16" t="s">
        <v>405</v>
      </c>
      <c r="BQ31" s="16" t="s">
        <v>357</v>
      </c>
      <c r="BS31" s="16" t="s">
        <v>406</v>
      </c>
      <c r="BT31" s="16" t="n">
        <f aca="false">49-(COUNTBLANK(U31:BQ31))</f>
        <v>49</v>
      </c>
      <c r="BU31" s="16" t="str">
        <f aca="false">CONCATENATE("*",BS31,"*")</f>
        <v>*wear*</v>
      </c>
      <c r="BV31" s="16" t="n">
        <f aca="false">COUNTIFS(U31:BQ31,BU31)</f>
        <v>0</v>
      </c>
      <c r="BW31" s="18" t="n">
        <f aca="false">BV31/BT31</f>
        <v>0</v>
      </c>
      <c r="BZ31" s="18" t="str">
        <f aca="false">IF(BY31="","",(BY31/BT31))</f>
        <v/>
      </c>
      <c r="CA31" s="16" t="n">
        <f aca="false">COUNTIFS(U31:BQ31,BU30)</f>
        <v>0</v>
      </c>
      <c r="CB31" s="16" t="str">
        <f aca="false">IF(BX31="",BU31,BX31)</f>
        <v>*wear*</v>
      </c>
      <c r="CC31" s="16" t="n">
        <f aca="false">COUNTIFS(U31:BQ31,CB30)</f>
        <v>0</v>
      </c>
      <c r="CD31" s="18" t="n">
        <f aca="false">CC31/BT31</f>
        <v>0</v>
      </c>
      <c r="CE31" s="16" t="s">
        <v>407</v>
      </c>
      <c r="CF31" s="18" t="n">
        <f aca="false">(COUNTIFS(U31:BQ31,CE31))/BT31</f>
        <v>0</v>
      </c>
      <c r="CH31" s="16" t="s">
        <v>408</v>
      </c>
      <c r="CI31" s="14" t="n">
        <f aca="false">(COUNTIFS(U31:BQ31,CK31))/BT31</f>
        <v>0.0816326530612245</v>
      </c>
      <c r="CJ31" s="14" t="n">
        <f aca="false">(COUNTIFS(U31:BQ31,CK30))/BT31</f>
        <v>0.428571428571429</v>
      </c>
      <c r="CK31" s="15" t="s">
        <v>307</v>
      </c>
      <c r="CL31" s="16" t="s">
        <v>377</v>
      </c>
    </row>
    <row r="32" customFormat="false" ht="13.8" hidden="false" customHeight="false" outlineLevel="0" collapsed="false">
      <c r="A32" s="4" t="s">
        <v>199</v>
      </c>
      <c r="B32" s="4" t="n">
        <v>2</v>
      </c>
      <c r="C32" s="4" t="n">
        <v>1</v>
      </c>
      <c r="D32" s="4" t="n">
        <v>1</v>
      </c>
      <c r="E32" s="4" t="n">
        <v>11</v>
      </c>
      <c r="F32" s="4" t="n">
        <v>4</v>
      </c>
      <c r="G32" s="4" t="n">
        <v>5</v>
      </c>
      <c r="H32" s="4" t="n">
        <v>5004</v>
      </c>
      <c r="I32" s="4" t="n">
        <v>15004</v>
      </c>
      <c r="J32" s="4" t="n">
        <v>5004</v>
      </c>
      <c r="K32" s="4" t="s">
        <v>200</v>
      </c>
      <c r="L32" s="4" t="s">
        <v>132</v>
      </c>
      <c r="M32" s="0" t="s">
        <v>347</v>
      </c>
      <c r="N32" s="0" t="s">
        <v>348</v>
      </c>
      <c r="O32" s="0" t="s">
        <v>349</v>
      </c>
      <c r="Q32" s="15"/>
      <c r="R32" s="0" t="n">
        <f aca="false">(1+LEN(N32)-LEN(SUBSTITUTE(N32," ","")))+1</f>
        <v>6</v>
      </c>
      <c r="S32" s="0" t="n">
        <f aca="false">(1+LEN(O32)-LEN(SUBSTITUTE(O32," ","")))</f>
        <v>10</v>
      </c>
      <c r="T32" s="0" t="s">
        <v>351</v>
      </c>
      <c r="U32" s="0" t="s">
        <v>352</v>
      </c>
      <c r="V32" s="0" t="s">
        <v>353</v>
      </c>
      <c r="W32" s="0" t="s">
        <v>354</v>
      </c>
      <c r="X32" s="0" t="s">
        <v>355</v>
      </c>
      <c r="Y32" s="0" t="s">
        <v>356</v>
      </c>
      <c r="Z32" s="0" t="s">
        <v>357</v>
      </c>
      <c r="AA32" s="0" t="s">
        <v>358</v>
      </c>
      <c r="AB32" s="0" t="s">
        <v>355</v>
      </c>
      <c r="AC32" s="0" t="s">
        <v>359</v>
      </c>
      <c r="AD32" s="0" t="s">
        <v>307</v>
      </c>
      <c r="AE32" s="0" t="s">
        <v>355</v>
      </c>
      <c r="AF32" s="0" t="s">
        <v>355</v>
      </c>
      <c r="AG32" s="0" t="s">
        <v>360</v>
      </c>
      <c r="AH32" s="0" t="s">
        <v>352</v>
      </c>
      <c r="AI32" s="0" t="s">
        <v>355</v>
      </c>
      <c r="AJ32" s="0" t="s">
        <v>307</v>
      </c>
      <c r="AK32" s="0" t="s">
        <v>355</v>
      </c>
      <c r="AL32" s="0" t="s">
        <v>355</v>
      </c>
      <c r="AM32" s="0" t="s">
        <v>355</v>
      </c>
      <c r="AN32" s="0" t="s">
        <v>361</v>
      </c>
      <c r="AO32" s="0" t="s">
        <v>355</v>
      </c>
      <c r="AP32" s="0" t="s">
        <v>362</v>
      </c>
      <c r="AQ32" s="0" t="s">
        <v>307</v>
      </c>
      <c r="AR32" s="0" t="s">
        <v>363</v>
      </c>
      <c r="AS32" s="0" t="s">
        <v>307</v>
      </c>
      <c r="AT32" s="0" t="s">
        <v>364</v>
      </c>
      <c r="AU32" s="0" t="s">
        <v>307</v>
      </c>
      <c r="AV32" s="0" t="s">
        <v>365</v>
      </c>
      <c r="AW32" s="0" t="s">
        <v>366</v>
      </c>
      <c r="AX32" s="0" t="s">
        <v>307</v>
      </c>
      <c r="AY32" s="0" t="s">
        <v>355</v>
      </c>
      <c r="AZ32" s="0" t="s">
        <v>356</v>
      </c>
      <c r="BA32" s="0" t="s">
        <v>367</v>
      </c>
      <c r="BB32" s="0" t="s">
        <v>307</v>
      </c>
      <c r="BC32" s="0" t="s">
        <v>368</v>
      </c>
      <c r="BD32" s="0" t="s">
        <v>369</v>
      </c>
      <c r="BE32" s="0" t="s">
        <v>370</v>
      </c>
      <c r="BF32" s="0" t="s">
        <v>355</v>
      </c>
      <c r="BG32" s="0" t="s">
        <v>369</v>
      </c>
      <c r="BH32" s="0" t="s">
        <v>371</v>
      </c>
      <c r="BI32" s="12"/>
      <c r="BJ32" s="0" t="s">
        <v>372</v>
      </c>
      <c r="BK32" s="0" t="s">
        <v>373</v>
      </c>
      <c r="BL32" s="0" t="s">
        <v>374</v>
      </c>
      <c r="BM32" s="0" t="s">
        <v>375</v>
      </c>
      <c r="BN32" s="0" t="s">
        <v>356</v>
      </c>
      <c r="BO32" s="0" t="s">
        <v>307</v>
      </c>
      <c r="BP32" s="0" t="s">
        <v>356</v>
      </c>
      <c r="BQ32" s="0" t="s">
        <v>356</v>
      </c>
      <c r="BS32" s="0" t="s">
        <v>376</v>
      </c>
      <c r="BT32" s="0" t="n">
        <f aca="false">49-(COUNTBLANK(U32:BQ32))</f>
        <v>48</v>
      </c>
      <c r="BU32" s="0" t="str">
        <f aca="false">CONCATENATE("*",BS32,"*")</f>
        <v>*sew*</v>
      </c>
      <c r="BV32" s="0" t="n">
        <f aca="false">COUNTIFS(U32:BQ32,BU32)</f>
        <v>0</v>
      </c>
      <c r="BW32" s="14" t="n">
        <f aca="false">BV32/BT32</f>
        <v>0</v>
      </c>
      <c r="BX32" s="0" t="s">
        <v>345</v>
      </c>
      <c r="BY32" s="0" t="n">
        <f aca="false">COUNTIFS(U32:BQ32,BX32)</f>
        <v>0</v>
      </c>
      <c r="BZ32" s="14" t="n">
        <f aca="false">IF(BY32="","",(BY32/BT32))</f>
        <v>0</v>
      </c>
      <c r="CA32" s="0" t="n">
        <f aca="false">COUNTIFS(U32:BQ32,BU33)</f>
        <v>0</v>
      </c>
      <c r="CB32" s="0" t="str">
        <f aca="false">IF(BX32="",BU32,BX32)</f>
        <v>*kill*</v>
      </c>
      <c r="CC32" s="0" t="n">
        <f aca="false">COUNTIFS(U32:BQ32,CB33)</f>
        <v>0</v>
      </c>
      <c r="CD32" s="14" t="n">
        <f aca="false">CC32/BT32</f>
        <v>0</v>
      </c>
      <c r="CE32" s="0" t="s">
        <v>345</v>
      </c>
      <c r="CF32" s="14" t="n">
        <f aca="false">(COUNTIFS(U32:BQ32,CE32))/BT32</f>
        <v>0</v>
      </c>
      <c r="CH32" s="0" t="s">
        <v>346</v>
      </c>
      <c r="CI32" s="14" t="n">
        <f aca="false">(COUNTIFS(U32:BQ32,CK32))/BT32</f>
        <v>0.416666666666667</v>
      </c>
      <c r="CJ32" s="14" t="n">
        <f aca="false">(COUNTIFS(U32:BQ32,CH33))/BT32</f>
        <v>0</v>
      </c>
      <c r="CK32" s="15" t="s">
        <v>307</v>
      </c>
      <c r="CL32" s="0" t="s">
        <v>377</v>
      </c>
      <c r="CN32" s="16"/>
    </row>
    <row r="33" customFormat="false" ht="13.8" hidden="false" customHeight="false" outlineLevel="0" collapsed="false">
      <c r="A33" s="4" t="s">
        <v>201</v>
      </c>
      <c r="B33" s="4" t="n">
        <v>2</v>
      </c>
      <c r="C33" s="4" t="n">
        <v>1</v>
      </c>
      <c r="D33" s="4" t="n">
        <v>2</v>
      </c>
      <c r="E33" s="4" t="n">
        <v>11</v>
      </c>
      <c r="F33" s="4" t="n">
        <v>4</v>
      </c>
      <c r="G33" s="4" t="n">
        <v>6</v>
      </c>
      <c r="H33" s="4" t="n">
        <v>6004</v>
      </c>
      <c r="I33" s="4" t="n">
        <v>16004</v>
      </c>
      <c r="J33" s="4" t="n">
        <v>6004</v>
      </c>
      <c r="K33" s="4" t="s">
        <v>200</v>
      </c>
      <c r="L33" s="4" t="s">
        <v>132</v>
      </c>
      <c r="M33" s="0" t="s">
        <v>378</v>
      </c>
      <c r="N33" s="0" t="s">
        <v>348</v>
      </c>
      <c r="O33" s="0" t="s">
        <v>379</v>
      </c>
      <c r="Q33" s="15"/>
      <c r="R33" s="0" t="n">
        <f aca="false">(1+LEN(N33)-LEN(SUBSTITUTE(N33," ","")))+1</f>
        <v>6</v>
      </c>
      <c r="S33" s="0" t="n">
        <f aca="false">(1+LEN(O33)-LEN(SUBSTITUTE(O33," ","")))</f>
        <v>10</v>
      </c>
      <c r="T33" s="0" t="s">
        <v>351</v>
      </c>
      <c r="U33" s="0" t="s">
        <v>352</v>
      </c>
      <c r="V33" s="0" t="s">
        <v>380</v>
      </c>
      <c r="W33" s="0" t="s">
        <v>381</v>
      </c>
      <c r="X33" s="0" t="s">
        <v>355</v>
      </c>
      <c r="Y33" s="0" t="s">
        <v>382</v>
      </c>
      <c r="Z33" s="0" t="s">
        <v>383</v>
      </c>
      <c r="AA33" s="0" t="s">
        <v>356</v>
      </c>
      <c r="AB33" s="0" t="s">
        <v>355</v>
      </c>
      <c r="AC33" s="0" t="s">
        <v>357</v>
      </c>
      <c r="AD33" s="0" t="s">
        <v>352</v>
      </c>
      <c r="AE33" s="0" t="s">
        <v>384</v>
      </c>
      <c r="AF33" s="0" t="s">
        <v>355</v>
      </c>
      <c r="AG33" s="0" t="s">
        <v>385</v>
      </c>
      <c r="AH33" s="0" t="s">
        <v>307</v>
      </c>
      <c r="AI33" s="0" t="s">
        <v>352</v>
      </c>
      <c r="AJ33" s="0" t="s">
        <v>382</v>
      </c>
      <c r="AK33" s="0" t="s">
        <v>386</v>
      </c>
      <c r="AL33" s="0" t="s">
        <v>387</v>
      </c>
      <c r="AM33" s="0" t="s">
        <v>388</v>
      </c>
      <c r="AN33" s="0" t="s">
        <v>389</v>
      </c>
      <c r="AO33" s="0" t="s">
        <v>352</v>
      </c>
      <c r="AP33" s="0" t="s">
        <v>390</v>
      </c>
      <c r="AQ33" s="0" t="s">
        <v>391</v>
      </c>
      <c r="AR33" s="0" t="s">
        <v>380</v>
      </c>
      <c r="AS33" s="0" t="s">
        <v>392</v>
      </c>
      <c r="AT33" s="0" t="s">
        <v>393</v>
      </c>
      <c r="AU33" s="0" t="s">
        <v>371</v>
      </c>
      <c r="AV33" s="0" t="s">
        <v>352</v>
      </c>
      <c r="AW33" s="0" t="s">
        <v>352</v>
      </c>
      <c r="AX33" s="0" t="s">
        <v>394</v>
      </c>
      <c r="AY33" s="0" t="s">
        <v>395</v>
      </c>
      <c r="AZ33" s="0" t="s">
        <v>396</v>
      </c>
      <c r="BA33" s="0" t="s">
        <v>397</v>
      </c>
      <c r="BB33" s="0" t="s">
        <v>398</v>
      </c>
      <c r="BC33" s="0" t="s">
        <v>389</v>
      </c>
      <c r="BD33" s="0" t="s">
        <v>352</v>
      </c>
      <c r="BE33" s="0" t="s">
        <v>399</v>
      </c>
      <c r="BF33" s="0" t="s">
        <v>371</v>
      </c>
      <c r="BG33" s="0" t="s">
        <v>352</v>
      </c>
      <c r="BH33" s="0" t="s">
        <v>400</v>
      </c>
      <c r="BI33" s="0" t="s">
        <v>401</v>
      </c>
      <c r="BJ33" s="0" t="s">
        <v>402</v>
      </c>
      <c r="BK33" s="0" t="s">
        <v>382</v>
      </c>
      <c r="BL33" s="0" t="s">
        <v>357</v>
      </c>
      <c r="BM33" s="0" t="s">
        <v>403</v>
      </c>
      <c r="BN33" s="0" t="s">
        <v>404</v>
      </c>
      <c r="BO33" s="0" t="s">
        <v>389</v>
      </c>
      <c r="BP33" s="0" t="s">
        <v>405</v>
      </c>
      <c r="BQ33" s="0" t="s">
        <v>357</v>
      </c>
      <c r="BS33" s="0" t="s">
        <v>406</v>
      </c>
      <c r="BT33" s="0" t="n">
        <f aca="false">49-(COUNTBLANK(U33:BQ33))</f>
        <v>49</v>
      </c>
      <c r="BU33" s="0" t="str">
        <f aca="false">CONCATENATE("*",BS33,"*")</f>
        <v>*wear*</v>
      </c>
      <c r="BV33" s="0" t="n">
        <f aca="false">COUNTIFS(U33:BQ33,BU33)</f>
        <v>0</v>
      </c>
      <c r="BW33" s="14" t="n">
        <f aca="false">BV33/BT33</f>
        <v>0</v>
      </c>
      <c r="BZ33" s="14" t="str">
        <f aca="false">IF(BY33="","",(BY33/BT33))</f>
        <v/>
      </c>
      <c r="CA33" s="0" t="n">
        <f aca="false">COUNTIFS(U33:BQ33,BU32)</f>
        <v>0</v>
      </c>
      <c r="CB33" s="0" t="str">
        <f aca="false">IF(BX33="",BU33,BX33)</f>
        <v>*wear*</v>
      </c>
      <c r="CC33" s="0" t="n">
        <f aca="false">COUNTIFS(U33:BQ33,CB32)</f>
        <v>0</v>
      </c>
      <c r="CD33" s="14" t="n">
        <f aca="false">CC33/BT33</f>
        <v>0</v>
      </c>
      <c r="CE33" s="0" t="s">
        <v>407</v>
      </c>
      <c r="CF33" s="14" t="n">
        <f aca="false">(COUNTIFS(U33:BQ33,CE33))/BT33</f>
        <v>0</v>
      </c>
      <c r="CH33" s="0" t="s">
        <v>408</v>
      </c>
      <c r="CI33" s="14" t="n">
        <f aca="false">(COUNTIFS(U33:BQ33,CK33))/BT33</f>
        <v>0.428571428571429</v>
      </c>
      <c r="CJ33" s="14" t="n">
        <f aca="false">(COUNTIFS(U33:BQ33,CH32))/BT33</f>
        <v>0</v>
      </c>
      <c r="CK33" s="15" t="s">
        <v>406</v>
      </c>
      <c r="CL33" s="0" t="s">
        <v>377</v>
      </c>
    </row>
    <row r="34" s="16" customFormat="true" ht="13.8" hidden="false" customHeight="false" outlineLevel="0" collapsed="false">
      <c r="A34" s="4" t="s">
        <v>202</v>
      </c>
      <c r="B34" s="17" t="n">
        <v>2</v>
      </c>
      <c r="C34" s="17" t="n">
        <v>2</v>
      </c>
      <c r="D34" s="17" t="n">
        <v>1</v>
      </c>
      <c r="E34" s="17" t="n">
        <v>11</v>
      </c>
      <c r="F34" s="17" t="n">
        <v>4</v>
      </c>
      <c r="G34" s="17" t="n">
        <v>7</v>
      </c>
      <c r="H34" s="4" t="n">
        <v>7004</v>
      </c>
      <c r="I34" s="4" t="n">
        <v>17004</v>
      </c>
      <c r="J34" s="4" t="n">
        <v>7004</v>
      </c>
      <c r="K34" s="4" t="s">
        <v>200</v>
      </c>
      <c r="L34" s="4" t="s">
        <v>132</v>
      </c>
      <c r="M34" s="16" t="s">
        <v>347</v>
      </c>
      <c r="N34" s="16" t="s">
        <v>348</v>
      </c>
      <c r="O34" s="16" t="s">
        <v>379</v>
      </c>
      <c r="P34" s="0"/>
      <c r="Q34" s="0"/>
      <c r="R34" s="16" t="n">
        <f aca="false">(1+LEN(N34)-LEN(SUBSTITUTE(N34," ","")))+1</f>
        <v>6</v>
      </c>
      <c r="S34" s="16" t="n">
        <f aca="false">(1+LEN(O34)-LEN(SUBSTITUTE(O34," ","")))</f>
        <v>10</v>
      </c>
      <c r="T34" s="16" t="s">
        <v>351</v>
      </c>
      <c r="U34" s="16" t="s">
        <v>352</v>
      </c>
      <c r="V34" s="16" t="s">
        <v>353</v>
      </c>
      <c r="W34" s="16" t="s">
        <v>354</v>
      </c>
      <c r="X34" s="16" t="s">
        <v>355</v>
      </c>
      <c r="Y34" s="16" t="s">
        <v>356</v>
      </c>
      <c r="Z34" s="16" t="s">
        <v>357</v>
      </c>
      <c r="AA34" s="16" t="s">
        <v>358</v>
      </c>
      <c r="AB34" s="16" t="s">
        <v>355</v>
      </c>
      <c r="AC34" s="16" t="s">
        <v>359</v>
      </c>
      <c r="AD34" s="16" t="s">
        <v>307</v>
      </c>
      <c r="AE34" s="16" t="s">
        <v>355</v>
      </c>
      <c r="AF34" s="16" t="s">
        <v>355</v>
      </c>
      <c r="AG34" s="16" t="s">
        <v>360</v>
      </c>
      <c r="AH34" s="16" t="s">
        <v>352</v>
      </c>
      <c r="AI34" s="16" t="s">
        <v>355</v>
      </c>
      <c r="AJ34" s="16" t="s">
        <v>307</v>
      </c>
      <c r="AK34" s="16" t="s">
        <v>355</v>
      </c>
      <c r="AL34" s="16" t="s">
        <v>355</v>
      </c>
      <c r="AM34" s="16" t="s">
        <v>355</v>
      </c>
      <c r="AN34" s="16" t="s">
        <v>361</v>
      </c>
      <c r="AO34" s="16" t="s">
        <v>355</v>
      </c>
      <c r="AP34" s="16" t="s">
        <v>362</v>
      </c>
      <c r="AQ34" s="16" t="s">
        <v>307</v>
      </c>
      <c r="AR34" s="16" t="s">
        <v>363</v>
      </c>
      <c r="AS34" s="16" t="s">
        <v>307</v>
      </c>
      <c r="AT34" s="16" t="s">
        <v>364</v>
      </c>
      <c r="AU34" s="16" t="s">
        <v>307</v>
      </c>
      <c r="AV34" s="16" t="s">
        <v>365</v>
      </c>
      <c r="AW34" s="16" t="s">
        <v>366</v>
      </c>
      <c r="AX34" s="16" t="s">
        <v>307</v>
      </c>
      <c r="AY34" s="16" t="s">
        <v>355</v>
      </c>
      <c r="AZ34" s="16" t="s">
        <v>356</v>
      </c>
      <c r="BA34" s="16" t="s">
        <v>367</v>
      </c>
      <c r="BB34" s="16" t="s">
        <v>307</v>
      </c>
      <c r="BC34" s="16" t="s">
        <v>368</v>
      </c>
      <c r="BD34" s="16" t="s">
        <v>369</v>
      </c>
      <c r="BE34" s="16" t="s">
        <v>370</v>
      </c>
      <c r="BF34" s="16" t="s">
        <v>355</v>
      </c>
      <c r="BG34" s="16" t="s">
        <v>369</v>
      </c>
      <c r="BH34" s="16" t="s">
        <v>371</v>
      </c>
      <c r="BI34" s="0"/>
      <c r="BJ34" s="16" t="s">
        <v>372</v>
      </c>
      <c r="BK34" s="16" t="s">
        <v>373</v>
      </c>
      <c r="BL34" s="16" t="s">
        <v>374</v>
      </c>
      <c r="BM34" s="16" t="s">
        <v>375</v>
      </c>
      <c r="BN34" s="16" t="s">
        <v>356</v>
      </c>
      <c r="BO34" s="16" t="s">
        <v>307</v>
      </c>
      <c r="BP34" s="16" t="s">
        <v>356</v>
      </c>
      <c r="BQ34" s="16" t="s">
        <v>356</v>
      </c>
      <c r="BR34" s="0"/>
      <c r="BS34" s="16" t="s">
        <v>376</v>
      </c>
      <c r="BT34" s="16" t="n">
        <f aca="false">49-(COUNTBLANK(U34:BQ34))</f>
        <v>48</v>
      </c>
      <c r="BU34" s="16" t="str">
        <f aca="false">CONCATENATE("*",BS34,"*")</f>
        <v>*sew*</v>
      </c>
      <c r="BV34" s="16" t="n">
        <f aca="false">COUNTIFS(U34:BQ34,BU34)</f>
        <v>0</v>
      </c>
      <c r="BW34" s="18" t="n">
        <f aca="false">BV34/BT34</f>
        <v>0</v>
      </c>
      <c r="BX34" s="16" t="s">
        <v>345</v>
      </c>
      <c r="BY34" s="16" t="n">
        <f aca="false">COUNTIFS(U34:BQ34,BX34)</f>
        <v>0</v>
      </c>
      <c r="BZ34" s="18" t="n">
        <f aca="false">IF(BY34="","",(BY34/BT34))</f>
        <v>0</v>
      </c>
      <c r="CA34" s="16" t="n">
        <f aca="false">COUNTIFS(U34:BQ34,BU35)</f>
        <v>0</v>
      </c>
      <c r="CB34" s="16" t="str">
        <f aca="false">IF(BX34="",BU34,BX34)</f>
        <v>*kill*</v>
      </c>
      <c r="CC34" s="16" t="n">
        <f aca="false">COUNTIFS(U34:BQ34,CB35)</f>
        <v>0</v>
      </c>
      <c r="CD34" s="18" t="n">
        <f aca="false">CC34/BT34</f>
        <v>0</v>
      </c>
      <c r="CE34" s="16" t="s">
        <v>345</v>
      </c>
      <c r="CF34" s="18" t="n">
        <f aca="false">(COUNTIFS(U34:BQ34,CE34))/BT34</f>
        <v>0</v>
      </c>
      <c r="CG34" s="0"/>
      <c r="CH34" s="16" t="s">
        <v>346</v>
      </c>
      <c r="CI34" s="14" t="n">
        <f aca="false">(COUNTIFS(U34:BQ34,CK34))/BT34</f>
        <v>0.0625</v>
      </c>
      <c r="CJ34" s="18" t="n">
        <v>0.42</v>
      </c>
      <c r="CK34" s="15" t="s">
        <v>406</v>
      </c>
      <c r="CL34" s="16" t="s">
        <v>377</v>
      </c>
    </row>
    <row r="35" customFormat="false" ht="13.8" hidden="false" customHeight="false" outlineLevel="0" collapsed="false">
      <c r="A35" s="4" t="s">
        <v>203</v>
      </c>
      <c r="B35" s="17" t="n">
        <v>2</v>
      </c>
      <c r="C35" s="17" t="n">
        <v>2</v>
      </c>
      <c r="D35" s="17" t="n">
        <v>2</v>
      </c>
      <c r="E35" s="17" t="n">
        <v>11</v>
      </c>
      <c r="F35" s="17" t="n">
        <v>4</v>
      </c>
      <c r="G35" s="17" t="n">
        <v>8</v>
      </c>
      <c r="H35" s="4" t="n">
        <v>8004</v>
      </c>
      <c r="I35" s="4" t="n">
        <v>18004</v>
      </c>
      <c r="J35" s="4" t="n">
        <v>8004</v>
      </c>
      <c r="K35" s="4" t="s">
        <v>200</v>
      </c>
      <c r="L35" s="4" t="s">
        <v>132</v>
      </c>
      <c r="M35" s="16" t="s">
        <v>378</v>
      </c>
      <c r="N35" s="16" t="s">
        <v>348</v>
      </c>
      <c r="O35" s="16" t="s">
        <v>349</v>
      </c>
      <c r="R35" s="16" t="n">
        <f aca="false">(1+LEN(N35)-LEN(SUBSTITUTE(N35," ","")))+1</f>
        <v>6</v>
      </c>
      <c r="S35" s="16" t="n">
        <f aca="false">(1+LEN(O35)-LEN(SUBSTITUTE(O35," ","")))</f>
        <v>10</v>
      </c>
      <c r="T35" s="16" t="s">
        <v>351</v>
      </c>
      <c r="U35" s="16" t="s">
        <v>352</v>
      </c>
      <c r="V35" s="16" t="s">
        <v>380</v>
      </c>
      <c r="W35" s="16" t="s">
        <v>381</v>
      </c>
      <c r="X35" s="16" t="s">
        <v>355</v>
      </c>
      <c r="Y35" s="16" t="s">
        <v>382</v>
      </c>
      <c r="Z35" s="16" t="s">
        <v>383</v>
      </c>
      <c r="AA35" s="16" t="s">
        <v>356</v>
      </c>
      <c r="AB35" s="16" t="s">
        <v>355</v>
      </c>
      <c r="AC35" s="16" t="s">
        <v>357</v>
      </c>
      <c r="AD35" s="16" t="s">
        <v>352</v>
      </c>
      <c r="AE35" s="16" t="s">
        <v>384</v>
      </c>
      <c r="AF35" s="16" t="s">
        <v>355</v>
      </c>
      <c r="AG35" s="16" t="s">
        <v>385</v>
      </c>
      <c r="AH35" s="16" t="s">
        <v>307</v>
      </c>
      <c r="AI35" s="16" t="s">
        <v>352</v>
      </c>
      <c r="AJ35" s="16" t="s">
        <v>382</v>
      </c>
      <c r="AK35" s="16" t="s">
        <v>386</v>
      </c>
      <c r="AL35" s="16" t="s">
        <v>387</v>
      </c>
      <c r="AM35" s="16" t="s">
        <v>388</v>
      </c>
      <c r="AN35" s="16" t="s">
        <v>389</v>
      </c>
      <c r="AO35" s="16" t="s">
        <v>352</v>
      </c>
      <c r="AP35" s="16" t="s">
        <v>390</v>
      </c>
      <c r="AQ35" s="16" t="s">
        <v>391</v>
      </c>
      <c r="AR35" s="16" t="s">
        <v>380</v>
      </c>
      <c r="AS35" s="16" t="s">
        <v>392</v>
      </c>
      <c r="AT35" s="16" t="s">
        <v>393</v>
      </c>
      <c r="AU35" s="16" t="s">
        <v>371</v>
      </c>
      <c r="AV35" s="16" t="s">
        <v>352</v>
      </c>
      <c r="AW35" s="16" t="s">
        <v>352</v>
      </c>
      <c r="AX35" s="16" t="s">
        <v>394</v>
      </c>
      <c r="AY35" s="16" t="s">
        <v>395</v>
      </c>
      <c r="AZ35" s="16" t="s">
        <v>396</v>
      </c>
      <c r="BA35" s="16" t="s">
        <v>397</v>
      </c>
      <c r="BB35" s="16" t="s">
        <v>398</v>
      </c>
      <c r="BC35" s="16" t="s">
        <v>389</v>
      </c>
      <c r="BD35" s="16" t="s">
        <v>352</v>
      </c>
      <c r="BE35" s="16" t="s">
        <v>399</v>
      </c>
      <c r="BF35" s="16" t="s">
        <v>371</v>
      </c>
      <c r="BG35" s="16" t="s">
        <v>352</v>
      </c>
      <c r="BH35" s="16" t="s">
        <v>400</v>
      </c>
      <c r="BI35" s="16" t="s">
        <v>401</v>
      </c>
      <c r="BJ35" s="16" t="s">
        <v>402</v>
      </c>
      <c r="BK35" s="16" t="s">
        <v>382</v>
      </c>
      <c r="BL35" s="16" t="s">
        <v>357</v>
      </c>
      <c r="BM35" s="16" t="s">
        <v>403</v>
      </c>
      <c r="BN35" s="16" t="s">
        <v>404</v>
      </c>
      <c r="BO35" s="16" t="s">
        <v>389</v>
      </c>
      <c r="BP35" s="16" t="s">
        <v>405</v>
      </c>
      <c r="BQ35" s="16" t="s">
        <v>357</v>
      </c>
      <c r="BS35" s="16" t="s">
        <v>406</v>
      </c>
      <c r="BT35" s="16" t="n">
        <f aca="false">49-(COUNTBLANK(U35:BQ35))</f>
        <v>49</v>
      </c>
      <c r="BU35" s="16" t="str">
        <f aca="false">CONCATENATE("*",BS35,"*")</f>
        <v>*wear*</v>
      </c>
      <c r="BV35" s="16" t="n">
        <f aca="false">COUNTIFS(U35:BQ35,BU35)</f>
        <v>0</v>
      </c>
      <c r="BW35" s="18" t="n">
        <f aca="false">BV35/BT35</f>
        <v>0</v>
      </c>
      <c r="BZ35" s="18" t="str">
        <f aca="false">IF(BY35="","",(BY35/BT35))</f>
        <v/>
      </c>
      <c r="CA35" s="16" t="n">
        <f aca="false">COUNTIFS(U35:BQ35,BU34)</f>
        <v>0</v>
      </c>
      <c r="CB35" s="16" t="str">
        <f aca="false">IF(BX35="",BU35,BX35)</f>
        <v>*wear*</v>
      </c>
      <c r="CC35" s="16" t="n">
        <f aca="false">COUNTIFS(U35:BQ35,CB34)</f>
        <v>0</v>
      </c>
      <c r="CD35" s="18" t="n">
        <f aca="false">CC35/BT35</f>
        <v>0</v>
      </c>
      <c r="CE35" s="16" t="s">
        <v>407</v>
      </c>
      <c r="CF35" s="18" t="n">
        <f aca="false">(COUNTIFS(U35:BQ35,CE35))/BT35</f>
        <v>0</v>
      </c>
      <c r="CH35" s="16" t="s">
        <v>408</v>
      </c>
      <c r="CI35" s="14" t="n">
        <f aca="false">(COUNTIFS(U35:BQ35,CK35))/BT35</f>
        <v>0.0816326530612245</v>
      </c>
      <c r="CJ35" s="18" t="n">
        <v>0.43</v>
      </c>
      <c r="CK35" s="15" t="s">
        <v>307</v>
      </c>
      <c r="CL35" s="16" t="s">
        <v>377</v>
      </c>
    </row>
    <row r="36" customFormat="false" ht="13.8" hidden="false" customHeight="false" outlineLevel="0" collapsed="false">
      <c r="A36" s="4" t="s">
        <v>131</v>
      </c>
      <c r="B36" s="4" t="n">
        <v>1</v>
      </c>
      <c r="C36" s="4" t="n">
        <v>1</v>
      </c>
      <c r="D36" s="4" t="n">
        <v>1</v>
      </c>
      <c r="E36" s="4" t="n">
        <v>12</v>
      </c>
      <c r="F36" s="4" t="n">
        <v>5</v>
      </c>
      <c r="G36" s="4" t="n">
        <v>0</v>
      </c>
      <c r="H36" s="4" t="n">
        <v>5</v>
      </c>
      <c r="I36" s="4" t="n">
        <v>10005</v>
      </c>
      <c r="J36" s="4" t="n">
        <v>5</v>
      </c>
      <c r="K36" s="4" t="n">
        <v>20005</v>
      </c>
      <c r="L36" s="4" t="s">
        <v>132</v>
      </c>
      <c r="M36" s="0" t="s">
        <v>409</v>
      </c>
      <c r="N36" s="0" t="s">
        <v>410</v>
      </c>
      <c r="O36" s="0" t="s">
        <v>411</v>
      </c>
      <c r="P36" s="15" t="s">
        <v>412</v>
      </c>
      <c r="Q36" s="15" t="s">
        <v>282</v>
      </c>
      <c r="R36" s="0" t="n">
        <f aca="false">(1+LEN(N36)-LEN(SUBSTITUTE(N36," ","")))+1</f>
        <v>5</v>
      </c>
      <c r="S36" s="0" t="n">
        <f aca="false">(1+LEN(O36)-LEN(SUBSTITUTE(O36," ","")))</f>
        <v>9</v>
      </c>
      <c r="T36" s="0" t="s">
        <v>351</v>
      </c>
      <c r="U36" s="23" t="s">
        <v>413</v>
      </c>
      <c r="V36" s="19" t="s">
        <v>414</v>
      </c>
      <c r="W36" s="19" t="s">
        <v>415</v>
      </c>
      <c r="X36" s="23" t="s">
        <v>416</v>
      </c>
      <c r="Y36" s="19" t="s">
        <v>417</v>
      </c>
      <c r="Z36" s="23" t="s">
        <v>418</v>
      </c>
      <c r="AA36" s="19" t="s">
        <v>419</v>
      </c>
      <c r="AB36" s="19" t="s">
        <v>420</v>
      </c>
      <c r="AC36" s="23" t="s">
        <v>421</v>
      </c>
      <c r="AD36" s="19" t="s">
        <v>422</v>
      </c>
      <c r="AE36" s="19" t="s">
        <v>423</v>
      </c>
      <c r="AF36" s="19" t="s">
        <v>422</v>
      </c>
      <c r="AG36" s="23" t="s">
        <v>424</v>
      </c>
      <c r="AH36" s="23" t="s">
        <v>418</v>
      </c>
      <c r="AI36" s="19" t="s">
        <v>425</v>
      </c>
      <c r="AJ36" s="19" t="s">
        <v>420</v>
      </c>
      <c r="AK36" s="23" t="s">
        <v>418</v>
      </c>
      <c r="AL36" s="23" t="s">
        <v>426</v>
      </c>
      <c r="AM36" s="23" t="s">
        <v>427</v>
      </c>
      <c r="AN36" s="19" t="s">
        <v>420</v>
      </c>
      <c r="AO36" s="19" t="s">
        <v>428</v>
      </c>
      <c r="AP36" s="19" t="s">
        <v>422</v>
      </c>
      <c r="AQ36" s="19" t="s">
        <v>420</v>
      </c>
      <c r="AR36" s="23" t="s">
        <v>429</v>
      </c>
      <c r="AS36" s="19" t="s">
        <v>417</v>
      </c>
      <c r="AT36" s="23" t="s">
        <v>430</v>
      </c>
      <c r="AU36" s="19" t="s">
        <v>422</v>
      </c>
      <c r="AV36" s="23" t="s">
        <v>431</v>
      </c>
      <c r="AW36" s="23" t="s">
        <v>427</v>
      </c>
      <c r="AX36" s="23" t="s">
        <v>432</v>
      </c>
      <c r="AY36" s="23" t="s">
        <v>418</v>
      </c>
      <c r="AZ36" s="23" t="s">
        <v>427</v>
      </c>
      <c r="BA36" s="23" t="s">
        <v>427</v>
      </c>
      <c r="BB36" s="23" t="s">
        <v>433</v>
      </c>
      <c r="BC36" s="19" t="s">
        <v>434</v>
      </c>
      <c r="BD36" s="19" t="s">
        <v>422</v>
      </c>
      <c r="BE36" s="23" t="s">
        <v>418</v>
      </c>
      <c r="BF36" s="23" t="s">
        <v>418</v>
      </c>
      <c r="BG36" s="23" t="s">
        <v>418</v>
      </c>
      <c r="BH36" s="19" t="s">
        <v>420</v>
      </c>
      <c r="BI36" s="23" t="s">
        <v>435</v>
      </c>
      <c r="BJ36" s="23" t="s">
        <v>436</v>
      </c>
      <c r="BK36" s="23" t="s">
        <v>418</v>
      </c>
      <c r="BL36" s="19" t="s">
        <v>420</v>
      </c>
      <c r="BM36" s="19" t="s">
        <v>437</v>
      </c>
      <c r="BN36" s="19" t="s">
        <v>438</v>
      </c>
      <c r="BO36" s="23" t="s">
        <v>418</v>
      </c>
      <c r="BP36" s="23" t="s">
        <v>439</v>
      </c>
      <c r="BQ36" s="23" t="s">
        <v>440</v>
      </c>
      <c r="BS36" s="0" t="s">
        <v>441</v>
      </c>
      <c r="BT36" s="0" t="n">
        <f aca="false">49-(COUNTBLANK(U36:BQ36))</f>
        <v>49</v>
      </c>
      <c r="BU36" s="0" t="str">
        <f aca="false">CONCATENATE("*",BS36,"*")</f>
        <v>*walk*</v>
      </c>
      <c r="BV36" s="0" t="n">
        <f aca="false">COUNTIFS(U36:BQ36,BU36)</f>
        <v>0</v>
      </c>
      <c r="BW36" s="14" t="n">
        <f aca="false">BV36/BT36</f>
        <v>0</v>
      </c>
      <c r="BX36" s="0" t="s">
        <v>442</v>
      </c>
      <c r="BY36" s="0" t="n">
        <f aca="false">COUNTIFS(U36:BQ36,BX36)</f>
        <v>0</v>
      </c>
      <c r="BZ36" s="18" t="n">
        <f aca="false">IF(BY36="","",(BY36/BT36))</f>
        <v>0</v>
      </c>
      <c r="CA36" s="0" t="n">
        <f aca="false">COUNTIFS(U36:BQ36,BU37)</f>
        <v>0</v>
      </c>
      <c r="CB36" s="0" t="str">
        <f aca="false">IF(BX36="",BU36,BX36)</f>
        <v>*sink*</v>
      </c>
      <c r="CC36" s="0" t="n">
        <f aca="false">COUNTIFS(U36:BQ36,CB37)</f>
        <v>0</v>
      </c>
      <c r="CD36" s="14" t="n">
        <f aca="false">CC36/BT36</f>
        <v>0</v>
      </c>
      <c r="CE36" s="0" t="s">
        <v>443</v>
      </c>
      <c r="CF36" s="14" t="n">
        <f aca="false">(COUNTIFS(U36:BQ36,CE36))/BT36</f>
        <v>0</v>
      </c>
      <c r="CG36" s="19" t="s">
        <v>444</v>
      </c>
      <c r="CH36" s="16" t="s">
        <v>445</v>
      </c>
      <c r="CI36" s="14" t="n">
        <f aca="false">(COUNTIFS(U36:BQ36,CK36))/BT36</f>
        <v>0.224489795918367</v>
      </c>
      <c r="CJ36" s="14" t="n">
        <f aca="false">(COUNTIFS(U36:BQ36,CK37))/BT36</f>
        <v>0</v>
      </c>
      <c r="CK36" s="15" t="s">
        <v>422</v>
      </c>
      <c r="CL36" s="0" t="s">
        <v>446</v>
      </c>
    </row>
    <row r="37" customFormat="false" ht="13.8" hidden="false" customHeight="false" outlineLevel="0" collapsed="false">
      <c r="A37" s="4" t="s">
        <v>167</v>
      </c>
      <c r="B37" s="4" t="n">
        <v>1</v>
      </c>
      <c r="C37" s="4" t="n">
        <v>1</v>
      </c>
      <c r="D37" s="4" t="n">
        <v>2</v>
      </c>
      <c r="E37" s="4" t="n">
        <v>12</v>
      </c>
      <c r="F37" s="4" t="n">
        <v>5</v>
      </c>
      <c r="G37" s="4" t="n">
        <v>1</v>
      </c>
      <c r="H37" s="4" t="n">
        <v>1005</v>
      </c>
      <c r="I37" s="4" t="n">
        <v>11005</v>
      </c>
      <c r="J37" s="4" t="n">
        <v>1005</v>
      </c>
      <c r="K37" s="4" t="n">
        <v>21005</v>
      </c>
      <c r="L37" s="4" t="s">
        <v>132</v>
      </c>
      <c r="M37" s="0" t="s">
        <v>447</v>
      </c>
      <c r="N37" s="0" t="s">
        <v>410</v>
      </c>
      <c r="O37" s="0" t="s">
        <v>448</v>
      </c>
      <c r="P37" s="15" t="s">
        <v>449</v>
      </c>
      <c r="Q37" s="15" t="s">
        <v>282</v>
      </c>
      <c r="R37" s="0" t="n">
        <f aca="false">(1+LEN(N37)-LEN(SUBSTITUTE(N37," ","")))+1</f>
        <v>5</v>
      </c>
      <c r="S37" s="0" t="n">
        <f aca="false">(1+LEN(O37)-LEN(SUBSTITUTE(O37," ","")))</f>
        <v>9</v>
      </c>
      <c r="T37" s="0" t="s">
        <v>351</v>
      </c>
      <c r="U37" s="0" t="s">
        <v>450</v>
      </c>
      <c r="V37" s="0" t="s">
        <v>451</v>
      </c>
      <c r="W37" s="0" t="s">
        <v>452</v>
      </c>
      <c r="X37" s="0" t="s">
        <v>441</v>
      </c>
      <c r="Y37" s="0" t="s">
        <v>360</v>
      </c>
      <c r="Z37" s="0" t="s">
        <v>453</v>
      </c>
      <c r="AA37" s="0" t="s">
        <v>413</v>
      </c>
      <c r="AB37" s="0" t="s">
        <v>454</v>
      </c>
      <c r="AC37" s="0" t="s">
        <v>450</v>
      </c>
      <c r="AD37" s="0" t="s">
        <v>454</v>
      </c>
      <c r="AE37" s="0" t="s">
        <v>439</v>
      </c>
      <c r="AF37" s="0" t="s">
        <v>455</v>
      </c>
      <c r="AG37" s="0" t="s">
        <v>456</v>
      </c>
      <c r="AH37" s="0" t="s">
        <v>450</v>
      </c>
      <c r="AI37" s="0" t="s">
        <v>452</v>
      </c>
      <c r="AJ37" s="0" t="s">
        <v>457</v>
      </c>
      <c r="AK37" s="0" t="s">
        <v>458</v>
      </c>
      <c r="AL37" s="0" t="s">
        <v>459</v>
      </c>
      <c r="AM37" s="0" t="s">
        <v>454</v>
      </c>
      <c r="AN37" s="0" t="s">
        <v>460</v>
      </c>
      <c r="AO37" s="0" t="s">
        <v>454</v>
      </c>
      <c r="AP37" s="0" t="s">
        <v>454</v>
      </c>
      <c r="AQ37" s="0" t="s">
        <v>454</v>
      </c>
      <c r="AR37" s="0" t="s">
        <v>461</v>
      </c>
      <c r="AS37" s="0" t="s">
        <v>462</v>
      </c>
      <c r="AT37" s="0" t="s">
        <v>460</v>
      </c>
      <c r="AU37" s="0" t="s">
        <v>452</v>
      </c>
      <c r="AV37" s="0" t="s">
        <v>463</v>
      </c>
      <c r="AW37" s="0" t="s">
        <v>464</v>
      </c>
      <c r="AX37" s="12"/>
      <c r="AY37" s="0" t="s">
        <v>465</v>
      </c>
      <c r="AZ37" s="0" t="s">
        <v>466</v>
      </c>
      <c r="BA37" s="0" t="s">
        <v>467</v>
      </c>
      <c r="BB37" s="0" t="s">
        <v>450</v>
      </c>
      <c r="BC37" s="0" t="s">
        <v>450</v>
      </c>
      <c r="BD37" s="0" t="s">
        <v>468</v>
      </c>
      <c r="BE37" s="0" t="s">
        <v>469</v>
      </c>
      <c r="BF37" s="0" t="s">
        <v>463</v>
      </c>
      <c r="BG37" s="0" t="s">
        <v>450</v>
      </c>
      <c r="BH37" s="0" t="s">
        <v>450</v>
      </c>
      <c r="BI37" s="0" t="s">
        <v>458</v>
      </c>
      <c r="BJ37" s="0" t="s">
        <v>463</v>
      </c>
      <c r="BK37" s="0" t="s">
        <v>450</v>
      </c>
      <c r="BL37" s="0" t="s">
        <v>450</v>
      </c>
      <c r="BM37" s="0" t="s">
        <v>470</v>
      </c>
      <c r="BN37" s="0" t="s">
        <v>471</v>
      </c>
      <c r="BO37" s="0" t="s">
        <v>452</v>
      </c>
      <c r="BP37" s="0" t="s">
        <v>360</v>
      </c>
      <c r="BQ37" s="0" t="s">
        <v>359</v>
      </c>
      <c r="BS37" s="0" t="s">
        <v>463</v>
      </c>
      <c r="BT37" s="0" t="n">
        <f aca="false">49-(COUNTBLANK(U37:BQ37))</f>
        <v>48</v>
      </c>
      <c r="BU37" s="0" t="str">
        <f aca="false">CONCATENATE("*",BS37,"*")</f>
        <v>*mow*</v>
      </c>
      <c r="BV37" s="0" t="n">
        <f aca="false">COUNTIFS(U37:BQ37,BU37)</f>
        <v>0</v>
      </c>
      <c r="BW37" s="18" t="n">
        <f aca="false">BV37/BT37</f>
        <v>0</v>
      </c>
      <c r="BZ37" s="14" t="str">
        <f aca="false">IF(BY37="","",(BY37/BT37))</f>
        <v/>
      </c>
      <c r="CA37" s="0" t="n">
        <f aca="false">COUNTIFS(U37:BQ37,BU36)</f>
        <v>0</v>
      </c>
      <c r="CB37" s="0" t="str">
        <f aca="false">IF(BX37="",BU37,BX37)</f>
        <v>*mow*</v>
      </c>
      <c r="CC37" s="0" t="n">
        <f aca="false">COUNTIFS(U37:BQ37,CB36)</f>
        <v>0</v>
      </c>
      <c r="CD37" s="14" t="n">
        <f aca="false">CC37/BT37</f>
        <v>0</v>
      </c>
      <c r="CE37" s="0" t="s">
        <v>472</v>
      </c>
      <c r="CF37" s="14" t="n">
        <f aca="false">(COUNTIFS(U37:BQ37,CE37))/BT37</f>
        <v>0</v>
      </c>
      <c r="CH37" s="0" t="s">
        <v>473</v>
      </c>
      <c r="CI37" s="14" t="n">
        <f aca="false">(COUNTIFS(U37:BQ37,CK37))/BT37</f>
        <v>0.395833333333333</v>
      </c>
      <c r="CJ37" s="14" t="n">
        <f aca="false">(COUNTIFS(U37:BQ37,CK36))/BT37</f>
        <v>0</v>
      </c>
      <c r="CK37" s="15" t="s">
        <v>463</v>
      </c>
      <c r="CL37" s="0" t="s">
        <v>446</v>
      </c>
      <c r="CN37" s="16"/>
    </row>
    <row r="38" s="16" customFormat="true" ht="13.8" hidden="false" customHeight="false" outlineLevel="0" collapsed="false">
      <c r="A38" s="4" t="s">
        <v>195</v>
      </c>
      <c r="B38" s="17" t="n">
        <v>1</v>
      </c>
      <c r="C38" s="17" t="n">
        <v>2</v>
      </c>
      <c r="D38" s="17" t="n">
        <v>1</v>
      </c>
      <c r="E38" s="17" t="n">
        <v>12</v>
      </c>
      <c r="F38" s="17" t="n">
        <v>5</v>
      </c>
      <c r="G38" s="17" t="n">
        <v>2</v>
      </c>
      <c r="H38" s="4" t="n">
        <v>2005</v>
      </c>
      <c r="I38" s="4" t="n">
        <v>12005</v>
      </c>
      <c r="J38" s="4" t="n">
        <v>2005</v>
      </c>
      <c r="K38" s="4" t="n">
        <v>22005</v>
      </c>
      <c r="L38" s="4" t="s">
        <v>132</v>
      </c>
      <c r="M38" s="16" t="s">
        <v>409</v>
      </c>
      <c r="N38" s="16" t="s">
        <v>410</v>
      </c>
      <c r="O38" s="16" t="s">
        <v>448</v>
      </c>
      <c r="P38" s="16" t="s">
        <v>474</v>
      </c>
      <c r="Q38" s="16" t="s">
        <v>282</v>
      </c>
      <c r="R38" s="16" t="n">
        <f aca="false">(1+LEN(N38)-LEN(SUBSTITUTE(N38," ","")))+1</f>
        <v>5</v>
      </c>
      <c r="S38" s="16" t="n">
        <f aca="false">(1+LEN(O38)-LEN(SUBSTITUTE(O38," ","")))</f>
        <v>9</v>
      </c>
      <c r="T38" s="16" t="s">
        <v>351</v>
      </c>
      <c r="U38" s="24" t="s">
        <v>413</v>
      </c>
      <c r="V38" s="20" t="s">
        <v>414</v>
      </c>
      <c r="W38" s="20" t="s">
        <v>415</v>
      </c>
      <c r="X38" s="24" t="s">
        <v>416</v>
      </c>
      <c r="Y38" s="20" t="s">
        <v>417</v>
      </c>
      <c r="Z38" s="24" t="s">
        <v>418</v>
      </c>
      <c r="AA38" s="20" t="s">
        <v>419</v>
      </c>
      <c r="AB38" s="20" t="s">
        <v>420</v>
      </c>
      <c r="AC38" s="24" t="s">
        <v>421</v>
      </c>
      <c r="AD38" s="20" t="s">
        <v>422</v>
      </c>
      <c r="AE38" s="20" t="s">
        <v>423</v>
      </c>
      <c r="AF38" s="20" t="s">
        <v>422</v>
      </c>
      <c r="AG38" s="24" t="s">
        <v>424</v>
      </c>
      <c r="AH38" s="24" t="s">
        <v>418</v>
      </c>
      <c r="AI38" s="20" t="s">
        <v>425</v>
      </c>
      <c r="AJ38" s="20" t="s">
        <v>420</v>
      </c>
      <c r="AK38" s="24" t="s">
        <v>418</v>
      </c>
      <c r="AL38" s="24" t="s">
        <v>426</v>
      </c>
      <c r="AM38" s="24" t="s">
        <v>427</v>
      </c>
      <c r="AN38" s="20" t="s">
        <v>420</v>
      </c>
      <c r="AO38" s="20" t="s">
        <v>428</v>
      </c>
      <c r="AP38" s="20" t="s">
        <v>422</v>
      </c>
      <c r="AQ38" s="20" t="s">
        <v>420</v>
      </c>
      <c r="AR38" s="24" t="s">
        <v>429</v>
      </c>
      <c r="AS38" s="20" t="s">
        <v>417</v>
      </c>
      <c r="AT38" s="24" t="s">
        <v>430</v>
      </c>
      <c r="AU38" s="20" t="s">
        <v>422</v>
      </c>
      <c r="AV38" s="24" t="s">
        <v>431</v>
      </c>
      <c r="AW38" s="24" t="s">
        <v>427</v>
      </c>
      <c r="AX38" s="24" t="s">
        <v>432</v>
      </c>
      <c r="AY38" s="24" t="s">
        <v>418</v>
      </c>
      <c r="AZ38" s="24" t="s">
        <v>427</v>
      </c>
      <c r="BA38" s="24" t="s">
        <v>427</v>
      </c>
      <c r="BB38" s="24" t="s">
        <v>433</v>
      </c>
      <c r="BC38" s="20" t="s">
        <v>434</v>
      </c>
      <c r="BD38" s="20" t="s">
        <v>422</v>
      </c>
      <c r="BE38" s="24" t="s">
        <v>418</v>
      </c>
      <c r="BF38" s="24" t="s">
        <v>418</v>
      </c>
      <c r="BG38" s="24" t="s">
        <v>418</v>
      </c>
      <c r="BH38" s="20" t="s">
        <v>420</v>
      </c>
      <c r="BI38" s="24" t="s">
        <v>435</v>
      </c>
      <c r="BJ38" s="24" t="s">
        <v>436</v>
      </c>
      <c r="BK38" s="24" t="s">
        <v>418</v>
      </c>
      <c r="BL38" s="20" t="s">
        <v>420</v>
      </c>
      <c r="BM38" s="20" t="s">
        <v>437</v>
      </c>
      <c r="BN38" s="20" t="s">
        <v>438</v>
      </c>
      <c r="BO38" s="24" t="s">
        <v>418</v>
      </c>
      <c r="BP38" s="24" t="s">
        <v>439</v>
      </c>
      <c r="BQ38" s="24" t="s">
        <v>440</v>
      </c>
      <c r="BS38" s="16" t="s">
        <v>441</v>
      </c>
      <c r="BT38" s="16" t="n">
        <f aca="false">49-(COUNTBLANK(U38:BQ38))</f>
        <v>49</v>
      </c>
      <c r="BU38" s="16" t="str">
        <f aca="false">CONCATENATE("*",BS38,"*")</f>
        <v>*walk*</v>
      </c>
      <c r="BV38" s="16" t="n">
        <f aca="false">COUNTIFS(U38:BQ38,BU38)</f>
        <v>0</v>
      </c>
      <c r="BW38" s="18" t="n">
        <f aca="false">BV38/BT38</f>
        <v>0</v>
      </c>
      <c r="BX38" s="16" t="s">
        <v>442</v>
      </c>
      <c r="BY38" s="16" t="n">
        <f aca="false">COUNTIFS(U38:BQ38,BX38)</f>
        <v>0</v>
      </c>
      <c r="BZ38" s="18" t="n">
        <f aca="false">IF(BY38="","",(BY38/BT38))</f>
        <v>0</v>
      </c>
      <c r="CA38" s="16" t="n">
        <f aca="false">COUNTIFS(U38:BQ38,BU39)</f>
        <v>0</v>
      </c>
      <c r="CB38" s="16" t="str">
        <f aca="false">IF(BX38="",BU38,BX38)</f>
        <v>*sink*</v>
      </c>
      <c r="CC38" s="16" t="n">
        <f aca="false">COUNTIFS(U38:BQ38,CB39)</f>
        <v>0</v>
      </c>
      <c r="CD38" s="18" t="n">
        <f aca="false">CC38/BT38</f>
        <v>0</v>
      </c>
      <c r="CE38" s="16" t="s">
        <v>443</v>
      </c>
      <c r="CF38" s="18" t="n">
        <f aca="false">(COUNTIFS(U38:BQ38,CE38))/BT38</f>
        <v>0</v>
      </c>
      <c r="CG38" s="20" t="s">
        <v>444</v>
      </c>
      <c r="CH38" s="16" t="s">
        <v>445</v>
      </c>
      <c r="CI38" s="14" t="n">
        <f aca="false">(COUNTIFS(U38:BQ38,CK38))/BT38</f>
        <v>0</v>
      </c>
      <c r="CJ38" s="14" t="n">
        <f aca="false">(COUNTIFS(U38:BQ38,CK39))/BT38</f>
        <v>0.224489795918367</v>
      </c>
      <c r="CK38" s="15" t="s">
        <v>463</v>
      </c>
      <c r="CL38" s="16" t="s">
        <v>446</v>
      </c>
    </row>
    <row r="39" customFormat="false" ht="13.8" hidden="false" customHeight="false" outlineLevel="0" collapsed="false">
      <c r="A39" s="4" t="s">
        <v>197</v>
      </c>
      <c r="B39" s="17" t="n">
        <v>1</v>
      </c>
      <c r="C39" s="17" t="n">
        <v>2</v>
      </c>
      <c r="D39" s="17" t="n">
        <v>2</v>
      </c>
      <c r="E39" s="17" t="n">
        <v>12</v>
      </c>
      <c r="F39" s="17" t="n">
        <v>5</v>
      </c>
      <c r="G39" s="17" t="n">
        <v>3</v>
      </c>
      <c r="H39" s="4" t="n">
        <v>3005</v>
      </c>
      <c r="I39" s="4" t="n">
        <v>13005</v>
      </c>
      <c r="J39" s="4" t="n">
        <v>3005</v>
      </c>
      <c r="K39" s="4" t="n">
        <v>23005</v>
      </c>
      <c r="L39" s="4" t="s">
        <v>132</v>
      </c>
      <c r="M39" s="16" t="s">
        <v>447</v>
      </c>
      <c r="N39" s="16" t="s">
        <v>410</v>
      </c>
      <c r="O39" s="16" t="s">
        <v>411</v>
      </c>
      <c r="P39" s="16" t="s">
        <v>449</v>
      </c>
      <c r="Q39" s="16" t="s">
        <v>282</v>
      </c>
      <c r="R39" s="16" t="n">
        <f aca="false">(1+LEN(N39)-LEN(SUBSTITUTE(N39," ","")))+1</f>
        <v>5</v>
      </c>
      <c r="S39" s="16" t="n">
        <f aca="false">(1+LEN(O39)-LEN(SUBSTITUTE(O39," ","")))</f>
        <v>9</v>
      </c>
      <c r="T39" s="16" t="s">
        <v>351</v>
      </c>
      <c r="U39" s="16" t="s">
        <v>450</v>
      </c>
      <c r="V39" s="16" t="s">
        <v>451</v>
      </c>
      <c r="W39" s="16" t="s">
        <v>452</v>
      </c>
      <c r="X39" s="16" t="s">
        <v>441</v>
      </c>
      <c r="Y39" s="16" t="s">
        <v>360</v>
      </c>
      <c r="Z39" s="16" t="s">
        <v>453</v>
      </c>
      <c r="AA39" s="16" t="s">
        <v>413</v>
      </c>
      <c r="AB39" s="16" t="s">
        <v>454</v>
      </c>
      <c r="AC39" s="16" t="s">
        <v>450</v>
      </c>
      <c r="AD39" s="16" t="s">
        <v>454</v>
      </c>
      <c r="AE39" s="16" t="s">
        <v>439</v>
      </c>
      <c r="AF39" s="16" t="s">
        <v>455</v>
      </c>
      <c r="AG39" s="16" t="s">
        <v>456</v>
      </c>
      <c r="AH39" s="16" t="s">
        <v>450</v>
      </c>
      <c r="AI39" s="16" t="s">
        <v>452</v>
      </c>
      <c r="AJ39" s="16" t="s">
        <v>457</v>
      </c>
      <c r="AK39" s="16" t="s">
        <v>458</v>
      </c>
      <c r="AL39" s="16" t="s">
        <v>459</v>
      </c>
      <c r="AM39" s="16" t="s">
        <v>454</v>
      </c>
      <c r="AN39" s="16" t="s">
        <v>460</v>
      </c>
      <c r="AO39" s="16" t="s">
        <v>454</v>
      </c>
      <c r="AP39" s="16" t="s">
        <v>454</v>
      </c>
      <c r="AQ39" s="16" t="s">
        <v>454</v>
      </c>
      <c r="AR39" s="16" t="s">
        <v>461</v>
      </c>
      <c r="AS39" s="16" t="s">
        <v>462</v>
      </c>
      <c r="AT39" s="16" t="s">
        <v>460</v>
      </c>
      <c r="AU39" s="16" t="s">
        <v>452</v>
      </c>
      <c r="AV39" s="16" t="s">
        <v>463</v>
      </c>
      <c r="AW39" s="16" t="s">
        <v>464</v>
      </c>
      <c r="AY39" s="16" t="s">
        <v>465</v>
      </c>
      <c r="AZ39" s="16" t="s">
        <v>466</v>
      </c>
      <c r="BA39" s="16" t="s">
        <v>467</v>
      </c>
      <c r="BB39" s="16" t="s">
        <v>450</v>
      </c>
      <c r="BC39" s="16" t="s">
        <v>450</v>
      </c>
      <c r="BD39" s="16" t="s">
        <v>468</v>
      </c>
      <c r="BE39" s="16" t="s">
        <v>469</v>
      </c>
      <c r="BF39" s="16" t="s">
        <v>463</v>
      </c>
      <c r="BG39" s="16" t="s">
        <v>450</v>
      </c>
      <c r="BH39" s="16" t="s">
        <v>450</v>
      </c>
      <c r="BI39" s="16" t="s">
        <v>458</v>
      </c>
      <c r="BJ39" s="16" t="s">
        <v>463</v>
      </c>
      <c r="BK39" s="16" t="s">
        <v>450</v>
      </c>
      <c r="BL39" s="16" t="s">
        <v>450</v>
      </c>
      <c r="BM39" s="16" t="s">
        <v>470</v>
      </c>
      <c r="BN39" s="16" t="s">
        <v>471</v>
      </c>
      <c r="BO39" s="16" t="s">
        <v>452</v>
      </c>
      <c r="BP39" s="16" t="s">
        <v>360</v>
      </c>
      <c r="BQ39" s="16" t="s">
        <v>359</v>
      </c>
      <c r="BS39" s="16" t="s">
        <v>463</v>
      </c>
      <c r="BT39" s="16" t="n">
        <f aca="false">49-(COUNTBLANK(U39:BQ39))</f>
        <v>48</v>
      </c>
      <c r="BU39" s="16" t="str">
        <f aca="false">CONCATENATE("*",BS39,"*")</f>
        <v>*mow*</v>
      </c>
      <c r="BV39" s="16" t="n">
        <f aca="false">COUNTIFS(U39:BQ39,BU39)</f>
        <v>0</v>
      </c>
      <c r="BW39" s="18" t="n">
        <f aca="false">BV39/BT39</f>
        <v>0</v>
      </c>
      <c r="BZ39" s="18" t="str">
        <f aca="false">IF(BY39="","",(BY39/BT39))</f>
        <v/>
      </c>
      <c r="CA39" s="16" t="n">
        <f aca="false">COUNTIFS(U39:BQ39,BU38)</f>
        <v>0</v>
      </c>
      <c r="CB39" s="16" t="str">
        <f aca="false">IF(BX39="",BU39,BX39)</f>
        <v>*mow*</v>
      </c>
      <c r="CC39" s="16" t="n">
        <f aca="false">COUNTIFS(U39:BQ39,CB38)</f>
        <v>0</v>
      </c>
      <c r="CD39" s="18" t="n">
        <f aca="false">CC39/BT39</f>
        <v>0</v>
      </c>
      <c r="CE39" s="16" t="s">
        <v>472</v>
      </c>
      <c r="CF39" s="18" t="n">
        <f aca="false">(COUNTIFS(U39:BQ39,CE39))/BT39</f>
        <v>0</v>
      </c>
      <c r="CH39" s="16" t="s">
        <v>473</v>
      </c>
      <c r="CI39" s="14" t="n">
        <f aca="false">(COUNTIFS(U39:BQ39,CK39))/BT39</f>
        <v>0</v>
      </c>
      <c r="CJ39" s="14" t="n">
        <f aca="false">(COUNTIFS(U39:BQ39,CK38))/BT39</f>
        <v>0.395833333333333</v>
      </c>
      <c r="CK39" s="15" t="s">
        <v>422</v>
      </c>
      <c r="CL39" s="16" t="s">
        <v>446</v>
      </c>
    </row>
    <row r="40" customFormat="false" ht="13.8" hidden="false" customHeight="false" outlineLevel="0" collapsed="false">
      <c r="A40" s="4" t="s">
        <v>199</v>
      </c>
      <c r="B40" s="4" t="n">
        <v>2</v>
      </c>
      <c r="C40" s="4" t="n">
        <v>1</v>
      </c>
      <c r="D40" s="4" t="n">
        <v>1</v>
      </c>
      <c r="E40" s="4" t="n">
        <v>12</v>
      </c>
      <c r="F40" s="4" t="n">
        <v>5</v>
      </c>
      <c r="G40" s="4" t="n">
        <v>5</v>
      </c>
      <c r="H40" s="4" t="n">
        <v>5005</v>
      </c>
      <c r="I40" s="4" t="n">
        <v>15005</v>
      </c>
      <c r="J40" s="4" t="n">
        <v>5005</v>
      </c>
      <c r="K40" s="4" t="s">
        <v>200</v>
      </c>
      <c r="L40" s="4" t="s">
        <v>132</v>
      </c>
      <c r="M40" s="0" t="s">
        <v>409</v>
      </c>
      <c r="N40" s="0" t="s">
        <v>410</v>
      </c>
      <c r="O40" s="0" t="s">
        <v>411</v>
      </c>
      <c r="P40" s="15"/>
      <c r="Q40" s="15"/>
      <c r="R40" s="0" t="n">
        <f aca="false">(1+LEN(N40)-LEN(SUBSTITUTE(N40," ","")))+1</f>
        <v>5</v>
      </c>
      <c r="S40" s="0" t="n">
        <f aca="false">(1+LEN(O40)-LEN(SUBSTITUTE(O40," ","")))</f>
        <v>9</v>
      </c>
      <c r="T40" s="0" t="s">
        <v>351</v>
      </c>
      <c r="U40" s="23" t="s">
        <v>413</v>
      </c>
      <c r="V40" s="19" t="s">
        <v>414</v>
      </c>
      <c r="W40" s="19" t="s">
        <v>415</v>
      </c>
      <c r="X40" s="23" t="s">
        <v>416</v>
      </c>
      <c r="Y40" s="19" t="s">
        <v>417</v>
      </c>
      <c r="Z40" s="23" t="s">
        <v>418</v>
      </c>
      <c r="AA40" s="19" t="s">
        <v>419</v>
      </c>
      <c r="AB40" s="19" t="s">
        <v>420</v>
      </c>
      <c r="AC40" s="23" t="s">
        <v>421</v>
      </c>
      <c r="AD40" s="19" t="s">
        <v>422</v>
      </c>
      <c r="AE40" s="19" t="s">
        <v>423</v>
      </c>
      <c r="AF40" s="19" t="s">
        <v>422</v>
      </c>
      <c r="AG40" s="23" t="s">
        <v>424</v>
      </c>
      <c r="AH40" s="23" t="s">
        <v>418</v>
      </c>
      <c r="AI40" s="19" t="s">
        <v>425</v>
      </c>
      <c r="AJ40" s="19" t="s">
        <v>420</v>
      </c>
      <c r="AK40" s="23" t="s">
        <v>418</v>
      </c>
      <c r="AL40" s="23" t="s">
        <v>426</v>
      </c>
      <c r="AM40" s="23" t="s">
        <v>427</v>
      </c>
      <c r="AN40" s="19" t="s">
        <v>420</v>
      </c>
      <c r="AO40" s="19" t="s">
        <v>428</v>
      </c>
      <c r="AP40" s="19" t="s">
        <v>422</v>
      </c>
      <c r="AQ40" s="19" t="s">
        <v>420</v>
      </c>
      <c r="AR40" s="23" t="s">
        <v>429</v>
      </c>
      <c r="AS40" s="19" t="s">
        <v>417</v>
      </c>
      <c r="AT40" s="23" t="s">
        <v>430</v>
      </c>
      <c r="AU40" s="19" t="s">
        <v>422</v>
      </c>
      <c r="AV40" s="23" t="s">
        <v>431</v>
      </c>
      <c r="AW40" s="23" t="s">
        <v>427</v>
      </c>
      <c r="AX40" s="23" t="s">
        <v>432</v>
      </c>
      <c r="AY40" s="23" t="s">
        <v>418</v>
      </c>
      <c r="AZ40" s="23" t="s">
        <v>427</v>
      </c>
      <c r="BA40" s="23" t="s">
        <v>427</v>
      </c>
      <c r="BB40" s="23" t="s">
        <v>433</v>
      </c>
      <c r="BC40" s="19" t="s">
        <v>434</v>
      </c>
      <c r="BD40" s="19" t="s">
        <v>422</v>
      </c>
      <c r="BE40" s="23" t="s">
        <v>418</v>
      </c>
      <c r="BF40" s="23" t="s">
        <v>418</v>
      </c>
      <c r="BG40" s="23" t="s">
        <v>418</v>
      </c>
      <c r="BH40" s="19" t="s">
        <v>420</v>
      </c>
      <c r="BI40" s="23" t="s">
        <v>435</v>
      </c>
      <c r="BJ40" s="23" t="s">
        <v>436</v>
      </c>
      <c r="BK40" s="23" t="s">
        <v>418</v>
      </c>
      <c r="BL40" s="19" t="s">
        <v>420</v>
      </c>
      <c r="BM40" s="19" t="s">
        <v>437</v>
      </c>
      <c r="BN40" s="19" t="s">
        <v>438</v>
      </c>
      <c r="BO40" s="23" t="s">
        <v>418</v>
      </c>
      <c r="BP40" s="23" t="s">
        <v>439</v>
      </c>
      <c r="BQ40" s="23" t="s">
        <v>440</v>
      </c>
      <c r="BS40" s="0" t="s">
        <v>441</v>
      </c>
      <c r="BT40" s="0" t="n">
        <f aca="false">49-(COUNTBLANK(U40:BQ40))</f>
        <v>49</v>
      </c>
      <c r="BU40" s="0" t="str">
        <f aca="false">CONCATENATE("*",BS40,"*")</f>
        <v>*walk*</v>
      </c>
      <c r="BV40" s="0" t="n">
        <f aca="false">COUNTIFS(U40:BQ40,BU40)</f>
        <v>0</v>
      </c>
      <c r="BW40" s="14" t="n">
        <f aca="false">BV40/BT40</f>
        <v>0</v>
      </c>
      <c r="BX40" s="0" t="s">
        <v>442</v>
      </c>
      <c r="BY40" s="0" t="n">
        <f aca="false">COUNTIFS(U40:BQ40,BX40)</f>
        <v>0</v>
      </c>
      <c r="BZ40" s="18" t="n">
        <f aca="false">IF(BY40="","",(BY40/BT40))</f>
        <v>0</v>
      </c>
      <c r="CA40" s="0" t="n">
        <f aca="false">COUNTIFS(U40:BQ40,BU41)</f>
        <v>0</v>
      </c>
      <c r="CB40" s="0" t="str">
        <f aca="false">IF(BX40="",BU40,BX40)</f>
        <v>*sink*</v>
      </c>
      <c r="CC40" s="0" t="n">
        <f aca="false">COUNTIFS(U40:BQ40,CB41)</f>
        <v>0</v>
      </c>
      <c r="CD40" s="14" t="n">
        <f aca="false">CC40/BT40</f>
        <v>0</v>
      </c>
      <c r="CE40" s="0" t="s">
        <v>443</v>
      </c>
      <c r="CF40" s="14" t="n">
        <f aca="false">(COUNTIFS(U40:BQ40,CE40))/BT40</f>
        <v>0</v>
      </c>
      <c r="CG40" s="19" t="s">
        <v>444</v>
      </c>
      <c r="CH40" s="16" t="s">
        <v>445</v>
      </c>
      <c r="CI40" s="14" t="n">
        <f aca="false">(COUNTIFS(U40:BQ40,CK40))/BT40</f>
        <v>0.224489795918367</v>
      </c>
      <c r="CJ40" s="14" t="n">
        <f aca="false">(COUNTIFS(U40:BQ40,CH41))/BT40</f>
        <v>0</v>
      </c>
      <c r="CK40" s="15" t="s">
        <v>422</v>
      </c>
      <c r="CL40" s="0" t="s">
        <v>446</v>
      </c>
    </row>
    <row r="41" customFormat="false" ht="13.8" hidden="false" customHeight="false" outlineLevel="0" collapsed="false">
      <c r="A41" s="4" t="s">
        <v>201</v>
      </c>
      <c r="B41" s="4" t="n">
        <v>2</v>
      </c>
      <c r="C41" s="4" t="n">
        <v>1</v>
      </c>
      <c r="D41" s="4" t="n">
        <v>2</v>
      </c>
      <c r="E41" s="4" t="n">
        <v>12</v>
      </c>
      <c r="F41" s="4" t="n">
        <v>5</v>
      </c>
      <c r="G41" s="4" t="n">
        <v>6</v>
      </c>
      <c r="H41" s="4" t="n">
        <v>6005</v>
      </c>
      <c r="I41" s="4" t="n">
        <v>16005</v>
      </c>
      <c r="J41" s="4" t="n">
        <v>6005</v>
      </c>
      <c r="K41" s="4" t="s">
        <v>200</v>
      </c>
      <c r="L41" s="4" t="s">
        <v>132</v>
      </c>
      <c r="M41" s="0" t="s">
        <v>447</v>
      </c>
      <c r="N41" s="0" t="s">
        <v>410</v>
      </c>
      <c r="O41" s="0" t="s">
        <v>448</v>
      </c>
      <c r="P41" s="15"/>
      <c r="Q41" s="15"/>
      <c r="R41" s="0" t="n">
        <f aca="false">(1+LEN(N41)-LEN(SUBSTITUTE(N41," ","")))+1</f>
        <v>5</v>
      </c>
      <c r="S41" s="0" t="n">
        <f aca="false">(1+LEN(O41)-LEN(SUBSTITUTE(O41," ","")))</f>
        <v>9</v>
      </c>
      <c r="T41" s="0" t="s">
        <v>351</v>
      </c>
      <c r="U41" s="0" t="s">
        <v>450</v>
      </c>
      <c r="V41" s="0" t="s">
        <v>451</v>
      </c>
      <c r="W41" s="0" t="s">
        <v>452</v>
      </c>
      <c r="X41" s="0" t="s">
        <v>441</v>
      </c>
      <c r="Y41" s="0" t="s">
        <v>360</v>
      </c>
      <c r="Z41" s="0" t="s">
        <v>453</v>
      </c>
      <c r="AA41" s="0" t="s">
        <v>413</v>
      </c>
      <c r="AB41" s="0" t="s">
        <v>454</v>
      </c>
      <c r="AC41" s="0" t="s">
        <v>450</v>
      </c>
      <c r="AD41" s="0" t="s">
        <v>454</v>
      </c>
      <c r="AE41" s="0" t="s">
        <v>439</v>
      </c>
      <c r="AF41" s="0" t="s">
        <v>455</v>
      </c>
      <c r="AG41" s="0" t="s">
        <v>456</v>
      </c>
      <c r="AH41" s="0" t="s">
        <v>450</v>
      </c>
      <c r="AI41" s="0" t="s">
        <v>452</v>
      </c>
      <c r="AJ41" s="0" t="s">
        <v>457</v>
      </c>
      <c r="AK41" s="0" t="s">
        <v>458</v>
      </c>
      <c r="AL41" s="0" t="s">
        <v>459</v>
      </c>
      <c r="AM41" s="0" t="s">
        <v>454</v>
      </c>
      <c r="AN41" s="0" t="s">
        <v>460</v>
      </c>
      <c r="AO41" s="0" t="s">
        <v>454</v>
      </c>
      <c r="AP41" s="0" t="s">
        <v>454</v>
      </c>
      <c r="AQ41" s="0" t="s">
        <v>454</v>
      </c>
      <c r="AR41" s="0" t="s">
        <v>461</v>
      </c>
      <c r="AS41" s="0" t="s">
        <v>462</v>
      </c>
      <c r="AT41" s="0" t="s">
        <v>460</v>
      </c>
      <c r="AU41" s="0" t="s">
        <v>452</v>
      </c>
      <c r="AV41" s="0" t="s">
        <v>463</v>
      </c>
      <c r="AW41" s="0" t="s">
        <v>464</v>
      </c>
      <c r="AX41" s="12"/>
      <c r="AY41" s="0" t="s">
        <v>465</v>
      </c>
      <c r="AZ41" s="0" t="s">
        <v>466</v>
      </c>
      <c r="BA41" s="0" t="s">
        <v>467</v>
      </c>
      <c r="BB41" s="0" t="s">
        <v>450</v>
      </c>
      <c r="BC41" s="0" t="s">
        <v>450</v>
      </c>
      <c r="BD41" s="0" t="s">
        <v>468</v>
      </c>
      <c r="BE41" s="0" t="s">
        <v>469</v>
      </c>
      <c r="BF41" s="0" t="s">
        <v>463</v>
      </c>
      <c r="BG41" s="0" t="s">
        <v>450</v>
      </c>
      <c r="BH41" s="0" t="s">
        <v>450</v>
      </c>
      <c r="BI41" s="0" t="s">
        <v>458</v>
      </c>
      <c r="BJ41" s="0" t="s">
        <v>463</v>
      </c>
      <c r="BK41" s="0" t="s">
        <v>450</v>
      </c>
      <c r="BL41" s="0" t="s">
        <v>450</v>
      </c>
      <c r="BM41" s="0" t="s">
        <v>470</v>
      </c>
      <c r="BN41" s="0" t="s">
        <v>471</v>
      </c>
      <c r="BO41" s="0" t="s">
        <v>452</v>
      </c>
      <c r="BP41" s="0" t="s">
        <v>360</v>
      </c>
      <c r="BQ41" s="0" t="s">
        <v>359</v>
      </c>
      <c r="BS41" s="0" t="s">
        <v>463</v>
      </c>
      <c r="BT41" s="0" t="n">
        <f aca="false">49-(COUNTBLANK(U41:BQ41))</f>
        <v>48</v>
      </c>
      <c r="BU41" s="0" t="str">
        <f aca="false">CONCATENATE("*",BS41,"*")</f>
        <v>*mow*</v>
      </c>
      <c r="BV41" s="0" t="n">
        <f aca="false">COUNTIFS(U41:BQ41,BU41)</f>
        <v>0</v>
      </c>
      <c r="BW41" s="18" t="n">
        <f aca="false">BV41/BT41</f>
        <v>0</v>
      </c>
      <c r="BZ41" s="14" t="str">
        <f aca="false">IF(BY41="","",(BY41/BT41))</f>
        <v/>
      </c>
      <c r="CA41" s="0" t="n">
        <f aca="false">COUNTIFS(U41:BQ41,BU40)</f>
        <v>0</v>
      </c>
      <c r="CB41" s="0" t="str">
        <f aca="false">IF(BX41="",BU41,BX41)</f>
        <v>*mow*</v>
      </c>
      <c r="CC41" s="0" t="n">
        <f aca="false">COUNTIFS(U41:BQ41,CB40)</f>
        <v>0</v>
      </c>
      <c r="CD41" s="14" t="n">
        <f aca="false">CC41/BT41</f>
        <v>0</v>
      </c>
      <c r="CE41" s="0" t="s">
        <v>472</v>
      </c>
      <c r="CF41" s="14" t="n">
        <f aca="false">(COUNTIFS(U41:BQ41,CE41))/BT41</f>
        <v>0</v>
      </c>
      <c r="CH41" s="0" t="s">
        <v>473</v>
      </c>
      <c r="CI41" s="14" t="n">
        <f aca="false">(COUNTIFS(U41:BQ41,CK41))/BT41</f>
        <v>0.395833333333333</v>
      </c>
      <c r="CJ41" s="14" t="n">
        <f aca="false">(COUNTIFS(U41:BQ41,CH40))/BT41</f>
        <v>0</v>
      </c>
      <c r="CK41" s="15" t="s">
        <v>463</v>
      </c>
      <c r="CL41" s="0" t="s">
        <v>446</v>
      </c>
    </row>
    <row r="42" s="16" customFormat="true" ht="13.8" hidden="false" customHeight="false" outlineLevel="0" collapsed="false">
      <c r="A42" s="4" t="s">
        <v>202</v>
      </c>
      <c r="B42" s="17" t="n">
        <v>2</v>
      </c>
      <c r="C42" s="17" t="n">
        <v>2</v>
      </c>
      <c r="D42" s="17" t="n">
        <v>1</v>
      </c>
      <c r="E42" s="17" t="n">
        <v>12</v>
      </c>
      <c r="F42" s="17" t="n">
        <v>5</v>
      </c>
      <c r="G42" s="17" t="n">
        <v>7</v>
      </c>
      <c r="H42" s="4" t="n">
        <v>7005</v>
      </c>
      <c r="I42" s="4" t="n">
        <v>17005</v>
      </c>
      <c r="J42" s="4" t="n">
        <v>7005</v>
      </c>
      <c r="K42" s="4" t="s">
        <v>200</v>
      </c>
      <c r="L42" s="4" t="s">
        <v>132</v>
      </c>
      <c r="M42" s="16" t="s">
        <v>409</v>
      </c>
      <c r="N42" s="16" t="s">
        <v>410</v>
      </c>
      <c r="O42" s="16" t="s">
        <v>448</v>
      </c>
      <c r="P42" s="0"/>
      <c r="Q42" s="0"/>
      <c r="R42" s="16" t="n">
        <f aca="false">(1+LEN(N42)-LEN(SUBSTITUTE(N42," ","")))+1</f>
        <v>5</v>
      </c>
      <c r="S42" s="16" t="n">
        <f aca="false">(1+LEN(O42)-LEN(SUBSTITUTE(O42," ","")))</f>
        <v>9</v>
      </c>
      <c r="T42" s="16" t="s">
        <v>351</v>
      </c>
      <c r="U42" s="24" t="s">
        <v>413</v>
      </c>
      <c r="V42" s="20" t="s">
        <v>414</v>
      </c>
      <c r="W42" s="20" t="s">
        <v>415</v>
      </c>
      <c r="X42" s="24" t="s">
        <v>416</v>
      </c>
      <c r="Y42" s="20" t="s">
        <v>417</v>
      </c>
      <c r="Z42" s="24" t="s">
        <v>418</v>
      </c>
      <c r="AA42" s="20" t="s">
        <v>419</v>
      </c>
      <c r="AB42" s="20" t="s">
        <v>420</v>
      </c>
      <c r="AC42" s="24" t="s">
        <v>421</v>
      </c>
      <c r="AD42" s="20" t="s">
        <v>422</v>
      </c>
      <c r="AE42" s="20" t="s">
        <v>423</v>
      </c>
      <c r="AF42" s="20" t="s">
        <v>422</v>
      </c>
      <c r="AG42" s="24" t="s">
        <v>424</v>
      </c>
      <c r="AH42" s="24" t="s">
        <v>418</v>
      </c>
      <c r="AI42" s="20" t="s">
        <v>425</v>
      </c>
      <c r="AJ42" s="20" t="s">
        <v>420</v>
      </c>
      <c r="AK42" s="24" t="s">
        <v>418</v>
      </c>
      <c r="AL42" s="24" t="s">
        <v>426</v>
      </c>
      <c r="AM42" s="24" t="s">
        <v>427</v>
      </c>
      <c r="AN42" s="20" t="s">
        <v>420</v>
      </c>
      <c r="AO42" s="20" t="s">
        <v>428</v>
      </c>
      <c r="AP42" s="20" t="s">
        <v>422</v>
      </c>
      <c r="AQ42" s="20" t="s">
        <v>420</v>
      </c>
      <c r="AR42" s="24" t="s">
        <v>429</v>
      </c>
      <c r="AS42" s="20" t="s">
        <v>417</v>
      </c>
      <c r="AT42" s="24" t="s">
        <v>430</v>
      </c>
      <c r="AU42" s="20" t="s">
        <v>422</v>
      </c>
      <c r="AV42" s="24" t="s">
        <v>431</v>
      </c>
      <c r="AW42" s="24" t="s">
        <v>427</v>
      </c>
      <c r="AX42" s="24" t="s">
        <v>432</v>
      </c>
      <c r="AY42" s="24" t="s">
        <v>418</v>
      </c>
      <c r="AZ42" s="24" t="s">
        <v>427</v>
      </c>
      <c r="BA42" s="24" t="s">
        <v>427</v>
      </c>
      <c r="BB42" s="24" t="s">
        <v>433</v>
      </c>
      <c r="BC42" s="20" t="s">
        <v>434</v>
      </c>
      <c r="BD42" s="20" t="s">
        <v>422</v>
      </c>
      <c r="BE42" s="24" t="s">
        <v>418</v>
      </c>
      <c r="BF42" s="24" t="s">
        <v>418</v>
      </c>
      <c r="BG42" s="24" t="s">
        <v>418</v>
      </c>
      <c r="BH42" s="20" t="s">
        <v>420</v>
      </c>
      <c r="BI42" s="24" t="s">
        <v>435</v>
      </c>
      <c r="BJ42" s="24" t="s">
        <v>436</v>
      </c>
      <c r="BK42" s="24" t="s">
        <v>418</v>
      </c>
      <c r="BL42" s="20" t="s">
        <v>420</v>
      </c>
      <c r="BM42" s="20" t="s">
        <v>437</v>
      </c>
      <c r="BN42" s="20" t="s">
        <v>438</v>
      </c>
      <c r="BO42" s="24" t="s">
        <v>418</v>
      </c>
      <c r="BP42" s="24" t="s">
        <v>439</v>
      </c>
      <c r="BQ42" s="24" t="s">
        <v>440</v>
      </c>
      <c r="BR42" s="0"/>
      <c r="BS42" s="16" t="s">
        <v>441</v>
      </c>
      <c r="BT42" s="16" t="n">
        <f aca="false">49-(COUNTBLANK(U42:BQ42))</f>
        <v>49</v>
      </c>
      <c r="BU42" s="16" t="str">
        <f aca="false">CONCATENATE("*",BS42,"*")</f>
        <v>*walk*</v>
      </c>
      <c r="BV42" s="16" t="n">
        <f aca="false">COUNTIFS(U42:BQ42,BU42)</f>
        <v>0</v>
      </c>
      <c r="BW42" s="18" t="n">
        <f aca="false">BV42/BT42</f>
        <v>0</v>
      </c>
      <c r="BX42" s="16" t="s">
        <v>442</v>
      </c>
      <c r="BY42" s="16" t="n">
        <f aca="false">COUNTIFS(U42:BQ42,BX42)</f>
        <v>0</v>
      </c>
      <c r="BZ42" s="18" t="n">
        <f aca="false">IF(BY42="","",(BY42/BT42))</f>
        <v>0</v>
      </c>
      <c r="CA42" s="16" t="n">
        <f aca="false">COUNTIFS(U42:BQ42,BU43)</f>
        <v>0</v>
      </c>
      <c r="CB42" s="16" t="str">
        <f aca="false">IF(BX42="",BU42,BX42)</f>
        <v>*sink*</v>
      </c>
      <c r="CC42" s="16" t="n">
        <f aca="false">COUNTIFS(U42:BQ42,CB43)</f>
        <v>0</v>
      </c>
      <c r="CD42" s="18" t="n">
        <f aca="false">CC42/BT42</f>
        <v>0</v>
      </c>
      <c r="CE42" s="16" t="s">
        <v>443</v>
      </c>
      <c r="CF42" s="18" t="n">
        <f aca="false">(COUNTIFS(U42:BQ42,CE42))/BT42</f>
        <v>0</v>
      </c>
      <c r="CG42" s="20" t="s">
        <v>444</v>
      </c>
      <c r="CH42" s="16" t="s">
        <v>445</v>
      </c>
      <c r="CI42" s="14" t="n">
        <f aca="false">(COUNTIFS(U42:BQ42,CK42))/BT42</f>
        <v>0</v>
      </c>
      <c r="CJ42" s="18" t="n">
        <v>0.2</v>
      </c>
      <c r="CK42" s="15" t="s">
        <v>463</v>
      </c>
      <c r="CL42" s="16" t="s">
        <v>446</v>
      </c>
    </row>
    <row r="43" customFormat="false" ht="13.8" hidden="false" customHeight="false" outlineLevel="0" collapsed="false">
      <c r="A43" s="4" t="s">
        <v>203</v>
      </c>
      <c r="B43" s="17" t="n">
        <v>2</v>
      </c>
      <c r="C43" s="17" t="n">
        <v>2</v>
      </c>
      <c r="D43" s="17" t="n">
        <v>2</v>
      </c>
      <c r="E43" s="17" t="n">
        <v>12</v>
      </c>
      <c r="F43" s="17" t="n">
        <v>5</v>
      </c>
      <c r="G43" s="17" t="n">
        <v>8</v>
      </c>
      <c r="H43" s="4" t="n">
        <v>8005</v>
      </c>
      <c r="I43" s="4" t="n">
        <v>18005</v>
      </c>
      <c r="J43" s="4" t="n">
        <v>8005</v>
      </c>
      <c r="K43" s="4" t="s">
        <v>200</v>
      </c>
      <c r="L43" s="4" t="s">
        <v>132</v>
      </c>
      <c r="M43" s="16" t="s">
        <v>447</v>
      </c>
      <c r="N43" s="16" t="s">
        <v>410</v>
      </c>
      <c r="O43" s="16" t="s">
        <v>411</v>
      </c>
      <c r="R43" s="16" t="n">
        <f aca="false">(1+LEN(N43)-LEN(SUBSTITUTE(N43," ","")))+1</f>
        <v>5</v>
      </c>
      <c r="S43" s="16" t="n">
        <f aca="false">(1+LEN(O43)-LEN(SUBSTITUTE(O43," ","")))</f>
        <v>9</v>
      </c>
      <c r="T43" s="16" t="s">
        <v>351</v>
      </c>
      <c r="U43" s="16" t="s">
        <v>450</v>
      </c>
      <c r="V43" s="16" t="s">
        <v>451</v>
      </c>
      <c r="W43" s="16" t="s">
        <v>452</v>
      </c>
      <c r="X43" s="16" t="s">
        <v>441</v>
      </c>
      <c r="Y43" s="16" t="s">
        <v>360</v>
      </c>
      <c r="Z43" s="16" t="s">
        <v>453</v>
      </c>
      <c r="AA43" s="16" t="s">
        <v>413</v>
      </c>
      <c r="AB43" s="16" t="s">
        <v>454</v>
      </c>
      <c r="AC43" s="16" t="s">
        <v>450</v>
      </c>
      <c r="AD43" s="16" t="s">
        <v>454</v>
      </c>
      <c r="AE43" s="16" t="s">
        <v>439</v>
      </c>
      <c r="AF43" s="16" t="s">
        <v>455</v>
      </c>
      <c r="AG43" s="16" t="s">
        <v>456</v>
      </c>
      <c r="AH43" s="16" t="s">
        <v>450</v>
      </c>
      <c r="AI43" s="16" t="s">
        <v>452</v>
      </c>
      <c r="AJ43" s="16" t="s">
        <v>457</v>
      </c>
      <c r="AK43" s="16" t="s">
        <v>458</v>
      </c>
      <c r="AL43" s="16" t="s">
        <v>459</v>
      </c>
      <c r="AM43" s="16" t="s">
        <v>454</v>
      </c>
      <c r="AN43" s="16" t="s">
        <v>460</v>
      </c>
      <c r="AO43" s="16" t="s">
        <v>454</v>
      </c>
      <c r="AP43" s="16" t="s">
        <v>454</v>
      </c>
      <c r="AQ43" s="16" t="s">
        <v>454</v>
      </c>
      <c r="AR43" s="16" t="s">
        <v>461</v>
      </c>
      <c r="AS43" s="16" t="s">
        <v>462</v>
      </c>
      <c r="AT43" s="16" t="s">
        <v>460</v>
      </c>
      <c r="AU43" s="16" t="s">
        <v>452</v>
      </c>
      <c r="AV43" s="16" t="s">
        <v>463</v>
      </c>
      <c r="AW43" s="16" t="s">
        <v>464</v>
      </c>
      <c r="AY43" s="16" t="s">
        <v>465</v>
      </c>
      <c r="AZ43" s="16" t="s">
        <v>466</v>
      </c>
      <c r="BA43" s="16" t="s">
        <v>467</v>
      </c>
      <c r="BB43" s="16" t="s">
        <v>450</v>
      </c>
      <c r="BC43" s="16" t="s">
        <v>450</v>
      </c>
      <c r="BD43" s="16" t="s">
        <v>468</v>
      </c>
      <c r="BE43" s="16" t="s">
        <v>469</v>
      </c>
      <c r="BF43" s="16" t="s">
        <v>463</v>
      </c>
      <c r="BG43" s="16" t="s">
        <v>450</v>
      </c>
      <c r="BH43" s="16" t="s">
        <v>450</v>
      </c>
      <c r="BI43" s="16" t="s">
        <v>458</v>
      </c>
      <c r="BJ43" s="16" t="s">
        <v>463</v>
      </c>
      <c r="BK43" s="16" t="s">
        <v>450</v>
      </c>
      <c r="BL43" s="16" t="s">
        <v>450</v>
      </c>
      <c r="BM43" s="16" t="s">
        <v>470</v>
      </c>
      <c r="BN43" s="16" t="s">
        <v>471</v>
      </c>
      <c r="BO43" s="16" t="s">
        <v>452</v>
      </c>
      <c r="BP43" s="16" t="s">
        <v>360</v>
      </c>
      <c r="BQ43" s="16" t="s">
        <v>359</v>
      </c>
      <c r="BS43" s="16" t="s">
        <v>463</v>
      </c>
      <c r="BT43" s="16" t="n">
        <f aca="false">49-(COUNTBLANK(U43:BQ43))</f>
        <v>48</v>
      </c>
      <c r="BU43" s="16" t="str">
        <f aca="false">CONCATENATE("*",BS43,"*")</f>
        <v>*mow*</v>
      </c>
      <c r="BV43" s="16" t="n">
        <f aca="false">COUNTIFS(U43:BQ43,BU43)</f>
        <v>0</v>
      </c>
      <c r="BW43" s="18" t="n">
        <f aca="false">BV43/BT43</f>
        <v>0</v>
      </c>
      <c r="BZ43" s="18" t="str">
        <f aca="false">IF(BY43="","",(BY43/BT43))</f>
        <v/>
      </c>
      <c r="CA43" s="16" t="n">
        <f aca="false">COUNTIFS(U43:BQ43,BU42)</f>
        <v>0</v>
      </c>
      <c r="CB43" s="16" t="str">
        <f aca="false">IF(BX43="",BU43,BX43)</f>
        <v>*mow*</v>
      </c>
      <c r="CC43" s="16" t="n">
        <f aca="false">COUNTIFS(U43:BQ43,CB42)</f>
        <v>0</v>
      </c>
      <c r="CD43" s="18" t="n">
        <f aca="false">CC43/BT43</f>
        <v>0</v>
      </c>
      <c r="CE43" s="16" t="s">
        <v>472</v>
      </c>
      <c r="CF43" s="18" t="n">
        <f aca="false">(COUNTIFS(U43:BQ43,CE43))/BT43</f>
        <v>0</v>
      </c>
      <c r="CH43" s="16" t="s">
        <v>473</v>
      </c>
      <c r="CI43" s="14" t="n">
        <f aca="false">(COUNTIFS(U43:BQ43,CK43))/BT43</f>
        <v>0</v>
      </c>
      <c r="CJ43" s="18" t="n">
        <v>0.38</v>
      </c>
      <c r="CK43" s="15" t="s">
        <v>422</v>
      </c>
      <c r="CL43" s="16" t="s">
        <v>446</v>
      </c>
    </row>
    <row r="44" customFormat="false" ht="13.8" hidden="false" customHeight="false" outlineLevel="0" collapsed="false">
      <c r="A44" s="4" t="s">
        <v>131</v>
      </c>
      <c r="B44" s="4" t="n">
        <v>1</v>
      </c>
      <c r="C44" s="4" t="n">
        <v>1</v>
      </c>
      <c r="D44" s="4" t="n">
        <v>1</v>
      </c>
      <c r="E44" s="4" t="n">
        <v>13</v>
      </c>
      <c r="F44" s="4" t="n">
        <v>6</v>
      </c>
      <c r="G44" s="4" t="n">
        <v>0</v>
      </c>
      <c r="H44" s="4" t="n">
        <v>6</v>
      </c>
      <c r="I44" s="4" t="n">
        <v>10006</v>
      </c>
      <c r="J44" s="4" t="n">
        <v>6</v>
      </c>
      <c r="K44" s="4" t="n">
        <v>20006</v>
      </c>
      <c r="L44" s="4" t="s">
        <v>132</v>
      </c>
      <c r="M44" s="0" t="s">
        <v>475</v>
      </c>
      <c r="N44" s="0" t="s">
        <v>476</v>
      </c>
      <c r="O44" s="0" t="s">
        <v>477</v>
      </c>
      <c r="P44" s="15" t="s">
        <v>478</v>
      </c>
      <c r="Q44" s="15" t="s">
        <v>282</v>
      </c>
      <c r="R44" s="0" t="n">
        <f aca="false">(1+LEN(N44)-LEN(SUBSTITUTE(N44," ","")))+1</f>
        <v>6</v>
      </c>
      <c r="S44" s="0" t="n">
        <f aca="false">(1+LEN(O44)-LEN(SUBSTITUTE(O44," ","")))</f>
        <v>9</v>
      </c>
      <c r="T44" s="0" t="s">
        <v>351</v>
      </c>
      <c r="U44" s="0" t="s">
        <v>479</v>
      </c>
      <c r="V44" s="0" t="s">
        <v>480</v>
      </c>
      <c r="W44" s="0" t="s">
        <v>481</v>
      </c>
      <c r="X44" s="0" t="s">
        <v>482</v>
      </c>
      <c r="Y44" s="0" t="s">
        <v>479</v>
      </c>
      <c r="Z44" s="0" t="s">
        <v>479</v>
      </c>
      <c r="AA44" s="0" t="s">
        <v>479</v>
      </c>
      <c r="AB44" s="0" t="s">
        <v>483</v>
      </c>
      <c r="AC44" s="0" t="s">
        <v>484</v>
      </c>
      <c r="AD44" s="0" t="s">
        <v>485</v>
      </c>
      <c r="AE44" s="0" t="s">
        <v>486</v>
      </c>
      <c r="AF44" s="0" t="s">
        <v>479</v>
      </c>
      <c r="AG44" s="0" t="s">
        <v>487</v>
      </c>
      <c r="AH44" s="0" t="s">
        <v>488</v>
      </c>
      <c r="AI44" s="0" t="s">
        <v>489</v>
      </c>
      <c r="AJ44" s="0" t="s">
        <v>490</v>
      </c>
      <c r="AK44" s="0" t="s">
        <v>479</v>
      </c>
      <c r="AL44" s="0" t="s">
        <v>479</v>
      </c>
      <c r="AM44" s="0" t="s">
        <v>479</v>
      </c>
      <c r="AN44" s="0" t="s">
        <v>479</v>
      </c>
      <c r="AO44" s="0" t="s">
        <v>479</v>
      </c>
      <c r="AP44" s="0" t="s">
        <v>491</v>
      </c>
      <c r="AQ44" s="0" t="s">
        <v>492</v>
      </c>
      <c r="AR44" s="0" t="s">
        <v>479</v>
      </c>
      <c r="AS44" s="0" t="s">
        <v>479</v>
      </c>
      <c r="AT44" s="0" t="s">
        <v>479</v>
      </c>
      <c r="AU44" s="0" t="s">
        <v>493</v>
      </c>
      <c r="AV44" s="0" t="s">
        <v>494</v>
      </c>
      <c r="AW44" s="0" t="s">
        <v>495</v>
      </c>
      <c r="AX44" s="0" t="s">
        <v>496</v>
      </c>
      <c r="AY44" s="0" t="s">
        <v>479</v>
      </c>
      <c r="AZ44" s="0" t="s">
        <v>497</v>
      </c>
      <c r="BA44" s="0" t="s">
        <v>498</v>
      </c>
      <c r="BB44" s="0" t="s">
        <v>499</v>
      </c>
      <c r="BC44" s="0" t="s">
        <v>479</v>
      </c>
      <c r="BD44" s="0" t="s">
        <v>500</v>
      </c>
      <c r="BE44" s="0" t="s">
        <v>479</v>
      </c>
      <c r="BF44" s="0" t="s">
        <v>482</v>
      </c>
      <c r="BG44" s="0" t="s">
        <v>501</v>
      </c>
      <c r="BH44" s="0" t="s">
        <v>479</v>
      </c>
      <c r="BI44" s="12"/>
      <c r="BJ44" s="0" t="s">
        <v>172</v>
      </c>
      <c r="BK44" s="0" t="s">
        <v>501</v>
      </c>
      <c r="BL44" s="0" t="s">
        <v>502</v>
      </c>
      <c r="BM44" s="0" t="s">
        <v>479</v>
      </c>
      <c r="BN44" s="0" t="s">
        <v>479</v>
      </c>
      <c r="BO44" s="0" t="s">
        <v>479</v>
      </c>
      <c r="BP44" s="0" t="s">
        <v>503</v>
      </c>
      <c r="BQ44" s="0" t="s">
        <v>504</v>
      </c>
      <c r="BS44" s="0" t="s">
        <v>501</v>
      </c>
      <c r="BT44" s="0" t="n">
        <f aca="false">49-(COUNTBLANK(U44:BQ44))</f>
        <v>48</v>
      </c>
      <c r="BU44" s="0" t="str">
        <f aca="false">CONCATENATE("*",BS44,"*")</f>
        <v>*prescribe*</v>
      </c>
      <c r="BV44" s="0" t="n">
        <f aca="false">COUNTIFS(U44:BQ44,BU44)</f>
        <v>0</v>
      </c>
      <c r="BW44" s="13" t="n">
        <f aca="false">BV44/BT44</f>
        <v>0</v>
      </c>
      <c r="BZ44" s="14" t="str">
        <f aca="false">IF(BY44="","",(BY44/BT44))</f>
        <v/>
      </c>
      <c r="CA44" s="0" t="n">
        <f aca="false">COUNTIFS(U44:BQ44,BU45)</f>
        <v>0</v>
      </c>
      <c r="CB44" s="0" t="str">
        <f aca="false">IF(BX44="",BU44,BX44)</f>
        <v>*prescribe*</v>
      </c>
      <c r="CC44" s="0" t="n">
        <f aca="false">COUNTIFS(U44:BQ44,CB45)</f>
        <v>0</v>
      </c>
      <c r="CD44" s="14" t="n">
        <f aca="false">CC44/BT44</f>
        <v>0</v>
      </c>
      <c r="CE44" s="0" t="s">
        <v>505</v>
      </c>
      <c r="CF44" s="14" t="n">
        <f aca="false">(COUNTIFS(U44:BQ44,CE44))/BT44</f>
        <v>0</v>
      </c>
      <c r="CH44" s="0" t="s">
        <v>506</v>
      </c>
      <c r="CI44" s="14" t="n">
        <f aca="false">(COUNTIFS(U44:BQ44,CK44))/BT44</f>
        <v>0.583333333333333</v>
      </c>
      <c r="CJ44" s="14" t="n">
        <f aca="false">(COUNTIFS(U44:BQ44,CK45))/BT44</f>
        <v>0</v>
      </c>
      <c r="CK44" s="15" t="s">
        <v>501</v>
      </c>
      <c r="CL44" s="0" t="s">
        <v>507</v>
      </c>
      <c r="CN44" s="16"/>
    </row>
    <row r="45" customFormat="false" ht="13.8" hidden="false" customHeight="false" outlineLevel="0" collapsed="false">
      <c r="A45" s="4" t="s">
        <v>167</v>
      </c>
      <c r="B45" s="4" t="n">
        <v>1</v>
      </c>
      <c r="C45" s="4" t="n">
        <v>1</v>
      </c>
      <c r="D45" s="4" t="n">
        <v>2</v>
      </c>
      <c r="E45" s="4" t="n">
        <v>13</v>
      </c>
      <c r="F45" s="4" t="n">
        <v>6</v>
      </c>
      <c r="G45" s="4" t="n">
        <v>1</v>
      </c>
      <c r="H45" s="4" t="n">
        <v>1006</v>
      </c>
      <c r="I45" s="4" t="n">
        <v>11006</v>
      </c>
      <c r="J45" s="4" t="n">
        <v>1006</v>
      </c>
      <c r="K45" s="4" t="n">
        <v>21006</v>
      </c>
      <c r="L45" s="4" t="s">
        <v>132</v>
      </c>
      <c r="M45" s="0" t="s">
        <v>508</v>
      </c>
      <c r="N45" s="0" t="s">
        <v>476</v>
      </c>
      <c r="O45" s="0" t="s">
        <v>509</v>
      </c>
      <c r="P45" s="15" t="s">
        <v>510</v>
      </c>
      <c r="Q45" s="15" t="s">
        <v>282</v>
      </c>
      <c r="R45" s="0" t="n">
        <f aca="false">(1+LEN(N45)-LEN(SUBSTITUTE(N45," ","")))+1</f>
        <v>6</v>
      </c>
      <c r="S45" s="0" t="n">
        <f aca="false">(1+LEN(O45)-LEN(SUBSTITUTE(O45," ","")))</f>
        <v>9</v>
      </c>
      <c r="T45" s="0" t="s">
        <v>351</v>
      </c>
      <c r="U45" s="0" t="s">
        <v>482</v>
      </c>
      <c r="V45" s="0" t="s">
        <v>511</v>
      </c>
      <c r="W45" s="0" t="s">
        <v>512</v>
      </c>
      <c r="X45" s="0" t="s">
        <v>482</v>
      </c>
      <c r="Y45" s="0" t="s">
        <v>513</v>
      </c>
      <c r="Z45" s="19" t="s">
        <v>514</v>
      </c>
      <c r="AA45" s="19" t="s">
        <v>515</v>
      </c>
      <c r="AB45" s="0" t="s">
        <v>516</v>
      </c>
      <c r="AC45" s="19" t="s">
        <v>517</v>
      </c>
      <c r="AD45" s="12"/>
      <c r="AE45" s="0" t="s">
        <v>518</v>
      </c>
      <c r="AF45" s="0" t="s">
        <v>519</v>
      </c>
      <c r="AG45" s="19" t="s">
        <v>520</v>
      </c>
      <c r="AH45" s="0" t="s">
        <v>503</v>
      </c>
      <c r="AI45" s="19" t="s">
        <v>517</v>
      </c>
      <c r="AJ45" s="0" t="s">
        <v>521</v>
      </c>
      <c r="AK45" s="0" t="s">
        <v>522</v>
      </c>
      <c r="AL45" s="0" t="s">
        <v>523</v>
      </c>
      <c r="AM45" s="0" t="s">
        <v>524</v>
      </c>
      <c r="AN45" s="0" t="s">
        <v>502</v>
      </c>
      <c r="AO45" s="0" t="s">
        <v>525</v>
      </c>
      <c r="AP45" s="0" t="s">
        <v>526</v>
      </c>
      <c r="AQ45" s="0" t="s">
        <v>482</v>
      </c>
      <c r="AR45" s="19" t="s">
        <v>527</v>
      </c>
      <c r="AS45" s="0" t="s">
        <v>528</v>
      </c>
      <c r="AT45" s="0" t="s">
        <v>529</v>
      </c>
      <c r="AU45" s="19" t="s">
        <v>517</v>
      </c>
      <c r="AV45" s="0" t="s">
        <v>495</v>
      </c>
      <c r="AW45" s="0" t="s">
        <v>521</v>
      </c>
      <c r="AX45" s="0" t="s">
        <v>530</v>
      </c>
      <c r="AY45" s="0" t="s">
        <v>524</v>
      </c>
      <c r="AZ45" s="0" t="s">
        <v>531</v>
      </c>
      <c r="BA45" s="0" t="s">
        <v>495</v>
      </c>
      <c r="BB45" s="0" t="s">
        <v>532</v>
      </c>
      <c r="BC45" s="0" t="s">
        <v>533</v>
      </c>
      <c r="BD45" s="0" t="s">
        <v>482</v>
      </c>
      <c r="BE45" s="19" t="s">
        <v>534</v>
      </c>
      <c r="BF45" s="19" t="s">
        <v>535</v>
      </c>
      <c r="BG45" s="0" t="s">
        <v>536</v>
      </c>
      <c r="BH45" s="0" t="s">
        <v>537</v>
      </c>
      <c r="BI45" s="19" t="s">
        <v>538</v>
      </c>
      <c r="BJ45" s="19" t="s">
        <v>517</v>
      </c>
      <c r="BK45" s="0" t="s">
        <v>521</v>
      </c>
      <c r="BL45" s="19" t="s">
        <v>539</v>
      </c>
      <c r="BM45" s="0" t="s">
        <v>540</v>
      </c>
      <c r="BN45" s="0" t="s">
        <v>541</v>
      </c>
      <c r="BO45" s="0" t="s">
        <v>521</v>
      </c>
      <c r="BP45" s="19" t="s">
        <v>517</v>
      </c>
      <c r="BQ45" s="0" t="s">
        <v>542</v>
      </c>
      <c r="BS45" s="0" t="s">
        <v>543</v>
      </c>
      <c r="BT45" s="0" t="n">
        <f aca="false">49-(COUNTBLANK(U45:BQ45))</f>
        <v>48</v>
      </c>
      <c r="BU45" s="0" t="str">
        <f aca="false">CONCATENATE("*",BS45,"*")</f>
        <v>*deal*</v>
      </c>
      <c r="BV45" s="0" t="n">
        <f aca="false">COUNTIFS(U45:BQ45,BU45)</f>
        <v>0</v>
      </c>
      <c r="BW45" s="14" t="n">
        <f aca="false">BV45/BT45</f>
        <v>0</v>
      </c>
      <c r="BX45" s="0" t="s">
        <v>544</v>
      </c>
      <c r="BY45" s="0" t="n">
        <f aca="false">COUNTIFS(U45:BQ45,BX45)</f>
        <v>0</v>
      </c>
      <c r="BZ45" s="13" t="n">
        <f aca="false">IF(BY45="","",(BY45/BT45))</f>
        <v>0</v>
      </c>
      <c r="CA45" s="0" t="n">
        <f aca="false">COUNTIFS(U45:BQ45,BU44)</f>
        <v>0</v>
      </c>
      <c r="CB45" s="0" t="str">
        <f aca="false">IF(BX45="",BU45,BX45)</f>
        <v>*sell*</v>
      </c>
      <c r="CC45" s="0" t="n">
        <f aca="false">COUNTIFS(U45:BQ45,CB44)</f>
        <v>0</v>
      </c>
      <c r="CD45" s="14" t="n">
        <f aca="false">CC45/BT45</f>
        <v>0</v>
      </c>
      <c r="CE45" s="0" t="s">
        <v>544</v>
      </c>
      <c r="CF45" s="14" t="n">
        <f aca="false">(COUNTIFS(U45:BQ45,CE45))/BT45</f>
        <v>0</v>
      </c>
      <c r="CG45" s="19" t="s">
        <v>545</v>
      </c>
      <c r="CH45" s="0" t="s">
        <v>546</v>
      </c>
      <c r="CI45" s="14" t="n">
        <f aca="false">(COUNTIFS(U45:BQ45,CK45))/BT45</f>
        <v>0.1875</v>
      </c>
      <c r="CJ45" s="14" t="n">
        <f aca="false">(COUNTIFS(U45:BQ45,CK44))/BT45</f>
        <v>0</v>
      </c>
      <c r="CK45" s="15" t="s">
        <v>535</v>
      </c>
      <c r="CL45" s="0" t="s">
        <v>507</v>
      </c>
    </row>
    <row r="46" s="16" customFormat="true" ht="13.8" hidden="false" customHeight="false" outlineLevel="0" collapsed="false">
      <c r="A46" s="4" t="s">
        <v>195</v>
      </c>
      <c r="B46" s="17" t="n">
        <v>1</v>
      </c>
      <c r="C46" s="17" t="n">
        <v>2</v>
      </c>
      <c r="D46" s="17" t="n">
        <v>1</v>
      </c>
      <c r="E46" s="17" t="n">
        <v>13</v>
      </c>
      <c r="F46" s="17" t="n">
        <v>6</v>
      </c>
      <c r="G46" s="17" t="n">
        <v>2</v>
      </c>
      <c r="H46" s="4" t="n">
        <v>2006</v>
      </c>
      <c r="I46" s="4" t="n">
        <v>12006</v>
      </c>
      <c r="J46" s="4" t="n">
        <v>2006</v>
      </c>
      <c r="K46" s="4" t="n">
        <v>22006</v>
      </c>
      <c r="L46" s="4" t="s">
        <v>132</v>
      </c>
      <c r="M46" s="16" t="s">
        <v>475</v>
      </c>
      <c r="N46" s="16" t="s">
        <v>476</v>
      </c>
      <c r="O46" s="16" t="s">
        <v>509</v>
      </c>
      <c r="P46" s="16" t="s">
        <v>547</v>
      </c>
      <c r="Q46" s="16" t="s">
        <v>282</v>
      </c>
      <c r="R46" s="16" t="n">
        <f aca="false">(1+LEN(N46)-LEN(SUBSTITUTE(N46," ","")))+1</f>
        <v>6</v>
      </c>
      <c r="S46" s="16" t="n">
        <f aca="false">(1+LEN(O46)-LEN(SUBSTITUTE(O46," ","")))</f>
        <v>9</v>
      </c>
      <c r="T46" s="16" t="s">
        <v>351</v>
      </c>
      <c r="U46" s="16" t="s">
        <v>479</v>
      </c>
      <c r="V46" s="16" t="s">
        <v>480</v>
      </c>
      <c r="W46" s="16" t="s">
        <v>481</v>
      </c>
      <c r="X46" s="16" t="s">
        <v>482</v>
      </c>
      <c r="Y46" s="16" t="s">
        <v>479</v>
      </c>
      <c r="Z46" s="16" t="s">
        <v>479</v>
      </c>
      <c r="AA46" s="16" t="s">
        <v>479</v>
      </c>
      <c r="AB46" s="16" t="s">
        <v>483</v>
      </c>
      <c r="AC46" s="16" t="s">
        <v>484</v>
      </c>
      <c r="AD46" s="16" t="s">
        <v>485</v>
      </c>
      <c r="AE46" s="16" t="s">
        <v>486</v>
      </c>
      <c r="AF46" s="16" t="s">
        <v>479</v>
      </c>
      <c r="AG46" s="16" t="s">
        <v>487</v>
      </c>
      <c r="AH46" s="16" t="s">
        <v>488</v>
      </c>
      <c r="AI46" s="16" t="s">
        <v>489</v>
      </c>
      <c r="AJ46" s="16" t="s">
        <v>490</v>
      </c>
      <c r="AK46" s="16" t="s">
        <v>479</v>
      </c>
      <c r="AL46" s="16" t="s">
        <v>479</v>
      </c>
      <c r="AM46" s="16" t="s">
        <v>479</v>
      </c>
      <c r="AN46" s="16" t="s">
        <v>479</v>
      </c>
      <c r="AO46" s="16" t="s">
        <v>479</v>
      </c>
      <c r="AP46" s="16" t="s">
        <v>491</v>
      </c>
      <c r="AQ46" s="16" t="s">
        <v>492</v>
      </c>
      <c r="AR46" s="16" t="s">
        <v>479</v>
      </c>
      <c r="AS46" s="16" t="s">
        <v>479</v>
      </c>
      <c r="AT46" s="16" t="s">
        <v>479</v>
      </c>
      <c r="AU46" s="16" t="s">
        <v>493</v>
      </c>
      <c r="AV46" s="16" t="s">
        <v>494</v>
      </c>
      <c r="AW46" s="16" t="s">
        <v>495</v>
      </c>
      <c r="AX46" s="16" t="s">
        <v>496</v>
      </c>
      <c r="AY46" s="16" t="s">
        <v>479</v>
      </c>
      <c r="AZ46" s="16" t="s">
        <v>497</v>
      </c>
      <c r="BA46" s="16" t="s">
        <v>498</v>
      </c>
      <c r="BB46" s="16" t="s">
        <v>499</v>
      </c>
      <c r="BC46" s="16" t="s">
        <v>479</v>
      </c>
      <c r="BD46" s="16" t="s">
        <v>500</v>
      </c>
      <c r="BE46" s="16" t="s">
        <v>479</v>
      </c>
      <c r="BF46" s="16" t="s">
        <v>482</v>
      </c>
      <c r="BG46" s="16" t="s">
        <v>501</v>
      </c>
      <c r="BH46" s="16" t="s">
        <v>479</v>
      </c>
      <c r="BJ46" s="16" t="s">
        <v>172</v>
      </c>
      <c r="BK46" s="16" t="s">
        <v>501</v>
      </c>
      <c r="BL46" s="16" t="s">
        <v>502</v>
      </c>
      <c r="BM46" s="16" t="s">
        <v>479</v>
      </c>
      <c r="BN46" s="16" t="s">
        <v>479</v>
      </c>
      <c r="BO46" s="16" t="s">
        <v>479</v>
      </c>
      <c r="BP46" s="16" t="s">
        <v>503</v>
      </c>
      <c r="BQ46" s="16" t="s">
        <v>504</v>
      </c>
      <c r="BS46" s="16" t="s">
        <v>501</v>
      </c>
      <c r="BT46" s="16" t="n">
        <f aca="false">49-(COUNTBLANK(U46:BQ46))</f>
        <v>48</v>
      </c>
      <c r="BU46" s="16" t="str">
        <f aca="false">CONCATENATE("*",BS46,"*")</f>
        <v>*prescribe*</v>
      </c>
      <c r="BV46" s="16" t="n">
        <f aca="false">COUNTIFS(U46:BQ46,BU46)</f>
        <v>0</v>
      </c>
      <c r="BW46" s="18" t="n">
        <f aca="false">BV46/BT46</f>
        <v>0</v>
      </c>
      <c r="BZ46" s="18" t="str">
        <f aca="false">IF(BY46="","",(BY46/BT46))</f>
        <v/>
      </c>
      <c r="CA46" s="16" t="n">
        <f aca="false">COUNTIFS(U46:BQ46,BU47)</f>
        <v>0</v>
      </c>
      <c r="CB46" s="16" t="str">
        <f aca="false">IF(BX46="",BU46,BX46)</f>
        <v>*prescribe*</v>
      </c>
      <c r="CC46" s="16" t="n">
        <f aca="false">COUNTIFS(U46:BQ46,CB47)</f>
        <v>0</v>
      </c>
      <c r="CD46" s="18" t="n">
        <f aca="false">CC46/BT46</f>
        <v>0</v>
      </c>
      <c r="CE46" s="16" t="s">
        <v>505</v>
      </c>
      <c r="CF46" s="18" t="n">
        <f aca="false">(COUNTIFS(U46:BQ46,CE46))/BT46</f>
        <v>0</v>
      </c>
      <c r="CH46" s="16" t="s">
        <v>506</v>
      </c>
      <c r="CI46" s="14" t="n">
        <f aca="false">(COUNTIFS(U46:BQ46,CK46))/BT46</f>
        <v>0</v>
      </c>
      <c r="CJ46" s="14" t="n">
        <f aca="false">(COUNTIFS(U46:BQ46,CK47))/BT46</f>
        <v>0.583333333333333</v>
      </c>
      <c r="CK46" s="15" t="s">
        <v>535</v>
      </c>
      <c r="CL46" s="16" t="s">
        <v>507</v>
      </c>
    </row>
    <row r="47" customFormat="false" ht="13.8" hidden="false" customHeight="false" outlineLevel="0" collapsed="false">
      <c r="A47" s="4" t="s">
        <v>197</v>
      </c>
      <c r="B47" s="17" t="n">
        <v>1</v>
      </c>
      <c r="C47" s="17" t="n">
        <v>2</v>
      </c>
      <c r="D47" s="17" t="n">
        <v>2</v>
      </c>
      <c r="E47" s="17" t="n">
        <v>13</v>
      </c>
      <c r="F47" s="17" t="n">
        <v>6</v>
      </c>
      <c r="G47" s="17" t="n">
        <v>3</v>
      </c>
      <c r="H47" s="4" t="n">
        <v>3006</v>
      </c>
      <c r="I47" s="4" t="n">
        <v>13006</v>
      </c>
      <c r="J47" s="4" t="n">
        <v>3006</v>
      </c>
      <c r="K47" s="4" t="n">
        <v>23006</v>
      </c>
      <c r="L47" s="4" t="s">
        <v>132</v>
      </c>
      <c r="M47" s="16" t="s">
        <v>508</v>
      </c>
      <c r="N47" s="16" t="s">
        <v>476</v>
      </c>
      <c r="O47" s="16" t="s">
        <v>477</v>
      </c>
      <c r="P47" s="16" t="s">
        <v>510</v>
      </c>
      <c r="Q47" s="16" t="s">
        <v>282</v>
      </c>
      <c r="R47" s="16" t="n">
        <f aca="false">(1+LEN(N47)-LEN(SUBSTITUTE(N47," ","")))+1</f>
        <v>6</v>
      </c>
      <c r="S47" s="16" t="n">
        <f aca="false">(1+LEN(O47)-LEN(SUBSTITUTE(O47," ","")))</f>
        <v>9</v>
      </c>
      <c r="T47" s="16" t="s">
        <v>351</v>
      </c>
      <c r="U47" s="16" t="s">
        <v>482</v>
      </c>
      <c r="V47" s="16" t="s">
        <v>511</v>
      </c>
      <c r="W47" s="16" t="s">
        <v>512</v>
      </c>
      <c r="X47" s="16" t="s">
        <v>482</v>
      </c>
      <c r="Y47" s="16" t="s">
        <v>513</v>
      </c>
      <c r="Z47" s="20" t="s">
        <v>514</v>
      </c>
      <c r="AA47" s="20" t="s">
        <v>515</v>
      </c>
      <c r="AB47" s="16" t="s">
        <v>516</v>
      </c>
      <c r="AC47" s="20" t="s">
        <v>517</v>
      </c>
      <c r="AE47" s="16" t="s">
        <v>518</v>
      </c>
      <c r="AF47" s="16" t="s">
        <v>519</v>
      </c>
      <c r="AG47" s="20" t="s">
        <v>520</v>
      </c>
      <c r="AH47" s="16" t="s">
        <v>503</v>
      </c>
      <c r="AI47" s="20" t="s">
        <v>517</v>
      </c>
      <c r="AJ47" s="16" t="s">
        <v>521</v>
      </c>
      <c r="AK47" s="16" t="s">
        <v>522</v>
      </c>
      <c r="AL47" s="16" t="s">
        <v>523</v>
      </c>
      <c r="AM47" s="16" t="s">
        <v>524</v>
      </c>
      <c r="AN47" s="16" t="s">
        <v>502</v>
      </c>
      <c r="AO47" s="16" t="s">
        <v>525</v>
      </c>
      <c r="AP47" s="16" t="s">
        <v>526</v>
      </c>
      <c r="AQ47" s="16" t="s">
        <v>482</v>
      </c>
      <c r="AR47" s="20" t="s">
        <v>527</v>
      </c>
      <c r="AS47" s="16" t="s">
        <v>528</v>
      </c>
      <c r="AT47" s="16" t="s">
        <v>529</v>
      </c>
      <c r="AU47" s="20" t="s">
        <v>517</v>
      </c>
      <c r="AV47" s="16" t="s">
        <v>495</v>
      </c>
      <c r="AW47" s="16" t="s">
        <v>521</v>
      </c>
      <c r="AX47" s="16" t="s">
        <v>530</v>
      </c>
      <c r="AY47" s="16" t="s">
        <v>524</v>
      </c>
      <c r="AZ47" s="16" t="s">
        <v>531</v>
      </c>
      <c r="BA47" s="16" t="s">
        <v>495</v>
      </c>
      <c r="BB47" s="16" t="s">
        <v>532</v>
      </c>
      <c r="BC47" s="16" t="s">
        <v>533</v>
      </c>
      <c r="BD47" s="16" t="s">
        <v>482</v>
      </c>
      <c r="BE47" s="20" t="s">
        <v>534</v>
      </c>
      <c r="BF47" s="20" t="s">
        <v>535</v>
      </c>
      <c r="BG47" s="16" t="s">
        <v>536</v>
      </c>
      <c r="BH47" s="16" t="s">
        <v>537</v>
      </c>
      <c r="BI47" s="20" t="s">
        <v>538</v>
      </c>
      <c r="BJ47" s="20" t="s">
        <v>517</v>
      </c>
      <c r="BK47" s="16" t="s">
        <v>521</v>
      </c>
      <c r="BL47" s="20" t="s">
        <v>539</v>
      </c>
      <c r="BM47" s="16" t="s">
        <v>540</v>
      </c>
      <c r="BN47" s="16" t="s">
        <v>541</v>
      </c>
      <c r="BO47" s="16" t="s">
        <v>521</v>
      </c>
      <c r="BP47" s="20" t="s">
        <v>517</v>
      </c>
      <c r="BQ47" s="16" t="s">
        <v>542</v>
      </c>
      <c r="BS47" s="16" t="s">
        <v>543</v>
      </c>
      <c r="BT47" s="16" t="n">
        <f aca="false">49-(COUNTBLANK(U47:BQ47))</f>
        <v>48</v>
      </c>
      <c r="BU47" s="16" t="str">
        <f aca="false">CONCATENATE("*",BS47,"*")</f>
        <v>*deal*</v>
      </c>
      <c r="BV47" s="16" t="n">
        <f aca="false">COUNTIFS(U47:BQ47,BU47)</f>
        <v>0</v>
      </c>
      <c r="BW47" s="18" t="n">
        <f aca="false">BV47/BT47</f>
        <v>0</v>
      </c>
      <c r="BX47" s="16" t="s">
        <v>544</v>
      </c>
      <c r="BY47" s="16" t="n">
        <f aca="false">COUNTIFS(U47:BQ47,BX47)</f>
        <v>0</v>
      </c>
      <c r="BZ47" s="18" t="n">
        <f aca="false">IF(BY47="","",(BY47/BT47))</f>
        <v>0</v>
      </c>
      <c r="CA47" s="16" t="n">
        <f aca="false">COUNTIFS(U47:BQ47,BU46)</f>
        <v>0</v>
      </c>
      <c r="CB47" s="16" t="str">
        <f aca="false">IF(BX47="",BU47,BX47)</f>
        <v>*sell*</v>
      </c>
      <c r="CC47" s="16" t="n">
        <f aca="false">COUNTIFS(U47:BQ47,CB46)</f>
        <v>0</v>
      </c>
      <c r="CD47" s="18" t="n">
        <f aca="false">CC47/BT47</f>
        <v>0</v>
      </c>
      <c r="CE47" s="16" t="s">
        <v>544</v>
      </c>
      <c r="CF47" s="18" t="n">
        <f aca="false">(COUNTIFS(U47:BQ47,CE47))/BT47</f>
        <v>0</v>
      </c>
      <c r="CG47" s="20" t="s">
        <v>545</v>
      </c>
      <c r="CH47" s="16" t="s">
        <v>546</v>
      </c>
      <c r="CI47" s="14" t="n">
        <f aca="false">(COUNTIFS(U47:BQ47,CK47))/BT47</f>
        <v>0</v>
      </c>
      <c r="CJ47" s="14" t="n">
        <f aca="false">(COUNTIFS(U47:BQ47,CK46))/BT47</f>
        <v>0.1875</v>
      </c>
      <c r="CK47" s="15" t="s">
        <v>501</v>
      </c>
      <c r="CL47" s="16" t="s">
        <v>507</v>
      </c>
    </row>
    <row r="48" customFormat="false" ht="13.8" hidden="false" customHeight="false" outlineLevel="0" collapsed="false">
      <c r="A48" s="4" t="s">
        <v>199</v>
      </c>
      <c r="B48" s="4" t="n">
        <v>2</v>
      </c>
      <c r="C48" s="4" t="n">
        <v>1</v>
      </c>
      <c r="D48" s="4" t="n">
        <v>1</v>
      </c>
      <c r="E48" s="4" t="n">
        <v>13</v>
      </c>
      <c r="F48" s="4" t="n">
        <v>6</v>
      </c>
      <c r="G48" s="4" t="n">
        <v>5</v>
      </c>
      <c r="H48" s="4" t="n">
        <v>5006</v>
      </c>
      <c r="I48" s="4" t="n">
        <v>15006</v>
      </c>
      <c r="J48" s="4" t="n">
        <v>5006</v>
      </c>
      <c r="K48" s="4" t="s">
        <v>200</v>
      </c>
      <c r="L48" s="4" t="s">
        <v>132</v>
      </c>
      <c r="M48" s="0" t="s">
        <v>475</v>
      </c>
      <c r="N48" s="0" t="s">
        <v>476</v>
      </c>
      <c r="O48" s="0" t="s">
        <v>477</v>
      </c>
      <c r="P48" s="15"/>
      <c r="Q48" s="15"/>
      <c r="R48" s="0" t="n">
        <f aca="false">(1+LEN(N48)-LEN(SUBSTITUTE(N48," ","")))+1</f>
        <v>6</v>
      </c>
      <c r="S48" s="0" t="n">
        <f aca="false">(1+LEN(O48)-LEN(SUBSTITUTE(O48," ","")))</f>
        <v>9</v>
      </c>
      <c r="T48" s="0" t="s">
        <v>351</v>
      </c>
      <c r="U48" s="0" t="s">
        <v>479</v>
      </c>
      <c r="V48" s="0" t="s">
        <v>480</v>
      </c>
      <c r="W48" s="0" t="s">
        <v>481</v>
      </c>
      <c r="X48" s="0" t="s">
        <v>482</v>
      </c>
      <c r="Y48" s="0" t="s">
        <v>479</v>
      </c>
      <c r="Z48" s="0" t="s">
        <v>479</v>
      </c>
      <c r="AA48" s="0" t="s">
        <v>479</v>
      </c>
      <c r="AB48" s="0" t="s">
        <v>483</v>
      </c>
      <c r="AC48" s="0" t="s">
        <v>484</v>
      </c>
      <c r="AD48" s="0" t="s">
        <v>485</v>
      </c>
      <c r="AE48" s="0" t="s">
        <v>486</v>
      </c>
      <c r="AF48" s="0" t="s">
        <v>479</v>
      </c>
      <c r="AG48" s="0" t="s">
        <v>487</v>
      </c>
      <c r="AH48" s="0" t="s">
        <v>488</v>
      </c>
      <c r="AI48" s="0" t="s">
        <v>489</v>
      </c>
      <c r="AJ48" s="0" t="s">
        <v>490</v>
      </c>
      <c r="AK48" s="0" t="s">
        <v>479</v>
      </c>
      <c r="AL48" s="0" t="s">
        <v>479</v>
      </c>
      <c r="AM48" s="0" t="s">
        <v>479</v>
      </c>
      <c r="AN48" s="0" t="s">
        <v>479</v>
      </c>
      <c r="AO48" s="0" t="s">
        <v>479</v>
      </c>
      <c r="AP48" s="0" t="s">
        <v>491</v>
      </c>
      <c r="AQ48" s="0" t="s">
        <v>492</v>
      </c>
      <c r="AR48" s="0" t="s">
        <v>479</v>
      </c>
      <c r="AS48" s="0" t="s">
        <v>479</v>
      </c>
      <c r="AT48" s="0" t="s">
        <v>479</v>
      </c>
      <c r="AU48" s="0" t="s">
        <v>493</v>
      </c>
      <c r="AV48" s="0" t="s">
        <v>494</v>
      </c>
      <c r="AW48" s="0" t="s">
        <v>495</v>
      </c>
      <c r="AX48" s="0" t="s">
        <v>496</v>
      </c>
      <c r="AY48" s="0" t="s">
        <v>479</v>
      </c>
      <c r="AZ48" s="0" t="s">
        <v>497</v>
      </c>
      <c r="BA48" s="0" t="s">
        <v>498</v>
      </c>
      <c r="BB48" s="0" t="s">
        <v>499</v>
      </c>
      <c r="BC48" s="0" t="s">
        <v>479</v>
      </c>
      <c r="BD48" s="0" t="s">
        <v>500</v>
      </c>
      <c r="BE48" s="0" t="s">
        <v>479</v>
      </c>
      <c r="BF48" s="0" t="s">
        <v>482</v>
      </c>
      <c r="BG48" s="0" t="s">
        <v>501</v>
      </c>
      <c r="BH48" s="0" t="s">
        <v>479</v>
      </c>
      <c r="BI48" s="12"/>
      <c r="BJ48" s="0" t="s">
        <v>172</v>
      </c>
      <c r="BK48" s="0" t="s">
        <v>501</v>
      </c>
      <c r="BL48" s="0" t="s">
        <v>502</v>
      </c>
      <c r="BM48" s="0" t="s">
        <v>479</v>
      </c>
      <c r="BN48" s="0" t="s">
        <v>479</v>
      </c>
      <c r="BO48" s="0" t="s">
        <v>479</v>
      </c>
      <c r="BP48" s="0" t="s">
        <v>503</v>
      </c>
      <c r="BQ48" s="0" t="s">
        <v>504</v>
      </c>
      <c r="BS48" s="0" t="s">
        <v>501</v>
      </c>
      <c r="BT48" s="0" t="n">
        <f aca="false">49-(COUNTBLANK(U48:BQ48))</f>
        <v>48</v>
      </c>
      <c r="BU48" s="0" t="str">
        <f aca="false">CONCATENATE("*",BS48,"*")</f>
        <v>*prescribe*</v>
      </c>
      <c r="BV48" s="0" t="n">
        <f aca="false">COUNTIFS(U48:BQ48,BU48)</f>
        <v>0</v>
      </c>
      <c r="BW48" s="13" t="n">
        <f aca="false">BV48/BT48</f>
        <v>0</v>
      </c>
      <c r="BZ48" s="14" t="str">
        <f aca="false">IF(BY48="","",(BY48/BT48))</f>
        <v/>
      </c>
      <c r="CA48" s="0" t="n">
        <f aca="false">COUNTIFS(U48:BQ48,BU49)</f>
        <v>0</v>
      </c>
      <c r="CB48" s="0" t="str">
        <f aca="false">IF(BX48="",BU48,BX48)</f>
        <v>*prescribe*</v>
      </c>
      <c r="CC48" s="0" t="n">
        <f aca="false">COUNTIFS(U48:BQ48,CB49)</f>
        <v>0</v>
      </c>
      <c r="CD48" s="14" t="n">
        <f aca="false">CC48/BT48</f>
        <v>0</v>
      </c>
      <c r="CE48" s="0" t="s">
        <v>505</v>
      </c>
      <c r="CF48" s="14" t="n">
        <f aca="false">(COUNTIFS(U48:BQ48,CE48))/BT48</f>
        <v>0</v>
      </c>
      <c r="CH48" s="0" t="s">
        <v>506</v>
      </c>
      <c r="CI48" s="14" t="n">
        <f aca="false">(COUNTIFS(U48:BQ48,CK48))/BT48</f>
        <v>0.583333333333333</v>
      </c>
      <c r="CJ48" s="14" t="n">
        <f aca="false">(COUNTIFS(U48:BQ48,CH49))/BT48</f>
        <v>0</v>
      </c>
      <c r="CK48" s="15" t="s">
        <v>501</v>
      </c>
      <c r="CL48" s="0" t="s">
        <v>507</v>
      </c>
      <c r="CN48" s="16"/>
    </row>
    <row r="49" customFormat="false" ht="13.8" hidden="false" customHeight="false" outlineLevel="0" collapsed="false">
      <c r="A49" s="4" t="s">
        <v>201</v>
      </c>
      <c r="B49" s="4" t="n">
        <v>2</v>
      </c>
      <c r="C49" s="4" t="n">
        <v>1</v>
      </c>
      <c r="D49" s="4" t="n">
        <v>2</v>
      </c>
      <c r="E49" s="4" t="n">
        <v>13</v>
      </c>
      <c r="F49" s="4" t="n">
        <v>6</v>
      </c>
      <c r="G49" s="4" t="n">
        <v>6</v>
      </c>
      <c r="H49" s="4" t="n">
        <v>6006</v>
      </c>
      <c r="I49" s="4" t="n">
        <v>16006</v>
      </c>
      <c r="J49" s="4" t="n">
        <v>6006</v>
      </c>
      <c r="K49" s="4" t="s">
        <v>200</v>
      </c>
      <c r="L49" s="4" t="s">
        <v>132</v>
      </c>
      <c r="M49" s="0" t="s">
        <v>508</v>
      </c>
      <c r="N49" s="0" t="s">
        <v>476</v>
      </c>
      <c r="O49" s="0" t="s">
        <v>509</v>
      </c>
      <c r="P49" s="15"/>
      <c r="Q49" s="15"/>
      <c r="R49" s="0" t="n">
        <f aca="false">(1+LEN(N49)-LEN(SUBSTITUTE(N49," ","")))+1</f>
        <v>6</v>
      </c>
      <c r="S49" s="0" t="n">
        <f aca="false">(1+LEN(O49)-LEN(SUBSTITUTE(O49," ","")))</f>
        <v>9</v>
      </c>
      <c r="T49" s="0" t="s">
        <v>351</v>
      </c>
      <c r="U49" s="0" t="s">
        <v>482</v>
      </c>
      <c r="V49" s="0" t="s">
        <v>511</v>
      </c>
      <c r="W49" s="0" t="s">
        <v>512</v>
      </c>
      <c r="X49" s="0" t="s">
        <v>482</v>
      </c>
      <c r="Y49" s="0" t="s">
        <v>513</v>
      </c>
      <c r="Z49" s="19" t="s">
        <v>514</v>
      </c>
      <c r="AA49" s="19" t="s">
        <v>515</v>
      </c>
      <c r="AB49" s="0" t="s">
        <v>516</v>
      </c>
      <c r="AC49" s="19" t="s">
        <v>517</v>
      </c>
      <c r="AD49" s="12"/>
      <c r="AE49" s="0" t="s">
        <v>518</v>
      </c>
      <c r="AF49" s="0" t="s">
        <v>519</v>
      </c>
      <c r="AG49" s="19" t="s">
        <v>520</v>
      </c>
      <c r="AH49" s="0" t="s">
        <v>503</v>
      </c>
      <c r="AI49" s="19" t="s">
        <v>517</v>
      </c>
      <c r="AJ49" s="0" t="s">
        <v>521</v>
      </c>
      <c r="AK49" s="0" t="s">
        <v>522</v>
      </c>
      <c r="AL49" s="0" t="s">
        <v>523</v>
      </c>
      <c r="AM49" s="0" t="s">
        <v>524</v>
      </c>
      <c r="AN49" s="0" t="s">
        <v>502</v>
      </c>
      <c r="AO49" s="0" t="s">
        <v>525</v>
      </c>
      <c r="AP49" s="0" t="s">
        <v>526</v>
      </c>
      <c r="AQ49" s="0" t="s">
        <v>482</v>
      </c>
      <c r="AR49" s="19" t="s">
        <v>527</v>
      </c>
      <c r="AS49" s="0" t="s">
        <v>528</v>
      </c>
      <c r="AT49" s="0" t="s">
        <v>529</v>
      </c>
      <c r="AU49" s="19" t="s">
        <v>517</v>
      </c>
      <c r="AV49" s="0" t="s">
        <v>495</v>
      </c>
      <c r="AW49" s="0" t="s">
        <v>521</v>
      </c>
      <c r="AX49" s="0" t="s">
        <v>530</v>
      </c>
      <c r="AY49" s="0" t="s">
        <v>524</v>
      </c>
      <c r="AZ49" s="0" t="s">
        <v>531</v>
      </c>
      <c r="BA49" s="0" t="s">
        <v>495</v>
      </c>
      <c r="BB49" s="0" t="s">
        <v>532</v>
      </c>
      <c r="BC49" s="0" t="s">
        <v>533</v>
      </c>
      <c r="BD49" s="0" t="s">
        <v>482</v>
      </c>
      <c r="BE49" s="19" t="s">
        <v>534</v>
      </c>
      <c r="BF49" s="19" t="s">
        <v>535</v>
      </c>
      <c r="BG49" s="0" t="s">
        <v>536</v>
      </c>
      <c r="BH49" s="0" t="s">
        <v>537</v>
      </c>
      <c r="BI49" s="19" t="s">
        <v>538</v>
      </c>
      <c r="BJ49" s="19" t="s">
        <v>517</v>
      </c>
      <c r="BK49" s="0" t="s">
        <v>521</v>
      </c>
      <c r="BL49" s="19" t="s">
        <v>539</v>
      </c>
      <c r="BM49" s="0" t="s">
        <v>540</v>
      </c>
      <c r="BN49" s="0" t="s">
        <v>541</v>
      </c>
      <c r="BO49" s="0" t="s">
        <v>521</v>
      </c>
      <c r="BP49" s="19" t="s">
        <v>517</v>
      </c>
      <c r="BQ49" s="0" t="s">
        <v>542</v>
      </c>
      <c r="BS49" s="0" t="s">
        <v>543</v>
      </c>
      <c r="BT49" s="0" t="n">
        <f aca="false">49-(COUNTBLANK(U49:BQ49))</f>
        <v>48</v>
      </c>
      <c r="BU49" s="0" t="str">
        <f aca="false">CONCATENATE("*",BS49,"*")</f>
        <v>*deal*</v>
      </c>
      <c r="BV49" s="0" t="n">
        <f aca="false">COUNTIFS(U49:BQ49,BU49)</f>
        <v>0</v>
      </c>
      <c r="BW49" s="14" t="n">
        <f aca="false">BV49/BT49</f>
        <v>0</v>
      </c>
      <c r="BX49" s="0" t="s">
        <v>544</v>
      </c>
      <c r="BY49" s="0" t="n">
        <f aca="false">COUNTIFS(U49:BQ49,BX49)</f>
        <v>0</v>
      </c>
      <c r="BZ49" s="13" t="n">
        <f aca="false">IF(BY49="","",(BY49/BT49))</f>
        <v>0</v>
      </c>
      <c r="CA49" s="0" t="n">
        <f aca="false">COUNTIFS(U49:BQ49,BU48)</f>
        <v>0</v>
      </c>
      <c r="CB49" s="0" t="str">
        <f aca="false">IF(BX49="",BU49,BX49)</f>
        <v>*sell*</v>
      </c>
      <c r="CC49" s="0" t="n">
        <f aca="false">COUNTIFS(U49:BQ49,CB48)</f>
        <v>0</v>
      </c>
      <c r="CD49" s="14" t="n">
        <f aca="false">CC49/BT49</f>
        <v>0</v>
      </c>
      <c r="CE49" s="0" t="s">
        <v>544</v>
      </c>
      <c r="CF49" s="14" t="n">
        <f aca="false">(COUNTIFS(U49:BQ49,CE49))/BT49</f>
        <v>0</v>
      </c>
      <c r="CG49" s="19" t="s">
        <v>545</v>
      </c>
      <c r="CH49" s="0" t="s">
        <v>546</v>
      </c>
      <c r="CI49" s="14" t="n">
        <f aca="false">(COUNTIFS(U49:BQ49,CK49))/BT49</f>
        <v>0.1875</v>
      </c>
      <c r="CJ49" s="14" t="n">
        <f aca="false">(COUNTIFS(U49:BQ49,CH48))/BT49</f>
        <v>0</v>
      </c>
      <c r="CK49" s="15" t="s">
        <v>535</v>
      </c>
      <c r="CL49" s="0" t="s">
        <v>507</v>
      </c>
      <c r="CN49" s="16"/>
    </row>
    <row r="50" s="16" customFormat="true" ht="13.8" hidden="false" customHeight="false" outlineLevel="0" collapsed="false">
      <c r="A50" s="4" t="s">
        <v>202</v>
      </c>
      <c r="B50" s="17" t="n">
        <v>2</v>
      </c>
      <c r="C50" s="17" t="n">
        <v>2</v>
      </c>
      <c r="D50" s="17" t="n">
        <v>1</v>
      </c>
      <c r="E50" s="17" t="n">
        <v>13</v>
      </c>
      <c r="F50" s="17" t="n">
        <v>6</v>
      </c>
      <c r="G50" s="17" t="n">
        <v>7</v>
      </c>
      <c r="H50" s="4" t="n">
        <v>7006</v>
      </c>
      <c r="I50" s="4" t="n">
        <v>17006</v>
      </c>
      <c r="J50" s="4" t="n">
        <v>7006</v>
      </c>
      <c r="K50" s="4" t="s">
        <v>200</v>
      </c>
      <c r="L50" s="4" t="s">
        <v>132</v>
      </c>
      <c r="M50" s="16" t="s">
        <v>475</v>
      </c>
      <c r="N50" s="16" t="s">
        <v>476</v>
      </c>
      <c r="O50" s="16" t="s">
        <v>509</v>
      </c>
      <c r="P50" s="0"/>
      <c r="Q50" s="0"/>
      <c r="R50" s="16" t="n">
        <f aca="false">(1+LEN(N50)-LEN(SUBSTITUTE(N50," ","")))+1</f>
        <v>6</v>
      </c>
      <c r="S50" s="16" t="n">
        <f aca="false">(1+LEN(O50)-LEN(SUBSTITUTE(O50," ","")))</f>
        <v>9</v>
      </c>
      <c r="T50" s="16" t="s">
        <v>351</v>
      </c>
      <c r="U50" s="16" t="s">
        <v>479</v>
      </c>
      <c r="V50" s="16" t="s">
        <v>480</v>
      </c>
      <c r="W50" s="16" t="s">
        <v>481</v>
      </c>
      <c r="X50" s="16" t="s">
        <v>482</v>
      </c>
      <c r="Y50" s="16" t="s">
        <v>479</v>
      </c>
      <c r="Z50" s="16" t="s">
        <v>479</v>
      </c>
      <c r="AA50" s="16" t="s">
        <v>479</v>
      </c>
      <c r="AB50" s="16" t="s">
        <v>483</v>
      </c>
      <c r="AC50" s="16" t="s">
        <v>484</v>
      </c>
      <c r="AD50" s="16" t="s">
        <v>485</v>
      </c>
      <c r="AE50" s="16" t="s">
        <v>486</v>
      </c>
      <c r="AF50" s="16" t="s">
        <v>479</v>
      </c>
      <c r="AG50" s="16" t="s">
        <v>487</v>
      </c>
      <c r="AH50" s="16" t="s">
        <v>488</v>
      </c>
      <c r="AI50" s="16" t="s">
        <v>489</v>
      </c>
      <c r="AJ50" s="16" t="s">
        <v>490</v>
      </c>
      <c r="AK50" s="16" t="s">
        <v>479</v>
      </c>
      <c r="AL50" s="16" t="s">
        <v>479</v>
      </c>
      <c r="AM50" s="16" t="s">
        <v>479</v>
      </c>
      <c r="AN50" s="16" t="s">
        <v>479</v>
      </c>
      <c r="AO50" s="16" t="s">
        <v>479</v>
      </c>
      <c r="AP50" s="16" t="s">
        <v>491</v>
      </c>
      <c r="AQ50" s="16" t="s">
        <v>492</v>
      </c>
      <c r="AR50" s="16" t="s">
        <v>479</v>
      </c>
      <c r="AS50" s="16" t="s">
        <v>479</v>
      </c>
      <c r="AT50" s="16" t="s">
        <v>479</v>
      </c>
      <c r="AU50" s="16" t="s">
        <v>493</v>
      </c>
      <c r="AV50" s="16" t="s">
        <v>494</v>
      </c>
      <c r="AW50" s="16" t="s">
        <v>495</v>
      </c>
      <c r="AX50" s="16" t="s">
        <v>496</v>
      </c>
      <c r="AY50" s="16" t="s">
        <v>479</v>
      </c>
      <c r="AZ50" s="16" t="s">
        <v>497</v>
      </c>
      <c r="BA50" s="16" t="s">
        <v>498</v>
      </c>
      <c r="BB50" s="16" t="s">
        <v>499</v>
      </c>
      <c r="BC50" s="16" t="s">
        <v>479</v>
      </c>
      <c r="BD50" s="16" t="s">
        <v>500</v>
      </c>
      <c r="BE50" s="16" t="s">
        <v>479</v>
      </c>
      <c r="BF50" s="16" t="s">
        <v>482</v>
      </c>
      <c r="BG50" s="16" t="s">
        <v>501</v>
      </c>
      <c r="BH50" s="16" t="s">
        <v>479</v>
      </c>
      <c r="BI50" s="0"/>
      <c r="BJ50" s="16" t="s">
        <v>172</v>
      </c>
      <c r="BK50" s="16" t="s">
        <v>501</v>
      </c>
      <c r="BL50" s="16" t="s">
        <v>502</v>
      </c>
      <c r="BM50" s="16" t="s">
        <v>479</v>
      </c>
      <c r="BN50" s="16" t="s">
        <v>479</v>
      </c>
      <c r="BO50" s="16" t="s">
        <v>479</v>
      </c>
      <c r="BP50" s="16" t="s">
        <v>503</v>
      </c>
      <c r="BQ50" s="16" t="s">
        <v>504</v>
      </c>
      <c r="BR50" s="0"/>
      <c r="BS50" s="16" t="s">
        <v>501</v>
      </c>
      <c r="BT50" s="16" t="n">
        <f aca="false">49-(COUNTBLANK(U50:BQ50))</f>
        <v>48</v>
      </c>
      <c r="BU50" s="16" t="str">
        <f aca="false">CONCATENATE("*",BS50,"*")</f>
        <v>*prescribe*</v>
      </c>
      <c r="BV50" s="16" t="n">
        <f aca="false">COUNTIFS(U50:BQ50,BU50)</f>
        <v>0</v>
      </c>
      <c r="BW50" s="18" t="n">
        <f aca="false">BV50/BT50</f>
        <v>0</v>
      </c>
      <c r="BX50" s="0"/>
      <c r="BY50" s="0"/>
      <c r="BZ50" s="18" t="str">
        <f aca="false">IF(BY50="","",(BY50/BT50))</f>
        <v/>
      </c>
      <c r="CA50" s="16" t="n">
        <f aca="false">COUNTIFS(U50:BQ50,BU51)</f>
        <v>0</v>
      </c>
      <c r="CB50" s="16" t="str">
        <f aca="false">IF(BX50="",BU50,BX50)</f>
        <v>*prescribe*</v>
      </c>
      <c r="CC50" s="16" t="n">
        <f aca="false">COUNTIFS(U50:BQ50,CB51)</f>
        <v>0</v>
      </c>
      <c r="CD50" s="18" t="n">
        <f aca="false">CC50/BT50</f>
        <v>0</v>
      </c>
      <c r="CE50" s="16" t="s">
        <v>505</v>
      </c>
      <c r="CF50" s="18" t="n">
        <f aca="false">(COUNTIFS(U50:BQ50,CE50))/BT50</f>
        <v>0</v>
      </c>
      <c r="CG50" s="0"/>
      <c r="CH50" s="16" t="s">
        <v>506</v>
      </c>
      <c r="CI50" s="14" t="n">
        <f aca="false">(COUNTIFS(U50:BQ50,CK50))/BT50</f>
        <v>0</v>
      </c>
      <c r="CJ50" s="18" t="n">
        <v>0.58</v>
      </c>
      <c r="CK50" s="15" t="s">
        <v>535</v>
      </c>
      <c r="CL50" s="16" t="s">
        <v>507</v>
      </c>
    </row>
    <row r="51" customFormat="false" ht="13.8" hidden="false" customHeight="false" outlineLevel="0" collapsed="false">
      <c r="A51" s="4" t="s">
        <v>203</v>
      </c>
      <c r="B51" s="17" t="n">
        <v>2</v>
      </c>
      <c r="C51" s="17" t="n">
        <v>2</v>
      </c>
      <c r="D51" s="17" t="n">
        <v>2</v>
      </c>
      <c r="E51" s="17" t="n">
        <v>13</v>
      </c>
      <c r="F51" s="17" t="n">
        <v>6</v>
      </c>
      <c r="G51" s="17" t="n">
        <v>8</v>
      </c>
      <c r="H51" s="4" t="n">
        <v>8006</v>
      </c>
      <c r="I51" s="4" t="n">
        <v>18006</v>
      </c>
      <c r="J51" s="4" t="n">
        <v>8006</v>
      </c>
      <c r="K51" s="4" t="s">
        <v>200</v>
      </c>
      <c r="L51" s="4" t="s">
        <v>132</v>
      </c>
      <c r="M51" s="16" t="s">
        <v>508</v>
      </c>
      <c r="N51" s="16" t="s">
        <v>476</v>
      </c>
      <c r="O51" s="16" t="s">
        <v>477</v>
      </c>
      <c r="R51" s="16" t="n">
        <f aca="false">(1+LEN(N51)-LEN(SUBSTITUTE(N51," ","")))+1</f>
        <v>6</v>
      </c>
      <c r="S51" s="16" t="n">
        <f aca="false">(1+LEN(O51)-LEN(SUBSTITUTE(O51," ","")))</f>
        <v>9</v>
      </c>
      <c r="T51" s="16" t="s">
        <v>351</v>
      </c>
      <c r="U51" s="16" t="s">
        <v>482</v>
      </c>
      <c r="V51" s="16" t="s">
        <v>511</v>
      </c>
      <c r="W51" s="16" t="s">
        <v>512</v>
      </c>
      <c r="X51" s="16" t="s">
        <v>482</v>
      </c>
      <c r="Y51" s="16" t="s">
        <v>513</v>
      </c>
      <c r="Z51" s="20" t="s">
        <v>514</v>
      </c>
      <c r="AA51" s="20" t="s">
        <v>515</v>
      </c>
      <c r="AB51" s="16" t="s">
        <v>516</v>
      </c>
      <c r="AC51" s="20" t="s">
        <v>517</v>
      </c>
      <c r="AE51" s="16" t="s">
        <v>518</v>
      </c>
      <c r="AF51" s="16" t="s">
        <v>519</v>
      </c>
      <c r="AG51" s="20" t="s">
        <v>520</v>
      </c>
      <c r="AH51" s="16" t="s">
        <v>503</v>
      </c>
      <c r="AI51" s="20" t="s">
        <v>517</v>
      </c>
      <c r="AJ51" s="16" t="s">
        <v>521</v>
      </c>
      <c r="AK51" s="16" t="s">
        <v>522</v>
      </c>
      <c r="AL51" s="16" t="s">
        <v>523</v>
      </c>
      <c r="AM51" s="16" t="s">
        <v>524</v>
      </c>
      <c r="AN51" s="16" t="s">
        <v>502</v>
      </c>
      <c r="AO51" s="16" t="s">
        <v>525</v>
      </c>
      <c r="AP51" s="16" t="s">
        <v>526</v>
      </c>
      <c r="AQ51" s="16" t="s">
        <v>482</v>
      </c>
      <c r="AR51" s="20" t="s">
        <v>527</v>
      </c>
      <c r="AS51" s="16" t="s">
        <v>528</v>
      </c>
      <c r="AT51" s="16" t="s">
        <v>529</v>
      </c>
      <c r="AU51" s="20" t="s">
        <v>517</v>
      </c>
      <c r="AV51" s="16" t="s">
        <v>495</v>
      </c>
      <c r="AW51" s="16" t="s">
        <v>521</v>
      </c>
      <c r="AX51" s="16" t="s">
        <v>530</v>
      </c>
      <c r="AY51" s="16" t="s">
        <v>524</v>
      </c>
      <c r="AZ51" s="16" t="s">
        <v>531</v>
      </c>
      <c r="BA51" s="16" t="s">
        <v>495</v>
      </c>
      <c r="BB51" s="16" t="s">
        <v>532</v>
      </c>
      <c r="BC51" s="16" t="s">
        <v>533</v>
      </c>
      <c r="BD51" s="16" t="s">
        <v>482</v>
      </c>
      <c r="BE51" s="20" t="s">
        <v>534</v>
      </c>
      <c r="BF51" s="20" t="s">
        <v>535</v>
      </c>
      <c r="BG51" s="16" t="s">
        <v>536</v>
      </c>
      <c r="BH51" s="16" t="s">
        <v>537</v>
      </c>
      <c r="BI51" s="20" t="s">
        <v>538</v>
      </c>
      <c r="BJ51" s="20" t="s">
        <v>517</v>
      </c>
      <c r="BK51" s="16" t="s">
        <v>521</v>
      </c>
      <c r="BL51" s="20" t="s">
        <v>539</v>
      </c>
      <c r="BM51" s="16" t="s">
        <v>540</v>
      </c>
      <c r="BN51" s="16" t="s">
        <v>541</v>
      </c>
      <c r="BO51" s="16" t="s">
        <v>521</v>
      </c>
      <c r="BP51" s="20" t="s">
        <v>517</v>
      </c>
      <c r="BQ51" s="16" t="s">
        <v>542</v>
      </c>
      <c r="BS51" s="16" t="s">
        <v>543</v>
      </c>
      <c r="BT51" s="16" t="n">
        <f aca="false">49-(COUNTBLANK(U51:BQ51))</f>
        <v>48</v>
      </c>
      <c r="BU51" s="16" t="str">
        <f aca="false">CONCATENATE("*",BS51,"*")</f>
        <v>*deal*</v>
      </c>
      <c r="BV51" s="16" t="n">
        <f aca="false">COUNTIFS(U51:BQ51,BU51)</f>
        <v>0</v>
      </c>
      <c r="BW51" s="18" t="n">
        <f aca="false">BV51/BT51</f>
        <v>0</v>
      </c>
      <c r="BX51" s="16" t="s">
        <v>544</v>
      </c>
      <c r="BY51" s="16" t="n">
        <f aca="false">COUNTIFS(U51:BQ51,BX51)</f>
        <v>0</v>
      </c>
      <c r="BZ51" s="18" t="n">
        <f aca="false">IF(BY51="","",(BY51/BT51))</f>
        <v>0</v>
      </c>
      <c r="CA51" s="16" t="n">
        <f aca="false">COUNTIFS(U51:BQ51,BU50)</f>
        <v>0</v>
      </c>
      <c r="CB51" s="16" t="str">
        <f aca="false">IF(BX51="",BU51,BX51)</f>
        <v>*sell*</v>
      </c>
      <c r="CC51" s="16" t="n">
        <f aca="false">COUNTIFS(U51:BQ51,CB50)</f>
        <v>0</v>
      </c>
      <c r="CD51" s="18" t="n">
        <f aca="false">CC51/BT51</f>
        <v>0</v>
      </c>
      <c r="CE51" s="16" t="s">
        <v>544</v>
      </c>
      <c r="CF51" s="18" t="n">
        <f aca="false">(COUNTIFS(U51:BQ51,CE51))/BT51</f>
        <v>0</v>
      </c>
      <c r="CG51" s="20" t="s">
        <v>545</v>
      </c>
      <c r="CH51" s="16" t="s">
        <v>546</v>
      </c>
      <c r="CI51" s="14" t="n">
        <f aca="false">(COUNTIFS(U51:BQ51,CK51))/BT51</f>
        <v>0</v>
      </c>
      <c r="CJ51" s="18" t="n">
        <v>0.19</v>
      </c>
      <c r="CK51" s="15" t="s">
        <v>501</v>
      </c>
      <c r="CL51" s="16" t="s">
        <v>507</v>
      </c>
    </row>
    <row r="52" customFormat="false" ht="13.8" hidden="false" customHeight="false" outlineLevel="0" collapsed="false">
      <c r="A52" s="4" t="s">
        <v>131</v>
      </c>
      <c r="B52" s="4" t="n">
        <v>1</v>
      </c>
      <c r="C52" s="4" t="n">
        <v>1</v>
      </c>
      <c r="D52" s="4" t="n">
        <v>1</v>
      </c>
      <c r="E52" s="4" t="n">
        <v>16</v>
      </c>
      <c r="F52" s="4" t="n">
        <v>7</v>
      </c>
      <c r="G52" s="4" t="n">
        <v>0</v>
      </c>
      <c r="H52" s="4" t="n">
        <v>7</v>
      </c>
      <c r="I52" s="4" t="n">
        <v>10007</v>
      </c>
      <c r="J52" s="4" t="n">
        <v>7</v>
      </c>
      <c r="K52" s="4" t="n">
        <v>20007</v>
      </c>
      <c r="L52" s="4" t="s">
        <v>132</v>
      </c>
      <c r="M52" s="0" t="s">
        <v>548</v>
      </c>
      <c r="N52" s="0" t="s">
        <v>549</v>
      </c>
      <c r="O52" s="0" t="s">
        <v>550</v>
      </c>
      <c r="P52" s="15" t="s">
        <v>551</v>
      </c>
      <c r="Q52" s="15" t="s">
        <v>137</v>
      </c>
      <c r="R52" s="0" t="n">
        <f aca="false">(1+LEN(N52)-LEN(SUBSTITUTE(N52," ","")))+1</f>
        <v>6</v>
      </c>
      <c r="S52" s="0" t="n">
        <f aca="false">(1+LEN(O52)-LEN(SUBSTITUTE(O52," ","")))</f>
        <v>9</v>
      </c>
      <c r="T52" s="0" t="s">
        <v>351</v>
      </c>
      <c r="U52" s="0" t="s">
        <v>552</v>
      </c>
      <c r="V52" s="0" t="s">
        <v>553</v>
      </c>
      <c r="W52" s="0" t="s">
        <v>554</v>
      </c>
      <c r="X52" s="0" t="s">
        <v>555</v>
      </c>
      <c r="Y52" s="0" t="s">
        <v>555</v>
      </c>
      <c r="Z52" s="0" t="s">
        <v>556</v>
      </c>
      <c r="AA52" s="0" t="s">
        <v>552</v>
      </c>
      <c r="AB52" s="0" t="s">
        <v>557</v>
      </c>
      <c r="AC52" s="0" t="s">
        <v>555</v>
      </c>
      <c r="AD52" s="0" t="s">
        <v>555</v>
      </c>
      <c r="AE52" s="0" t="s">
        <v>552</v>
      </c>
      <c r="AF52" s="0" t="s">
        <v>553</v>
      </c>
      <c r="AG52" s="0" t="s">
        <v>555</v>
      </c>
      <c r="AH52" s="0" t="s">
        <v>552</v>
      </c>
      <c r="AI52" s="0" t="s">
        <v>558</v>
      </c>
      <c r="AJ52" s="0" t="s">
        <v>555</v>
      </c>
      <c r="AK52" s="0" t="s">
        <v>555</v>
      </c>
      <c r="AL52" s="0" t="s">
        <v>556</v>
      </c>
      <c r="AM52" s="0" t="s">
        <v>555</v>
      </c>
      <c r="AN52" s="0" t="s">
        <v>558</v>
      </c>
      <c r="AO52" s="0" t="s">
        <v>559</v>
      </c>
      <c r="AP52" s="0" t="s">
        <v>555</v>
      </c>
      <c r="AQ52" s="0" t="s">
        <v>560</v>
      </c>
      <c r="AR52" s="0" t="s">
        <v>555</v>
      </c>
      <c r="AS52" s="0" t="s">
        <v>555</v>
      </c>
      <c r="AT52" s="0" t="s">
        <v>555</v>
      </c>
      <c r="AU52" s="0" t="s">
        <v>555</v>
      </c>
      <c r="AV52" s="0" t="s">
        <v>561</v>
      </c>
      <c r="AW52" s="0" t="s">
        <v>562</v>
      </c>
      <c r="AX52" s="0" t="s">
        <v>555</v>
      </c>
      <c r="AY52" s="0" t="s">
        <v>557</v>
      </c>
      <c r="AZ52" s="0" t="s">
        <v>556</v>
      </c>
      <c r="BA52" s="0" t="s">
        <v>552</v>
      </c>
      <c r="BB52" s="0" t="s">
        <v>555</v>
      </c>
      <c r="BC52" s="0" t="s">
        <v>557</v>
      </c>
      <c r="BD52" s="0" t="s">
        <v>563</v>
      </c>
      <c r="BE52" s="0" t="s">
        <v>556</v>
      </c>
      <c r="BF52" s="0" t="s">
        <v>552</v>
      </c>
      <c r="BG52" s="0" t="s">
        <v>555</v>
      </c>
      <c r="BH52" s="0" t="s">
        <v>557</v>
      </c>
      <c r="BI52" s="0" t="s">
        <v>555</v>
      </c>
      <c r="BJ52" s="0" t="s">
        <v>564</v>
      </c>
      <c r="BK52" s="0" t="s">
        <v>555</v>
      </c>
      <c r="BL52" s="0" t="s">
        <v>556</v>
      </c>
      <c r="BM52" s="0" t="s">
        <v>555</v>
      </c>
      <c r="BN52" s="0" t="s">
        <v>565</v>
      </c>
      <c r="BO52" s="0" t="s">
        <v>555</v>
      </c>
      <c r="BP52" s="0" t="s">
        <v>562</v>
      </c>
      <c r="BQ52" s="0" t="s">
        <v>566</v>
      </c>
      <c r="BS52" s="0" t="s">
        <v>567</v>
      </c>
      <c r="BT52" s="0" t="n">
        <f aca="false">49-(COUNTBLANK(U52:BQ52))</f>
        <v>49</v>
      </c>
      <c r="BU52" s="0" t="str">
        <f aca="false">CONCATENATE("*",BS52,"*")</f>
        <v>*encounter*</v>
      </c>
      <c r="BV52" s="0" t="n">
        <f aca="false">COUNTIFS(U52:BQ52,BU52)</f>
        <v>0</v>
      </c>
      <c r="BW52" s="14" t="n">
        <f aca="false">BV52/BT52</f>
        <v>0</v>
      </c>
      <c r="BX52" s="0" t="s">
        <v>568</v>
      </c>
      <c r="BY52" s="0" t="n">
        <f aca="false">COUNTIFS(U52:BQ52,BX52)</f>
        <v>0</v>
      </c>
      <c r="BZ52" s="14" t="n">
        <f aca="false">IF(BY52="","",(BY52/BT52))</f>
        <v>0</v>
      </c>
      <c r="CA52" s="0" t="n">
        <f aca="false">COUNTIFS(U52:BQ52,BU53)</f>
        <v>0</v>
      </c>
      <c r="CB52" s="0" t="str">
        <f aca="false">IF(BX52="",BU52,BX52)</f>
        <v>*die*</v>
      </c>
      <c r="CC52" s="0" t="n">
        <f aca="false">COUNTIFS(U52:BQ52,CB53)</f>
        <v>0</v>
      </c>
      <c r="CD52" s="14" t="n">
        <f aca="false">CC52/BT52</f>
        <v>0</v>
      </c>
      <c r="CE52" s="0" t="s">
        <v>568</v>
      </c>
      <c r="CF52" s="14" t="n">
        <f aca="false">(COUNTIFS(U52:BQ52,CE52))/BT52</f>
        <v>0</v>
      </c>
      <c r="CH52" s="0" t="s">
        <v>569</v>
      </c>
      <c r="CI52" s="14" t="n">
        <f aca="false">(COUNTIFS(U52:BQ52,CK52))/BT52</f>
        <v>0.428571428571429</v>
      </c>
      <c r="CJ52" s="14" t="n">
        <f aca="false">(COUNTIFS(U52:BQ52,CK53))/BT52</f>
        <v>0.204081632653061</v>
      </c>
      <c r="CK52" s="15" t="s">
        <v>555</v>
      </c>
      <c r="CL52" s="0" t="s">
        <v>570</v>
      </c>
    </row>
    <row r="53" customFormat="false" ht="13.8" hidden="false" customHeight="false" outlineLevel="0" collapsed="false">
      <c r="A53" s="4" t="s">
        <v>167</v>
      </c>
      <c r="B53" s="4" t="n">
        <v>1</v>
      </c>
      <c r="C53" s="4" t="n">
        <v>1</v>
      </c>
      <c r="D53" s="4" t="n">
        <v>2</v>
      </c>
      <c r="E53" s="4" t="n">
        <v>16</v>
      </c>
      <c r="F53" s="4" t="n">
        <v>7</v>
      </c>
      <c r="G53" s="4" t="n">
        <v>1</v>
      </c>
      <c r="H53" s="4" t="n">
        <v>1007</v>
      </c>
      <c r="I53" s="4" t="n">
        <v>11007</v>
      </c>
      <c r="J53" s="4" t="n">
        <v>1007</v>
      </c>
      <c r="K53" s="4" t="n">
        <v>21007</v>
      </c>
      <c r="L53" s="4" t="s">
        <v>132</v>
      </c>
      <c r="M53" s="0" t="s">
        <v>571</v>
      </c>
      <c r="N53" s="0" t="s">
        <v>549</v>
      </c>
      <c r="O53" s="0" t="s">
        <v>572</v>
      </c>
      <c r="P53" s="15" t="s">
        <v>573</v>
      </c>
      <c r="Q53" s="15" t="s">
        <v>137</v>
      </c>
      <c r="R53" s="0" t="n">
        <f aca="false">(1+LEN(N53)-LEN(SUBSTITUTE(N53," ","")))+1</f>
        <v>6</v>
      </c>
      <c r="S53" s="0" t="n">
        <f aca="false">(1+LEN(O53)-LEN(SUBSTITUTE(O53," ","")))</f>
        <v>9</v>
      </c>
      <c r="T53" s="0" t="s">
        <v>351</v>
      </c>
      <c r="U53" s="0" t="s">
        <v>552</v>
      </c>
      <c r="V53" s="0" t="s">
        <v>574</v>
      </c>
      <c r="W53" s="0" t="s">
        <v>575</v>
      </c>
      <c r="X53" s="0" t="s">
        <v>576</v>
      </c>
      <c r="Y53" s="0" t="s">
        <v>577</v>
      </c>
      <c r="Z53" s="0" t="s">
        <v>578</v>
      </c>
      <c r="AA53" s="0" t="s">
        <v>579</v>
      </c>
      <c r="AB53" s="0" t="s">
        <v>556</v>
      </c>
      <c r="AC53" s="0" t="s">
        <v>552</v>
      </c>
      <c r="AD53" s="12"/>
      <c r="AE53" s="0" t="s">
        <v>555</v>
      </c>
      <c r="AF53" s="0" t="s">
        <v>580</v>
      </c>
      <c r="AG53" s="0" t="s">
        <v>581</v>
      </c>
      <c r="AH53" s="0" t="s">
        <v>555</v>
      </c>
      <c r="AI53" s="0" t="s">
        <v>582</v>
      </c>
      <c r="AJ53" s="0" t="s">
        <v>583</v>
      </c>
      <c r="AK53" s="0" t="s">
        <v>584</v>
      </c>
      <c r="AL53" s="0" t="s">
        <v>585</v>
      </c>
      <c r="AM53" s="0" t="s">
        <v>586</v>
      </c>
      <c r="AN53" s="0" t="s">
        <v>186</v>
      </c>
      <c r="AO53" s="0" t="s">
        <v>587</v>
      </c>
      <c r="AP53" s="0" t="s">
        <v>577</v>
      </c>
      <c r="AQ53" s="0" t="s">
        <v>557</v>
      </c>
      <c r="AR53" s="0" t="s">
        <v>588</v>
      </c>
      <c r="AS53" s="0" t="s">
        <v>589</v>
      </c>
      <c r="AT53" s="0" t="s">
        <v>582</v>
      </c>
      <c r="AU53" s="0" t="s">
        <v>582</v>
      </c>
      <c r="AV53" s="0" t="s">
        <v>582</v>
      </c>
      <c r="AW53" s="0" t="s">
        <v>590</v>
      </c>
      <c r="AX53" s="0" t="s">
        <v>591</v>
      </c>
      <c r="AY53" s="0" t="s">
        <v>555</v>
      </c>
      <c r="AZ53" s="0" t="s">
        <v>592</v>
      </c>
      <c r="BA53" s="0" t="s">
        <v>593</v>
      </c>
      <c r="BB53" s="0" t="s">
        <v>557</v>
      </c>
      <c r="BC53" s="0" t="s">
        <v>583</v>
      </c>
      <c r="BD53" s="0" t="s">
        <v>577</v>
      </c>
      <c r="BE53" s="0" t="s">
        <v>594</v>
      </c>
      <c r="BF53" s="0" t="s">
        <v>555</v>
      </c>
      <c r="BG53" s="0" t="s">
        <v>555</v>
      </c>
      <c r="BH53" s="0" t="s">
        <v>582</v>
      </c>
      <c r="BI53" s="0" t="s">
        <v>595</v>
      </c>
      <c r="BJ53" s="0" t="s">
        <v>582</v>
      </c>
      <c r="BK53" s="0" t="s">
        <v>596</v>
      </c>
      <c r="BL53" s="0" t="s">
        <v>597</v>
      </c>
      <c r="BM53" s="0" t="s">
        <v>555</v>
      </c>
      <c r="BN53" s="0" t="s">
        <v>582</v>
      </c>
      <c r="BO53" s="12"/>
      <c r="BP53" s="0" t="s">
        <v>582</v>
      </c>
      <c r="BQ53" s="0" t="s">
        <v>186</v>
      </c>
      <c r="BS53" s="0" t="s">
        <v>598</v>
      </c>
      <c r="BT53" s="0" t="n">
        <f aca="false">49-(COUNTBLANK(U53:BQ53))</f>
        <v>47</v>
      </c>
      <c r="BU53" s="0" t="str">
        <f aca="false">CONCATENATE("*",BS53,"*")</f>
        <v>*taste*</v>
      </c>
      <c r="BV53" s="0" t="n">
        <f aca="false">COUNTIFS(U53:BQ53,BU53)</f>
        <v>0</v>
      </c>
      <c r="BW53" s="14" t="n">
        <f aca="false">BV53/BT53</f>
        <v>0</v>
      </c>
      <c r="BX53" s="0" t="s">
        <v>193</v>
      </c>
      <c r="BY53" s="0" t="n">
        <f aca="false">COUNTIFS(U53:BQ53,BX53)</f>
        <v>0</v>
      </c>
      <c r="BZ53" s="14" t="n">
        <f aca="false">IF(BY53="","",(BY53/BT53))</f>
        <v>0</v>
      </c>
      <c r="CA53" s="0" t="n">
        <f aca="false">COUNTIFS(U53:BQ53,BU52)</f>
        <v>0</v>
      </c>
      <c r="CB53" s="0" t="str">
        <f aca="false">IF(BX53="",BU53,BX53)</f>
        <v>*eat*</v>
      </c>
      <c r="CC53" s="0" t="n">
        <f aca="false">COUNTIFS(U53:BQ53,CB52)</f>
        <v>0</v>
      </c>
      <c r="CD53" s="14" t="n">
        <f aca="false">CC53/BT53</f>
        <v>0</v>
      </c>
      <c r="CE53" s="0" t="s">
        <v>193</v>
      </c>
      <c r="CF53" s="14" t="n">
        <f aca="false">(COUNTIFS(U53:BQ53,CE53))/BT53</f>
        <v>0</v>
      </c>
      <c r="CH53" s="0" t="s">
        <v>194</v>
      </c>
      <c r="CI53" s="14" t="n">
        <f aca="false">(COUNTIFS(U53:BQ53,CK53))/BT53</f>
        <v>0.51063829787234</v>
      </c>
      <c r="CJ53" s="14" t="n">
        <f aca="false">(COUNTIFS(U53:BQ53,CK52))/BT53</f>
        <v>0.127659574468085</v>
      </c>
      <c r="CK53" s="15" t="s">
        <v>186</v>
      </c>
      <c r="CL53" s="0" t="s">
        <v>570</v>
      </c>
      <c r="CN53" s="16"/>
    </row>
    <row r="54" s="16" customFormat="true" ht="13.8" hidden="false" customHeight="false" outlineLevel="0" collapsed="false">
      <c r="A54" s="4" t="s">
        <v>195</v>
      </c>
      <c r="B54" s="17" t="n">
        <v>1</v>
      </c>
      <c r="C54" s="17" t="n">
        <v>2</v>
      </c>
      <c r="D54" s="17" t="n">
        <v>1</v>
      </c>
      <c r="E54" s="17" t="n">
        <v>16</v>
      </c>
      <c r="F54" s="17" t="n">
        <v>7</v>
      </c>
      <c r="G54" s="17" t="n">
        <v>2</v>
      </c>
      <c r="H54" s="4" t="n">
        <v>2007</v>
      </c>
      <c r="I54" s="4" t="n">
        <v>12007</v>
      </c>
      <c r="J54" s="4" t="n">
        <v>2007</v>
      </c>
      <c r="K54" s="4" t="n">
        <v>22007</v>
      </c>
      <c r="L54" s="4" t="s">
        <v>132</v>
      </c>
      <c r="M54" s="16" t="s">
        <v>548</v>
      </c>
      <c r="N54" s="16" t="s">
        <v>549</v>
      </c>
      <c r="O54" s="16" t="s">
        <v>572</v>
      </c>
      <c r="P54" s="16" t="s">
        <v>573</v>
      </c>
      <c r="Q54" s="16" t="s">
        <v>137</v>
      </c>
      <c r="R54" s="16" t="n">
        <f aca="false">(1+LEN(N54)-LEN(SUBSTITUTE(N54," ","")))+1</f>
        <v>6</v>
      </c>
      <c r="S54" s="16" t="n">
        <f aca="false">(1+LEN(O54)-LEN(SUBSTITUTE(O54," ","")))</f>
        <v>9</v>
      </c>
      <c r="T54" s="16" t="s">
        <v>351</v>
      </c>
      <c r="U54" s="16" t="s">
        <v>552</v>
      </c>
      <c r="V54" s="16" t="s">
        <v>553</v>
      </c>
      <c r="W54" s="16" t="s">
        <v>554</v>
      </c>
      <c r="X54" s="16" t="s">
        <v>555</v>
      </c>
      <c r="Y54" s="16" t="s">
        <v>555</v>
      </c>
      <c r="Z54" s="16" t="s">
        <v>556</v>
      </c>
      <c r="AA54" s="16" t="s">
        <v>552</v>
      </c>
      <c r="AB54" s="16" t="s">
        <v>557</v>
      </c>
      <c r="AC54" s="16" t="s">
        <v>555</v>
      </c>
      <c r="AD54" s="16" t="s">
        <v>555</v>
      </c>
      <c r="AE54" s="16" t="s">
        <v>552</v>
      </c>
      <c r="AF54" s="16" t="s">
        <v>553</v>
      </c>
      <c r="AG54" s="16" t="s">
        <v>555</v>
      </c>
      <c r="AH54" s="16" t="s">
        <v>552</v>
      </c>
      <c r="AI54" s="16" t="s">
        <v>558</v>
      </c>
      <c r="AJ54" s="16" t="s">
        <v>555</v>
      </c>
      <c r="AK54" s="16" t="s">
        <v>555</v>
      </c>
      <c r="AL54" s="16" t="s">
        <v>556</v>
      </c>
      <c r="AM54" s="16" t="s">
        <v>555</v>
      </c>
      <c r="AN54" s="16" t="s">
        <v>558</v>
      </c>
      <c r="AO54" s="16" t="s">
        <v>559</v>
      </c>
      <c r="AP54" s="16" t="s">
        <v>555</v>
      </c>
      <c r="AQ54" s="16" t="s">
        <v>560</v>
      </c>
      <c r="AR54" s="16" t="s">
        <v>555</v>
      </c>
      <c r="AS54" s="16" t="s">
        <v>555</v>
      </c>
      <c r="AT54" s="16" t="s">
        <v>555</v>
      </c>
      <c r="AU54" s="16" t="s">
        <v>555</v>
      </c>
      <c r="AV54" s="16" t="s">
        <v>561</v>
      </c>
      <c r="AW54" s="16" t="s">
        <v>562</v>
      </c>
      <c r="AX54" s="16" t="s">
        <v>555</v>
      </c>
      <c r="AY54" s="16" t="s">
        <v>557</v>
      </c>
      <c r="AZ54" s="16" t="s">
        <v>556</v>
      </c>
      <c r="BA54" s="16" t="s">
        <v>552</v>
      </c>
      <c r="BB54" s="16" t="s">
        <v>555</v>
      </c>
      <c r="BC54" s="16" t="s">
        <v>557</v>
      </c>
      <c r="BD54" s="16" t="s">
        <v>563</v>
      </c>
      <c r="BE54" s="16" t="s">
        <v>556</v>
      </c>
      <c r="BF54" s="16" t="s">
        <v>552</v>
      </c>
      <c r="BG54" s="16" t="s">
        <v>555</v>
      </c>
      <c r="BH54" s="16" t="s">
        <v>557</v>
      </c>
      <c r="BI54" s="16" t="s">
        <v>555</v>
      </c>
      <c r="BJ54" s="16" t="s">
        <v>564</v>
      </c>
      <c r="BK54" s="16" t="s">
        <v>555</v>
      </c>
      <c r="BL54" s="16" t="s">
        <v>556</v>
      </c>
      <c r="BM54" s="16" t="s">
        <v>555</v>
      </c>
      <c r="BN54" s="16" t="s">
        <v>565</v>
      </c>
      <c r="BO54" s="16" t="s">
        <v>555</v>
      </c>
      <c r="BP54" s="16" t="s">
        <v>562</v>
      </c>
      <c r="BQ54" s="16" t="s">
        <v>566</v>
      </c>
      <c r="BS54" s="16" t="s">
        <v>567</v>
      </c>
      <c r="BT54" s="16" t="n">
        <f aca="false">49-(COUNTBLANK(U54:BQ54))</f>
        <v>49</v>
      </c>
      <c r="BU54" s="16" t="str">
        <f aca="false">CONCATENATE("*",BS54,"*")</f>
        <v>*encounter*</v>
      </c>
      <c r="BV54" s="16" t="n">
        <f aca="false">COUNTIFS(U54:BQ54,BU54)</f>
        <v>0</v>
      </c>
      <c r="BW54" s="18" t="n">
        <f aca="false">BV54/BT54</f>
        <v>0</v>
      </c>
      <c r="BX54" s="16" t="s">
        <v>568</v>
      </c>
      <c r="BY54" s="16" t="n">
        <f aca="false">COUNTIFS(U54:BQ54,BX54)</f>
        <v>0</v>
      </c>
      <c r="BZ54" s="18" t="n">
        <f aca="false">IF(BY54="","",(BY54/BT54))</f>
        <v>0</v>
      </c>
      <c r="CA54" s="16" t="n">
        <f aca="false">COUNTIFS(U54:BQ54,BU55)</f>
        <v>0</v>
      </c>
      <c r="CB54" s="16" t="str">
        <f aca="false">IF(BX54="",BU54,BX54)</f>
        <v>*die*</v>
      </c>
      <c r="CC54" s="16" t="n">
        <f aca="false">COUNTIFS(U54:BQ54,CB55)</f>
        <v>0</v>
      </c>
      <c r="CD54" s="18" t="n">
        <f aca="false">CC54/BT54</f>
        <v>0</v>
      </c>
      <c r="CE54" s="16" t="s">
        <v>568</v>
      </c>
      <c r="CF54" s="18" t="n">
        <f aca="false">(COUNTIFS(U54:BQ54,CE54))/BT54</f>
        <v>0</v>
      </c>
      <c r="CH54" s="16" t="s">
        <v>569</v>
      </c>
      <c r="CI54" s="14" t="n">
        <f aca="false">(COUNTIFS(U54:BQ54,CK54))/BT54</f>
        <v>0.204081632653061</v>
      </c>
      <c r="CJ54" s="14" t="n">
        <f aca="false">(COUNTIFS(U54:BQ54,CK55))/BT54</f>
        <v>0.428571428571429</v>
      </c>
      <c r="CK54" s="15" t="s">
        <v>186</v>
      </c>
      <c r="CL54" s="16" t="s">
        <v>570</v>
      </c>
    </row>
    <row r="55" customFormat="false" ht="13.8" hidden="false" customHeight="false" outlineLevel="0" collapsed="false">
      <c r="A55" s="4" t="s">
        <v>197</v>
      </c>
      <c r="B55" s="17" t="n">
        <v>1</v>
      </c>
      <c r="C55" s="17" t="n">
        <v>2</v>
      </c>
      <c r="D55" s="17" t="n">
        <v>2</v>
      </c>
      <c r="E55" s="17" t="n">
        <v>16</v>
      </c>
      <c r="F55" s="17" t="n">
        <v>7</v>
      </c>
      <c r="G55" s="17" t="n">
        <v>3</v>
      </c>
      <c r="H55" s="4" t="n">
        <v>3007</v>
      </c>
      <c r="I55" s="4" t="n">
        <v>13007</v>
      </c>
      <c r="J55" s="4" t="n">
        <v>3007</v>
      </c>
      <c r="K55" s="4" t="n">
        <v>23007</v>
      </c>
      <c r="L55" s="4" t="s">
        <v>132</v>
      </c>
      <c r="M55" s="16" t="s">
        <v>571</v>
      </c>
      <c r="N55" s="16" t="s">
        <v>549</v>
      </c>
      <c r="O55" s="16" t="s">
        <v>550</v>
      </c>
      <c r="P55" s="16" t="s">
        <v>551</v>
      </c>
      <c r="Q55" s="16" t="s">
        <v>137</v>
      </c>
      <c r="R55" s="16" t="n">
        <f aca="false">(1+LEN(N55)-LEN(SUBSTITUTE(N55," ","")))+1</f>
        <v>6</v>
      </c>
      <c r="S55" s="16" t="n">
        <f aca="false">(1+LEN(O55)-LEN(SUBSTITUTE(O55," ","")))</f>
        <v>9</v>
      </c>
      <c r="T55" s="16" t="s">
        <v>351</v>
      </c>
      <c r="U55" s="16" t="s">
        <v>552</v>
      </c>
      <c r="V55" s="16" t="s">
        <v>574</v>
      </c>
      <c r="W55" s="16" t="s">
        <v>575</v>
      </c>
      <c r="X55" s="16" t="s">
        <v>576</v>
      </c>
      <c r="Y55" s="16" t="s">
        <v>577</v>
      </c>
      <c r="Z55" s="16" t="s">
        <v>578</v>
      </c>
      <c r="AA55" s="16" t="s">
        <v>579</v>
      </c>
      <c r="AB55" s="16" t="s">
        <v>556</v>
      </c>
      <c r="AC55" s="16" t="s">
        <v>552</v>
      </c>
      <c r="AE55" s="16" t="s">
        <v>555</v>
      </c>
      <c r="AF55" s="16" t="s">
        <v>580</v>
      </c>
      <c r="AG55" s="16" t="s">
        <v>581</v>
      </c>
      <c r="AH55" s="16" t="s">
        <v>555</v>
      </c>
      <c r="AI55" s="16" t="s">
        <v>582</v>
      </c>
      <c r="AJ55" s="16" t="s">
        <v>583</v>
      </c>
      <c r="AK55" s="16" t="s">
        <v>584</v>
      </c>
      <c r="AL55" s="16" t="s">
        <v>585</v>
      </c>
      <c r="AM55" s="16" t="s">
        <v>586</v>
      </c>
      <c r="AN55" s="16" t="s">
        <v>186</v>
      </c>
      <c r="AO55" s="16" t="s">
        <v>587</v>
      </c>
      <c r="AP55" s="16" t="s">
        <v>577</v>
      </c>
      <c r="AQ55" s="16" t="s">
        <v>557</v>
      </c>
      <c r="AR55" s="16" t="s">
        <v>588</v>
      </c>
      <c r="AS55" s="16" t="s">
        <v>589</v>
      </c>
      <c r="AT55" s="16" t="s">
        <v>582</v>
      </c>
      <c r="AU55" s="16" t="s">
        <v>582</v>
      </c>
      <c r="AV55" s="16" t="s">
        <v>582</v>
      </c>
      <c r="AW55" s="16" t="s">
        <v>590</v>
      </c>
      <c r="AX55" s="16" t="s">
        <v>591</v>
      </c>
      <c r="AY55" s="16" t="s">
        <v>555</v>
      </c>
      <c r="AZ55" s="16" t="s">
        <v>592</v>
      </c>
      <c r="BA55" s="16" t="s">
        <v>593</v>
      </c>
      <c r="BB55" s="16" t="s">
        <v>557</v>
      </c>
      <c r="BC55" s="16" t="s">
        <v>583</v>
      </c>
      <c r="BD55" s="16" t="s">
        <v>577</v>
      </c>
      <c r="BE55" s="16" t="s">
        <v>594</v>
      </c>
      <c r="BF55" s="16" t="s">
        <v>555</v>
      </c>
      <c r="BG55" s="16" t="s">
        <v>555</v>
      </c>
      <c r="BH55" s="16" t="s">
        <v>582</v>
      </c>
      <c r="BI55" s="16" t="s">
        <v>595</v>
      </c>
      <c r="BJ55" s="16" t="s">
        <v>582</v>
      </c>
      <c r="BK55" s="16" t="s">
        <v>596</v>
      </c>
      <c r="BL55" s="16" t="s">
        <v>597</v>
      </c>
      <c r="BM55" s="16" t="s">
        <v>555</v>
      </c>
      <c r="BN55" s="16" t="s">
        <v>582</v>
      </c>
      <c r="BP55" s="16" t="s">
        <v>582</v>
      </c>
      <c r="BQ55" s="16" t="s">
        <v>186</v>
      </c>
      <c r="BS55" s="16" t="s">
        <v>598</v>
      </c>
      <c r="BT55" s="16" t="n">
        <f aca="false">49-(COUNTBLANK(U55:BQ55))</f>
        <v>47</v>
      </c>
      <c r="BU55" s="16" t="str">
        <f aca="false">CONCATENATE("*",BS55,"*")</f>
        <v>*taste*</v>
      </c>
      <c r="BV55" s="16" t="n">
        <f aca="false">COUNTIFS(U55:BQ55,BU55)</f>
        <v>0</v>
      </c>
      <c r="BW55" s="18" t="n">
        <f aca="false">BV55/BT55</f>
        <v>0</v>
      </c>
      <c r="BX55" s="16" t="s">
        <v>193</v>
      </c>
      <c r="BY55" s="16" t="n">
        <f aca="false">COUNTIFS(U55:BQ55,BX55)</f>
        <v>0</v>
      </c>
      <c r="BZ55" s="18" t="n">
        <f aca="false">IF(BY55="","",(BY55/BT55))</f>
        <v>0</v>
      </c>
      <c r="CA55" s="16" t="n">
        <f aca="false">COUNTIFS(U55:BQ55,BU54)</f>
        <v>0</v>
      </c>
      <c r="CB55" s="16" t="str">
        <f aca="false">IF(BX55="",BU55,BX55)</f>
        <v>*eat*</v>
      </c>
      <c r="CC55" s="16" t="n">
        <f aca="false">COUNTIFS(U55:BQ55,CB54)</f>
        <v>0</v>
      </c>
      <c r="CD55" s="18" t="n">
        <f aca="false">CC55/BT55</f>
        <v>0</v>
      </c>
      <c r="CE55" s="16" t="s">
        <v>193</v>
      </c>
      <c r="CF55" s="18" t="n">
        <f aca="false">(COUNTIFS(U55:BQ55,CE55))/BT55</f>
        <v>0</v>
      </c>
      <c r="CH55" s="16" t="s">
        <v>194</v>
      </c>
      <c r="CI55" s="14" t="n">
        <f aca="false">(COUNTIFS(U55:BQ55,CK55))/BT55</f>
        <v>0.127659574468085</v>
      </c>
      <c r="CJ55" s="14" t="n">
        <f aca="false">(COUNTIFS(U55:BQ55,CK54))/BT55</f>
        <v>0.51063829787234</v>
      </c>
      <c r="CK55" s="15" t="s">
        <v>555</v>
      </c>
      <c r="CL55" s="16" t="s">
        <v>570</v>
      </c>
    </row>
    <row r="56" customFormat="false" ht="13.8" hidden="false" customHeight="false" outlineLevel="0" collapsed="false">
      <c r="A56" s="4" t="s">
        <v>199</v>
      </c>
      <c r="B56" s="4" t="n">
        <v>2</v>
      </c>
      <c r="C56" s="4" t="n">
        <v>1</v>
      </c>
      <c r="D56" s="4" t="n">
        <v>1</v>
      </c>
      <c r="E56" s="4" t="n">
        <v>16</v>
      </c>
      <c r="F56" s="4" t="n">
        <v>7</v>
      </c>
      <c r="G56" s="4" t="n">
        <v>5</v>
      </c>
      <c r="H56" s="4" t="n">
        <v>5007</v>
      </c>
      <c r="I56" s="4" t="n">
        <v>15007</v>
      </c>
      <c r="J56" s="4" t="n">
        <v>5007</v>
      </c>
      <c r="K56" s="4" t="s">
        <v>200</v>
      </c>
      <c r="L56" s="4" t="s">
        <v>132</v>
      </c>
      <c r="M56" s="0" t="s">
        <v>548</v>
      </c>
      <c r="N56" s="0" t="s">
        <v>549</v>
      </c>
      <c r="O56" s="0" t="s">
        <v>550</v>
      </c>
      <c r="P56" s="15"/>
      <c r="Q56" s="15"/>
      <c r="R56" s="0" t="n">
        <f aca="false">(1+LEN(N56)-LEN(SUBSTITUTE(N56," ","")))+1</f>
        <v>6</v>
      </c>
      <c r="S56" s="0" t="n">
        <f aca="false">(1+LEN(O56)-LEN(SUBSTITUTE(O56," ","")))</f>
        <v>9</v>
      </c>
      <c r="T56" s="0" t="s">
        <v>351</v>
      </c>
      <c r="U56" s="0" t="s">
        <v>552</v>
      </c>
      <c r="V56" s="0" t="s">
        <v>553</v>
      </c>
      <c r="W56" s="0" t="s">
        <v>554</v>
      </c>
      <c r="X56" s="0" t="s">
        <v>555</v>
      </c>
      <c r="Y56" s="0" t="s">
        <v>555</v>
      </c>
      <c r="Z56" s="0" t="s">
        <v>556</v>
      </c>
      <c r="AA56" s="0" t="s">
        <v>552</v>
      </c>
      <c r="AB56" s="0" t="s">
        <v>557</v>
      </c>
      <c r="AC56" s="0" t="s">
        <v>555</v>
      </c>
      <c r="AD56" s="0" t="s">
        <v>555</v>
      </c>
      <c r="AE56" s="0" t="s">
        <v>552</v>
      </c>
      <c r="AF56" s="0" t="s">
        <v>553</v>
      </c>
      <c r="AG56" s="0" t="s">
        <v>555</v>
      </c>
      <c r="AH56" s="0" t="s">
        <v>552</v>
      </c>
      <c r="AI56" s="0" t="s">
        <v>558</v>
      </c>
      <c r="AJ56" s="0" t="s">
        <v>555</v>
      </c>
      <c r="AK56" s="0" t="s">
        <v>555</v>
      </c>
      <c r="AL56" s="0" t="s">
        <v>556</v>
      </c>
      <c r="AM56" s="0" t="s">
        <v>555</v>
      </c>
      <c r="AN56" s="0" t="s">
        <v>558</v>
      </c>
      <c r="AO56" s="0" t="s">
        <v>559</v>
      </c>
      <c r="AP56" s="0" t="s">
        <v>555</v>
      </c>
      <c r="AQ56" s="0" t="s">
        <v>560</v>
      </c>
      <c r="AR56" s="0" t="s">
        <v>555</v>
      </c>
      <c r="AS56" s="0" t="s">
        <v>555</v>
      </c>
      <c r="AT56" s="0" t="s">
        <v>555</v>
      </c>
      <c r="AU56" s="0" t="s">
        <v>555</v>
      </c>
      <c r="AV56" s="0" t="s">
        <v>561</v>
      </c>
      <c r="AW56" s="0" t="s">
        <v>562</v>
      </c>
      <c r="AX56" s="0" t="s">
        <v>555</v>
      </c>
      <c r="AY56" s="0" t="s">
        <v>557</v>
      </c>
      <c r="AZ56" s="0" t="s">
        <v>556</v>
      </c>
      <c r="BA56" s="0" t="s">
        <v>552</v>
      </c>
      <c r="BB56" s="0" t="s">
        <v>555</v>
      </c>
      <c r="BC56" s="0" t="s">
        <v>557</v>
      </c>
      <c r="BD56" s="0" t="s">
        <v>563</v>
      </c>
      <c r="BE56" s="0" t="s">
        <v>556</v>
      </c>
      <c r="BF56" s="0" t="s">
        <v>552</v>
      </c>
      <c r="BG56" s="0" t="s">
        <v>555</v>
      </c>
      <c r="BH56" s="0" t="s">
        <v>557</v>
      </c>
      <c r="BI56" s="0" t="s">
        <v>555</v>
      </c>
      <c r="BJ56" s="0" t="s">
        <v>564</v>
      </c>
      <c r="BK56" s="0" t="s">
        <v>555</v>
      </c>
      <c r="BL56" s="0" t="s">
        <v>556</v>
      </c>
      <c r="BM56" s="0" t="s">
        <v>555</v>
      </c>
      <c r="BN56" s="0" t="s">
        <v>565</v>
      </c>
      <c r="BO56" s="0" t="s">
        <v>555</v>
      </c>
      <c r="BP56" s="0" t="s">
        <v>562</v>
      </c>
      <c r="BQ56" s="0" t="s">
        <v>566</v>
      </c>
      <c r="BS56" s="0" t="s">
        <v>567</v>
      </c>
      <c r="BT56" s="0" t="n">
        <f aca="false">49-(COUNTBLANK(U56:BQ56))</f>
        <v>49</v>
      </c>
      <c r="BU56" s="0" t="str">
        <f aca="false">CONCATENATE("*",BS56,"*")</f>
        <v>*encounter*</v>
      </c>
      <c r="BV56" s="0" t="n">
        <f aca="false">COUNTIFS(U56:BQ56,BU56)</f>
        <v>0</v>
      </c>
      <c r="BW56" s="14" t="n">
        <f aca="false">BV56/BT56</f>
        <v>0</v>
      </c>
      <c r="BX56" s="0" t="s">
        <v>568</v>
      </c>
      <c r="BY56" s="0" t="n">
        <f aca="false">COUNTIFS(U56:BQ56,BX56)</f>
        <v>0</v>
      </c>
      <c r="BZ56" s="14" t="n">
        <f aca="false">IF(BY56="","",(BY56/BT56))</f>
        <v>0</v>
      </c>
      <c r="CA56" s="0" t="n">
        <f aca="false">COUNTIFS(U56:BQ56,BU57)</f>
        <v>0</v>
      </c>
      <c r="CB56" s="0" t="str">
        <f aca="false">IF(BX56="",BU56,BX56)</f>
        <v>*die*</v>
      </c>
      <c r="CC56" s="0" t="n">
        <f aca="false">COUNTIFS(U56:BQ56,CB57)</f>
        <v>0</v>
      </c>
      <c r="CD56" s="14" t="n">
        <f aca="false">CC56/BT56</f>
        <v>0</v>
      </c>
      <c r="CE56" s="0" t="s">
        <v>568</v>
      </c>
      <c r="CF56" s="14" t="n">
        <f aca="false">(COUNTIFS(U56:BQ56,CE56))/BT56</f>
        <v>0</v>
      </c>
      <c r="CH56" s="0" t="s">
        <v>569</v>
      </c>
      <c r="CI56" s="14" t="n">
        <f aca="false">(COUNTIFS(U56:BQ56,CK56))/BT56</f>
        <v>0.428571428571429</v>
      </c>
      <c r="CJ56" s="14" t="n">
        <f aca="false">(COUNTIFS(U56:BQ56,CH57))/BT56</f>
        <v>0</v>
      </c>
      <c r="CK56" s="15" t="s">
        <v>555</v>
      </c>
      <c r="CL56" s="0" t="s">
        <v>570</v>
      </c>
    </row>
    <row r="57" customFormat="false" ht="13.8" hidden="false" customHeight="false" outlineLevel="0" collapsed="false">
      <c r="A57" s="4" t="s">
        <v>201</v>
      </c>
      <c r="B57" s="4" t="n">
        <v>2</v>
      </c>
      <c r="C57" s="4" t="n">
        <v>1</v>
      </c>
      <c r="D57" s="4" t="n">
        <v>2</v>
      </c>
      <c r="E57" s="4" t="n">
        <v>16</v>
      </c>
      <c r="F57" s="4" t="n">
        <v>7</v>
      </c>
      <c r="G57" s="4" t="n">
        <v>6</v>
      </c>
      <c r="H57" s="4" t="n">
        <v>6007</v>
      </c>
      <c r="I57" s="4" t="n">
        <v>16007</v>
      </c>
      <c r="J57" s="4" t="n">
        <v>6007</v>
      </c>
      <c r="K57" s="4" t="s">
        <v>200</v>
      </c>
      <c r="L57" s="4" t="s">
        <v>132</v>
      </c>
      <c r="M57" s="0" t="s">
        <v>571</v>
      </c>
      <c r="N57" s="0" t="s">
        <v>549</v>
      </c>
      <c r="O57" s="0" t="s">
        <v>572</v>
      </c>
      <c r="P57" s="15"/>
      <c r="Q57" s="15"/>
      <c r="R57" s="0" t="n">
        <f aca="false">(1+LEN(N57)-LEN(SUBSTITUTE(N57," ","")))+1</f>
        <v>6</v>
      </c>
      <c r="S57" s="0" t="n">
        <f aca="false">(1+LEN(O57)-LEN(SUBSTITUTE(O57," ","")))</f>
        <v>9</v>
      </c>
      <c r="T57" s="0" t="s">
        <v>351</v>
      </c>
      <c r="U57" s="0" t="s">
        <v>552</v>
      </c>
      <c r="V57" s="0" t="s">
        <v>574</v>
      </c>
      <c r="W57" s="0" t="s">
        <v>575</v>
      </c>
      <c r="X57" s="0" t="s">
        <v>576</v>
      </c>
      <c r="Y57" s="0" t="s">
        <v>577</v>
      </c>
      <c r="Z57" s="0" t="s">
        <v>578</v>
      </c>
      <c r="AA57" s="0" t="s">
        <v>579</v>
      </c>
      <c r="AB57" s="0" t="s">
        <v>556</v>
      </c>
      <c r="AC57" s="0" t="s">
        <v>552</v>
      </c>
      <c r="AD57" s="12"/>
      <c r="AE57" s="0" t="s">
        <v>555</v>
      </c>
      <c r="AF57" s="0" t="s">
        <v>580</v>
      </c>
      <c r="AG57" s="0" t="s">
        <v>581</v>
      </c>
      <c r="AH57" s="0" t="s">
        <v>555</v>
      </c>
      <c r="AI57" s="0" t="s">
        <v>582</v>
      </c>
      <c r="AJ57" s="0" t="s">
        <v>583</v>
      </c>
      <c r="AK57" s="0" t="s">
        <v>584</v>
      </c>
      <c r="AL57" s="0" t="s">
        <v>585</v>
      </c>
      <c r="AM57" s="0" t="s">
        <v>586</v>
      </c>
      <c r="AN57" s="0" t="s">
        <v>186</v>
      </c>
      <c r="AO57" s="0" t="s">
        <v>587</v>
      </c>
      <c r="AP57" s="0" t="s">
        <v>577</v>
      </c>
      <c r="AQ57" s="0" t="s">
        <v>557</v>
      </c>
      <c r="AR57" s="0" t="s">
        <v>588</v>
      </c>
      <c r="AS57" s="0" t="s">
        <v>589</v>
      </c>
      <c r="AT57" s="0" t="s">
        <v>582</v>
      </c>
      <c r="AU57" s="0" t="s">
        <v>582</v>
      </c>
      <c r="AV57" s="0" t="s">
        <v>582</v>
      </c>
      <c r="AW57" s="0" t="s">
        <v>590</v>
      </c>
      <c r="AX57" s="0" t="s">
        <v>591</v>
      </c>
      <c r="AY57" s="0" t="s">
        <v>555</v>
      </c>
      <c r="AZ57" s="0" t="s">
        <v>592</v>
      </c>
      <c r="BA57" s="0" t="s">
        <v>593</v>
      </c>
      <c r="BB57" s="0" t="s">
        <v>557</v>
      </c>
      <c r="BC57" s="0" t="s">
        <v>583</v>
      </c>
      <c r="BD57" s="0" t="s">
        <v>577</v>
      </c>
      <c r="BE57" s="0" t="s">
        <v>594</v>
      </c>
      <c r="BF57" s="0" t="s">
        <v>555</v>
      </c>
      <c r="BG57" s="0" t="s">
        <v>555</v>
      </c>
      <c r="BH57" s="0" t="s">
        <v>582</v>
      </c>
      <c r="BI57" s="0" t="s">
        <v>595</v>
      </c>
      <c r="BJ57" s="0" t="s">
        <v>582</v>
      </c>
      <c r="BK57" s="0" t="s">
        <v>596</v>
      </c>
      <c r="BL57" s="0" t="s">
        <v>597</v>
      </c>
      <c r="BM57" s="0" t="s">
        <v>555</v>
      </c>
      <c r="BN57" s="0" t="s">
        <v>582</v>
      </c>
      <c r="BO57" s="12"/>
      <c r="BP57" s="0" t="s">
        <v>582</v>
      </c>
      <c r="BQ57" s="0" t="s">
        <v>186</v>
      </c>
      <c r="BS57" s="0" t="s">
        <v>598</v>
      </c>
      <c r="BT57" s="0" t="n">
        <f aca="false">49-(COUNTBLANK(U57:BQ57))</f>
        <v>47</v>
      </c>
      <c r="BU57" s="0" t="str">
        <f aca="false">CONCATENATE("*",BS57,"*")</f>
        <v>*taste*</v>
      </c>
      <c r="BV57" s="0" t="n">
        <f aca="false">COUNTIFS(U57:BQ57,BU57)</f>
        <v>0</v>
      </c>
      <c r="BW57" s="14" t="n">
        <f aca="false">BV57/BT57</f>
        <v>0</v>
      </c>
      <c r="BX57" s="0" t="s">
        <v>193</v>
      </c>
      <c r="BY57" s="0" t="n">
        <f aca="false">COUNTIFS(U57:BQ57,BX57)</f>
        <v>0</v>
      </c>
      <c r="BZ57" s="14" t="n">
        <f aca="false">IF(BY57="","",(BY57/BT57))</f>
        <v>0</v>
      </c>
      <c r="CA57" s="0" t="n">
        <f aca="false">COUNTIFS(U57:BQ57,BU56)</f>
        <v>0</v>
      </c>
      <c r="CB57" s="0" t="str">
        <f aca="false">IF(BX57="",BU57,BX57)</f>
        <v>*eat*</v>
      </c>
      <c r="CC57" s="0" t="n">
        <f aca="false">COUNTIFS(U57:BQ57,CB56)</f>
        <v>0</v>
      </c>
      <c r="CD57" s="14" t="n">
        <f aca="false">CC57/BT57</f>
        <v>0</v>
      </c>
      <c r="CE57" s="0" t="s">
        <v>193</v>
      </c>
      <c r="CF57" s="14" t="n">
        <f aca="false">(COUNTIFS(U57:BQ57,CE57))/BT57</f>
        <v>0</v>
      </c>
      <c r="CH57" s="0" t="s">
        <v>194</v>
      </c>
      <c r="CI57" s="14" t="n">
        <f aca="false">(COUNTIFS(U57:BQ57,CK57))/BT57</f>
        <v>0.51063829787234</v>
      </c>
      <c r="CJ57" s="14" t="n">
        <f aca="false">(COUNTIFS(U57:BQ57,CH56))/BT57</f>
        <v>0</v>
      </c>
      <c r="CK57" s="15" t="s">
        <v>186</v>
      </c>
      <c r="CL57" s="0" t="s">
        <v>570</v>
      </c>
    </row>
    <row r="58" s="16" customFormat="true" ht="13.8" hidden="false" customHeight="false" outlineLevel="0" collapsed="false">
      <c r="A58" s="4" t="s">
        <v>202</v>
      </c>
      <c r="B58" s="17" t="n">
        <v>2</v>
      </c>
      <c r="C58" s="17" t="n">
        <v>2</v>
      </c>
      <c r="D58" s="17" t="n">
        <v>1</v>
      </c>
      <c r="E58" s="17" t="n">
        <v>16</v>
      </c>
      <c r="F58" s="17" t="n">
        <v>7</v>
      </c>
      <c r="G58" s="17" t="n">
        <v>7</v>
      </c>
      <c r="H58" s="4" t="n">
        <v>7007</v>
      </c>
      <c r="I58" s="4" t="n">
        <v>17007</v>
      </c>
      <c r="J58" s="4" t="n">
        <v>7007</v>
      </c>
      <c r="K58" s="4" t="s">
        <v>200</v>
      </c>
      <c r="L58" s="4" t="s">
        <v>132</v>
      </c>
      <c r="M58" s="16" t="s">
        <v>548</v>
      </c>
      <c r="N58" s="16" t="s">
        <v>549</v>
      </c>
      <c r="O58" s="16" t="s">
        <v>572</v>
      </c>
      <c r="P58" s="0"/>
      <c r="Q58" s="0"/>
      <c r="R58" s="16" t="n">
        <f aca="false">(1+LEN(N58)-LEN(SUBSTITUTE(N58," ","")))+1</f>
        <v>6</v>
      </c>
      <c r="S58" s="16" t="n">
        <f aca="false">(1+LEN(O58)-LEN(SUBSTITUTE(O58," ","")))</f>
        <v>9</v>
      </c>
      <c r="T58" s="16" t="s">
        <v>351</v>
      </c>
      <c r="U58" s="16" t="s">
        <v>552</v>
      </c>
      <c r="V58" s="16" t="s">
        <v>553</v>
      </c>
      <c r="W58" s="16" t="s">
        <v>554</v>
      </c>
      <c r="X58" s="16" t="s">
        <v>555</v>
      </c>
      <c r="Y58" s="16" t="s">
        <v>555</v>
      </c>
      <c r="Z58" s="16" t="s">
        <v>556</v>
      </c>
      <c r="AA58" s="16" t="s">
        <v>552</v>
      </c>
      <c r="AB58" s="16" t="s">
        <v>557</v>
      </c>
      <c r="AC58" s="16" t="s">
        <v>555</v>
      </c>
      <c r="AD58" s="16" t="s">
        <v>555</v>
      </c>
      <c r="AE58" s="16" t="s">
        <v>552</v>
      </c>
      <c r="AF58" s="16" t="s">
        <v>553</v>
      </c>
      <c r="AG58" s="16" t="s">
        <v>555</v>
      </c>
      <c r="AH58" s="16" t="s">
        <v>552</v>
      </c>
      <c r="AI58" s="16" t="s">
        <v>558</v>
      </c>
      <c r="AJ58" s="16" t="s">
        <v>555</v>
      </c>
      <c r="AK58" s="16" t="s">
        <v>555</v>
      </c>
      <c r="AL58" s="16" t="s">
        <v>556</v>
      </c>
      <c r="AM58" s="16" t="s">
        <v>555</v>
      </c>
      <c r="AN58" s="16" t="s">
        <v>558</v>
      </c>
      <c r="AO58" s="16" t="s">
        <v>559</v>
      </c>
      <c r="AP58" s="16" t="s">
        <v>555</v>
      </c>
      <c r="AQ58" s="16" t="s">
        <v>560</v>
      </c>
      <c r="AR58" s="16" t="s">
        <v>555</v>
      </c>
      <c r="AS58" s="16" t="s">
        <v>555</v>
      </c>
      <c r="AT58" s="16" t="s">
        <v>555</v>
      </c>
      <c r="AU58" s="16" t="s">
        <v>555</v>
      </c>
      <c r="AV58" s="16" t="s">
        <v>561</v>
      </c>
      <c r="AW58" s="16" t="s">
        <v>562</v>
      </c>
      <c r="AX58" s="16" t="s">
        <v>555</v>
      </c>
      <c r="AY58" s="16" t="s">
        <v>557</v>
      </c>
      <c r="AZ58" s="16" t="s">
        <v>556</v>
      </c>
      <c r="BA58" s="16" t="s">
        <v>552</v>
      </c>
      <c r="BB58" s="16" t="s">
        <v>555</v>
      </c>
      <c r="BC58" s="16" t="s">
        <v>557</v>
      </c>
      <c r="BD58" s="16" t="s">
        <v>563</v>
      </c>
      <c r="BE58" s="16" t="s">
        <v>556</v>
      </c>
      <c r="BF58" s="16" t="s">
        <v>552</v>
      </c>
      <c r="BG58" s="16" t="s">
        <v>555</v>
      </c>
      <c r="BH58" s="16" t="s">
        <v>557</v>
      </c>
      <c r="BI58" s="16" t="s">
        <v>555</v>
      </c>
      <c r="BJ58" s="16" t="s">
        <v>564</v>
      </c>
      <c r="BK58" s="16" t="s">
        <v>555</v>
      </c>
      <c r="BL58" s="16" t="s">
        <v>556</v>
      </c>
      <c r="BM58" s="16" t="s">
        <v>555</v>
      </c>
      <c r="BN58" s="16" t="s">
        <v>565</v>
      </c>
      <c r="BO58" s="16" t="s">
        <v>555</v>
      </c>
      <c r="BP58" s="16" t="s">
        <v>562</v>
      </c>
      <c r="BQ58" s="16" t="s">
        <v>566</v>
      </c>
      <c r="BR58" s="0"/>
      <c r="BS58" s="16" t="s">
        <v>567</v>
      </c>
      <c r="BT58" s="16" t="n">
        <f aca="false">49-(COUNTBLANK(U58:BQ58))</f>
        <v>49</v>
      </c>
      <c r="BU58" s="16" t="str">
        <f aca="false">CONCATENATE("*",BS58,"*")</f>
        <v>*encounter*</v>
      </c>
      <c r="BV58" s="16" t="n">
        <f aca="false">COUNTIFS(U58:BQ58,BU58)</f>
        <v>0</v>
      </c>
      <c r="BW58" s="18" t="n">
        <f aca="false">BV58/BT58</f>
        <v>0</v>
      </c>
      <c r="BX58" s="16" t="s">
        <v>568</v>
      </c>
      <c r="BY58" s="16" t="n">
        <f aca="false">COUNTIFS(U58:BQ58,BX58)</f>
        <v>0</v>
      </c>
      <c r="BZ58" s="18" t="n">
        <f aca="false">IF(BY58="","",(BY58/BT58))</f>
        <v>0</v>
      </c>
      <c r="CA58" s="16" t="n">
        <f aca="false">COUNTIFS(U58:BQ58,BU59)</f>
        <v>0</v>
      </c>
      <c r="CB58" s="16" t="str">
        <f aca="false">IF(BX58="",BU58,BX58)</f>
        <v>*die*</v>
      </c>
      <c r="CC58" s="16" t="n">
        <f aca="false">COUNTIFS(U58:BQ58,CB59)</f>
        <v>0</v>
      </c>
      <c r="CD58" s="18" t="n">
        <f aca="false">CC58/BT58</f>
        <v>0</v>
      </c>
      <c r="CE58" s="16" t="s">
        <v>568</v>
      </c>
      <c r="CF58" s="18" t="n">
        <f aca="false">(COUNTIFS(U58:BQ58,CE58))/BT58</f>
        <v>0</v>
      </c>
      <c r="CG58" s="0"/>
      <c r="CH58" s="16" t="s">
        <v>569</v>
      </c>
      <c r="CI58" s="14" t="n">
        <f aca="false">(COUNTIFS(U58:BQ58,CK58))/BT58</f>
        <v>0.204081632653061</v>
      </c>
      <c r="CJ58" s="18" t="n">
        <v>0.43</v>
      </c>
      <c r="CK58" s="15" t="s">
        <v>186</v>
      </c>
      <c r="CL58" s="16" t="s">
        <v>570</v>
      </c>
    </row>
    <row r="59" customFormat="false" ht="13.8" hidden="false" customHeight="false" outlineLevel="0" collapsed="false">
      <c r="A59" s="4" t="s">
        <v>203</v>
      </c>
      <c r="B59" s="17" t="n">
        <v>2</v>
      </c>
      <c r="C59" s="17" t="n">
        <v>2</v>
      </c>
      <c r="D59" s="17" t="n">
        <v>2</v>
      </c>
      <c r="E59" s="17" t="n">
        <v>16</v>
      </c>
      <c r="F59" s="17" t="n">
        <v>7</v>
      </c>
      <c r="G59" s="17" t="n">
        <v>8</v>
      </c>
      <c r="H59" s="4" t="n">
        <v>8007</v>
      </c>
      <c r="I59" s="4" t="n">
        <v>18007</v>
      </c>
      <c r="J59" s="4" t="n">
        <v>8007</v>
      </c>
      <c r="K59" s="4" t="s">
        <v>200</v>
      </c>
      <c r="L59" s="4" t="s">
        <v>132</v>
      </c>
      <c r="M59" s="16" t="s">
        <v>571</v>
      </c>
      <c r="N59" s="16" t="s">
        <v>549</v>
      </c>
      <c r="O59" s="16" t="s">
        <v>550</v>
      </c>
      <c r="R59" s="16" t="n">
        <f aca="false">(1+LEN(N59)-LEN(SUBSTITUTE(N59," ","")))+1</f>
        <v>6</v>
      </c>
      <c r="S59" s="16" t="n">
        <f aca="false">(1+LEN(O59)-LEN(SUBSTITUTE(O59," ","")))</f>
        <v>9</v>
      </c>
      <c r="T59" s="16" t="s">
        <v>351</v>
      </c>
      <c r="U59" s="16" t="s">
        <v>552</v>
      </c>
      <c r="V59" s="16" t="s">
        <v>574</v>
      </c>
      <c r="W59" s="16" t="s">
        <v>575</v>
      </c>
      <c r="X59" s="16" t="s">
        <v>576</v>
      </c>
      <c r="Y59" s="16" t="s">
        <v>577</v>
      </c>
      <c r="Z59" s="16" t="s">
        <v>578</v>
      </c>
      <c r="AA59" s="16" t="s">
        <v>579</v>
      </c>
      <c r="AB59" s="16" t="s">
        <v>556</v>
      </c>
      <c r="AC59" s="16" t="s">
        <v>552</v>
      </c>
      <c r="AE59" s="16" t="s">
        <v>555</v>
      </c>
      <c r="AF59" s="16" t="s">
        <v>580</v>
      </c>
      <c r="AG59" s="16" t="s">
        <v>581</v>
      </c>
      <c r="AH59" s="16" t="s">
        <v>555</v>
      </c>
      <c r="AI59" s="16" t="s">
        <v>582</v>
      </c>
      <c r="AJ59" s="16" t="s">
        <v>583</v>
      </c>
      <c r="AK59" s="16" t="s">
        <v>584</v>
      </c>
      <c r="AL59" s="16" t="s">
        <v>585</v>
      </c>
      <c r="AM59" s="16" t="s">
        <v>586</v>
      </c>
      <c r="AN59" s="16" t="s">
        <v>186</v>
      </c>
      <c r="AO59" s="16" t="s">
        <v>587</v>
      </c>
      <c r="AP59" s="16" t="s">
        <v>577</v>
      </c>
      <c r="AQ59" s="16" t="s">
        <v>557</v>
      </c>
      <c r="AR59" s="16" t="s">
        <v>588</v>
      </c>
      <c r="AS59" s="16" t="s">
        <v>589</v>
      </c>
      <c r="AT59" s="16" t="s">
        <v>582</v>
      </c>
      <c r="AU59" s="16" t="s">
        <v>582</v>
      </c>
      <c r="AV59" s="16" t="s">
        <v>582</v>
      </c>
      <c r="AW59" s="16" t="s">
        <v>590</v>
      </c>
      <c r="AX59" s="16" t="s">
        <v>591</v>
      </c>
      <c r="AY59" s="16" t="s">
        <v>555</v>
      </c>
      <c r="AZ59" s="16" t="s">
        <v>592</v>
      </c>
      <c r="BA59" s="16" t="s">
        <v>593</v>
      </c>
      <c r="BB59" s="16" t="s">
        <v>557</v>
      </c>
      <c r="BC59" s="16" t="s">
        <v>583</v>
      </c>
      <c r="BD59" s="16" t="s">
        <v>577</v>
      </c>
      <c r="BE59" s="16" t="s">
        <v>594</v>
      </c>
      <c r="BF59" s="16" t="s">
        <v>555</v>
      </c>
      <c r="BG59" s="16" t="s">
        <v>555</v>
      </c>
      <c r="BH59" s="16" t="s">
        <v>582</v>
      </c>
      <c r="BI59" s="16" t="s">
        <v>595</v>
      </c>
      <c r="BJ59" s="16" t="s">
        <v>582</v>
      </c>
      <c r="BK59" s="16" t="s">
        <v>596</v>
      </c>
      <c r="BL59" s="16" t="s">
        <v>597</v>
      </c>
      <c r="BM59" s="16" t="s">
        <v>555</v>
      </c>
      <c r="BN59" s="16" t="s">
        <v>582</v>
      </c>
      <c r="BP59" s="16" t="s">
        <v>582</v>
      </c>
      <c r="BQ59" s="16" t="s">
        <v>186</v>
      </c>
      <c r="BS59" s="16" t="s">
        <v>598</v>
      </c>
      <c r="BT59" s="16" t="n">
        <f aca="false">49-(COUNTBLANK(U59:BQ59))</f>
        <v>47</v>
      </c>
      <c r="BU59" s="16" t="str">
        <f aca="false">CONCATENATE("*",BS59,"*")</f>
        <v>*taste*</v>
      </c>
      <c r="BV59" s="16" t="n">
        <f aca="false">COUNTIFS(U59:BQ59,BU59)</f>
        <v>0</v>
      </c>
      <c r="BW59" s="18" t="n">
        <f aca="false">BV59/BT59</f>
        <v>0</v>
      </c>
      <c r="BX59" s="16" t="s">
        <v>193</v>
      </c>
      <c r="BY59" s="16" t="n">
        <f aca="false">COUNTIFS(U59:BQ59,BX59)</f>
        <v>0</v>
      </c>
      <c r="BZ59" s="18" t="n">
        <f aca="false">IF(BY59="","",(BY59/BT59))</f>
        <v>0</v>
      </c>
      <c r="CA59" s="16" t="n">
        <f aca="false">COUNTIFS(U59:BQ59,BU58)</f>
        <v>0</v>
      </c>
      <c r="CB59" s="16" t="str">
        <f aca="false">IF(BX59="",BU59,BX59)</f>
        <v>*eat*</v>
      </c>
      <c r="CC59" s="16" t="n">
        <f aca="false">COUNTIFS(U59:BQ59,CB58)</f>
        <v>0</v>
      </c>
      <c r="CD59" s="18" t="n">
        <f aca="false">CC59/BT59</f>
        <v>0</v>
      </c>
      <c r="CE59" s="16" t="s">
        <v>193</v>
      </c>
      <c r="CF59" s="18" t="n">
        <f aca="false">(COUNTIFS(U59:BQ59,CE59))/BT59</f>
        <v>0</v>
      </c>
      <c r="CH59" s="16" t="s">
        <v>194</v>
      </c>
      <c r="CI59" s="14" t="n">
        <f aca="false">(COUNTIFS(U59:BQ59,CK59))/BT59</f>
        <v>0.127659574468085</v>
      </c>
      <c r="CJ59" s="18" t="n">
        <v>0.36</v>
      </c>
      <c r="CK59" s="15" t="s">
        <v>555</v>
      </c>
      <c r="CL59" s="16" t="s">
        <v>570</v>
      </c>
    </row>
    <row r="60" customFormat="false" ht="13.8" hidden="false" customHeight="false" outlineLevel="0" collapsed="false">
      <c r="A60" s="4" t="s">
        <v>131</v>
      </c>
      <c r="B60" s="4" t="n">
        <v>1</v>
      </c>
      <c r="C60" s="4" t="n">
        <v>1</v>
      </c>
      <c r="D60" s="4" t="n">
        <v>1</v>
      </c>
      <c r="E60" s="4" t="n">
        <v>17</v>
      </c>
      <c r="F60" s="4" t="n">
        <v>8</v>
      </c>
      <c r="G60" s="4" t="n">
        <v>0</v>
      </c>
      <c r="H60" s="4" t="n">
        <v>8</v>
      </c>
      <c r="I60" s="4" t="n">
        <v>10008</v>
      </c>
      <c r="J60" s="4" t="n">
        <v>8</v>
      </c>
      <c r="K60" s="4" t="n">
        <v>20008</v>
      </c>
      <c r="L60" s="4" t="s">
        <v>132</v>
      </c>
      <c r="M60" s="0" t="s">
        <v>599</v>
      </c>
      <c r="N60" s="0" t="s">
        <v>600</v>
      </c>
      <c r="O60" s="0" t="s">
        <v>601</v>
      </c>
      <c r="P60" s="15" t="s">
        <v>602</v>
      </c>
      <c r="Q60" s="15" t="s">
        <v>137</v>
      </c>
      <c r="R60" s="0" t="n">
        <f aca="false">(1+LEN(N60)-LEN(SUBSTITUTE(N60," ","")))+1</f>
        <v>6</v>
      </c>
      <c r="S60" s="0" t="n">
        <f aca="false">(1+LEN(O60)-LEN(SUBSTITUTE(O60," ","")))</f>
        <v>10</v>
      </c>
      <c r="T60" s="0" t="s">
        <v>351</v>
      </c>
      <c r="U60" s="0" t="s">
        <v>603</v>
      </c>
      <c r="V60" s="0" t="s">
        <v>603</v>
      </c>
      <c r="W60" s="0" t="s">
        <v>604</v>
      </c>
      <c r="X60" s="0" t="s">
        <v>222</v>
      </c>
      <c r="Y60" s="0" t="s">
        <v>605</v>
      </c>
      <c r="Z60" s="0" t="s">
        <v>606</v>
      </c>
      <c r="AA60" s="0" t="s">
        <v>607</v>
      </c>
      <c r="AB60" s="0" t="s">
        <v>608</v>
      </c>
      <c r="AC60" s="0" t="s">
        <v>608</v>
      </c>
      <c r="AD60" s="0" t="s">
        <v>609</v>
      </c>
      <c r="AE60" s="0" t="s">
        <v>603</v>
      </c>
      <c r="AF60" s="0" t="s">
        <v>608</v>
      </c>
      <c r="AG60" s="0" t="s">
        <v>610</v>
      </c>
      <c r="AH60" s="0" t="s">
        <v>611</v>
      </c>
      <c r="AI60" s="0" t="s">
        <v>222</v>
      </c>
      <c r="AJ60" s="0" t="s">
        <v>603</v>
      </c>
      <c r="AK60" s="0" t="s">
        <v>612</v>
      </c>
      <c r="AL60" s="0" t="s">
        <v>613</v>
      </c>
      <c r="AM60" s="0" t="s">
        <v>603</v>
      </c>
      <c r="AN60" s="0" t="s">
        <v>614</v>
      </c>
      <c r="AO60" s="0" t="s">
        <v>608</v>
      </c>
      <c r="AP60" s="0" t="s">
        <v>217</v>
      </c>
      <c r="AQ60" s="0" t="s">
        <v>615</v>
      </c>
      <c r="AR60" s="0" t="s">
        <v>616</v>
      </c>
      <c r="AS60" s="0" t="s">
        <v>617</v>
      </c>
      <c r="AT60" s="0" t="s">
        <v>608</v>
      </c>
      <c r="AU60" s="0" t="s">
        <v>217</v>
      </c>
      <c r="AV60" s="0" t="s">
        <v>618</v>
      </c>
      <c r="AW60" s="0" t="s">
        <v>222</v>
      </c>
      <c r="AX60" s="0" t="s">
        <v>217</v>
      </c>
      <c r="AY60" s="0" t="s">
        <v>603</v>
      </c>
      <c r="AZ60" s="0" t="s">
        <v>217</v>
      </c>
      <c r="BA60" s="0" t="s">
        <v>603</v>
      </c>
      <c r="BB60" s="0" t="s">
        <v>217</v>
      </c>
      <c r="BC60" s="0" t="s">
        <v>222</v>
      </c>
      <c r="BD60" s="0" t="s">
        <v>608</v>
      </c>
      <c r="BE60" s="0" t="s">
        <v>619</v>
      </c>
      <c r="BF60" s="0" t="s">
        <v>608</v>
      </c>
      <c r="BG60" s="0" t="s">
        <v>217</v>
      </c>
      <c r="BH60" s="0" t="s">
        <v>603</v>
      </c>
      <c r="BI60" s="0" t="s">
        <v>603</v>
      </c>
      <c r="BJ60" s="0" t="s">
        <v>620</v>
      </c>
      <c r="BK60" s="0" t="s">
        <v>621</v>
      </c>
      <c r="BL60" s="0" t="s">
        <v>622</v>
      </c>
      <c r="BM60" s="0" t="s">
        <v>623</v>
      </c>
      <c r="BN60" s="0" t="s">
        <v>624</v>
      </c>
      <c r="BO60" s="0" t="s">
        <v>217</v>
      </c>
      <c r="BP60" s="0" t="s">
        <v>603</v>
      </c>
      <c r="BQ60" s="0" t="s">
        <v>222</v>
      </c>
      <c r="BS60" s="0" t="s">
        <v>560</v>
      </c>
      <c r="BT60" s="0" t="n">
        <f aca="false">49-(COUNTBLANK(U60:BQ60))</f>
        <v>49</v>
      </c>
      <c r="BU60" s="0" t="str">
        <f aca="false">CONCATENATE("*",BS60,"*")</f>
        <v>*play*</v>
      </c>
      <c r="BV60" s="0" t="n">
        <f aca="false">COUNTIFS(U60:BQ60,BU60)</f>
        <v>0</v>
      </c>
      <c r="BW60" s="14" t="n">
        <f aca="false">BV60/BT60</f>
        <v>0</v>
      </c>
      <c r="BX60" s="0" t="s">
        <v>244</v>
      </c>
      <c r="BY60" s="0" t="n">
        <f aca="false">COUNTIFS(U60:BQ60,BX60)</f>
        <v>0</v>
      </c>
      <c r="BZ60" s="18" t="n">
        <f aca="false">IF(BY60="","",(BY60/BT60))</f>
        <v>0</v>
      </c>
      <c r="CA60" s="0" t="n">
        <f aca="false">COUNTIFS(U60:BQ60,BU61)</f>
        <v>0</v>
      </c>
      <c r="CB60" s="0" t="str">
        <f aca="false">IF(BX60="",BU60,BX60)</f>
        <v>*jump*</v>
      </c>
      <c r="CC60" s="0" t="n">
        <f aca="false">COUNTIFS(U60:BQ60,CB61)</f>
        <v>0</v>
      </c>
      <c r="CD60" s="14" t="n">
        <f aca="false">CC60/BT60</f>
        <v>0</v>
      </c>
      <c r="CE60" s="0" t="s">
        <v>244</v>
      </c>
      <c r="CF60" s="14" t="n">
        <f aca="false">(COUNTIFS(U60:BQ60,CE60))/BT60</f>
        <v>0</v>
      </c>
      <c r="CH60" s="0" t="s">
        <v>246</v>
      </c>
      <c r="CI60" s="14" t="n">
        <f aca="false">(COUNTIFS(U60:BQ60,CK60))/BT60</f>
        <v>0.306122448979592</v>
      </c>
      <c r="CJ60" s="14" t="n">
        <f aca="false">(COUNTIFS(U60:BQ60,CK61))/BT60</f>
        <v>0</v>
      </c>
      <c r="CK60" s="15" t="s">
        <v>217</v>
      </c>
      <c r="CL60" s="0" t="s">
        <v>625</v>
      </c>
      <c r="CN60" s="16"/>
    </row>
    <row r="61" customFormat="false" ht="13.8" hidden="false" customHeight="false" outlineLevel="0" collapsed="false">
      <c r="A61" s="4" t="s">
        <v>167</v>
      </c>
      <c r="B61" s="4" t="n">
        <v>1</v>
      </c>
      <c r="C61" s="4" t="n">
        <v>1</v>
      </c>
      <c r="D61" s="4" t="n">
        <v>2</v>
      </c>
      <c r="E61" s="4" t="n">
        <v>17</v>
      </c>
      <c r="F61" s="4" t="n">
        <v>8</v>
      </c>
      <c r="G61" s="4" t="n">
        <v>1</v>
      </c>
      <c r="H61" s="4" t="n">
        <v>1008</v>
      </c>
      <c r="I61" s="4" t="n">
        <v>11008</v>
      </c>
      <c r="J61" s="4" t="n">
        <v>1008</v>
      </c>
      <c r="K61" s="4" t="n">
        <v>21008</v>
      </c>
      <c r="L61" s="4" t="s">
        <v>132</v>
      </c>
      <c r="M61" s="0" t="s">
        <v>626</v>
      </c>
      <c r="N61" s="0" t="s">
        <v>600</v>
      </c>
      <c r="O61" s="0" t="s">
        <v>627</v>
      </c>
      <c r="P61" s="15" t="s">
        <v>602</v>
      </c>
      <c r="Q61" s="15" t="s">
        <v>137</v>
      </c>
      <c r="R61" s="0" t="n">
        <f aca="false">(1+LEN(N61)-LEN(SUBSTITUTE(N61," ","")))+1</f>
        <v>6</v>
      </c>
      <c r="S61" s="0" t="n">
        <f aca="false">(1+LEN(O61)-LEN(SUBSTITUTE(O61," ","")))</f>
        <v>10</v>
      </c>
      <c r="T61" s="0" t="s">
        <v>351</v>
      </c>
      <c r="U61" s="0" t="s">
        <v>628</v>
      </c>
      <c r="V61" s="0" t="s">
        <v>629</v>
      </c>
      <c r="W61" s="19" t="s">
        <v>630</v>
      </c>
      <c r="X61" s="0" t="s">
        <v>619</v>
      </c>
      <c r="Y61" s="0" t="s">
        <v>631</v>
      </c>
      <c r="Z61" s="0" t="s">
        <v>632</v>
      </c>
      <c r="AA61" s="0" t="s">
        <v>603</v>
      </c>
      <c r="AB61" s="19" t="s">
        <v>633</v>
      </c>
      <c r="AC61" s="0" t="s">
        <v>634</v>
      </c>
      <c r="AD61" s="0" t="s">
        <v>635</v>
      </c>
      <c r="AE61" s="0" t="s">
        <v>636</v>
      </c>
      <c r="AF61" s="0" t="s">
        <v>637</v>
      </c>
      <c r="AG61" s="0" t="s">
        <v>618</v>
      </c>
      <c r="AH61" s="0" t="s">
        <v>638</v>
      </c>
      <c r="AI61" s="0" t="s">
        <v>632</v>
      </c>
      <c r="AJ61" s="19" t="s">
        <v>639</v>
      </c>
      <c r="AK61" s="0" t="s">
        <v>640</v>
      </c>
      <c r="AL61" s="0" t="s">
        <v>629</v>
      </c>
      <c r="AM61" s="0" t="s">
        <v>607</v>
      </c>
      <c r="AN61" s="0" t="s">
        <v>641</v>
      </c>
      <c r="AO61" s="19" t="s">
        <v>633</v>
      </c>
      <c r="AP61" s="0" t="s">
        <v>642</v>
      </c>
      <c r="AQ61" s="19" t="s">
        <v>633</v>
      </c>
      <c r="AR61" s="0" t="s">
        <v>631</v>
      </c>
      <c r="AS61" s="19" t="s">
        <v>643</v>
      </c>
      <c r="AT61" s="0" t="s">
        <v>619</v>
      </c>
      <c r="AU61" s="0" t="s">
        <v>634</v>
      </c>
      <c r="AV61" s="0" t="s">
        <v>644</v>
      </c>
      <c r="AW61" s="0" t="s">
        <v>634</v>
      </c>
      <c r="AX61" s="0" t="s">
        <v>609</v>
      </c>
      <c r="AY61" s="19" t="s">
        <v>633</v>
      </c>
      <c r="AZ61" s="0" t="s">
        <v>645</v>
      </c>
      <c r="BA61" s="0" t="s">
        <v>646</v>
      </c>
      <c r="BB61" s="0" t="s">
        <v>647</v>
      </c>
      <c r="BC61" s="0" t="s">
        <v>619</v>
      </c>
      <c r="BD61" s="0" t="s">
        <v>632</v>
      </c>
      <c r="BE61" s="0" t="s">
        <v>648</v>
      </c>
      <c r="BF61" s="0" t="s">
        <v>646</v>
      </c>
      <c r="BG61" s="0" t="s">
        <v>649</v>
      </c>
      <c r="BH61" s="0" t="s">
        <v>647</v>
      </c>
      <c r="BI61" s="0" t="s">
        <v>650</v>
      </c>
      <c r="BJ61" s="0" t="s">
        <v>632</v>
      </c>
      <c r="BK61" s="19" t="s">
        <v>643</v>
      </c>
      <c r="BL61" s="0" t="s">
        <v>651</v>
      </c>
      <c r="BM61" s="0" t="s">
        <v>652</v>
      </c>
      <c r="BN61" s="19" t="s">
        <v>633</v>
      </c>
      <c r="BO61" s="0" t="s">
        <v>653</v>
      </c>
      <c r="BP61" s="0" t="s">
        <v>654</v>
      </c>
      <c r="BQ61" s="0" t="s">
        <v>655</v>
      </c>
      <c r="BS61" s="0" t="s">
        <v>644</v>
      </c>
      <c r="BT61" s="0" t="n">
        <f aca="false">49-(COUNTBLANK(U61:BQ61))</f>
        <v>49</v>
      </c>
      <c r="BU61" s="0" t="str">
        <f aca="false">CONCATENATE("*",BS61,"*")</f>
        <v>*drive*</v>
      </c>
      <c r="BV61" s="0" t="n">
        <f aca="false">COUNTIFS(U61:BQ61,BU61)</f>
        <v>0</v>
      </c>
      <c r="BW61" s="14" t="n">
        <f aca="false">BV61/BT61</f>
        <v>0</v>
      </c>
      <c r="BX61" s="0" t="s">
        <v>656</v>
      </c>
      <c r="BY61" s="0" t="n">
        <f aca="false">COUNTIFS(U61:BQ61,BX61)</f>
        <v>0</v>
      </c>
      <c r="BZ61" s="18" t="n">
        <f aca="false">IF(BY61="","",(BY61/BT61))</f>
        <v>0</v>
      </c>
      <c r="CA61" s="0" t="n">
        <f aca="false">COUNTIFS(U61:BQ61,BU60)</f>
        <v>0</v>
      </c>
      <c r="CB61" s="0" t="str">
        <f aca="false">IF(BX61="",BU61,BX61)</f>
        <v>*swerve*</v>
      </c>
      <c r="CC61" s="0" t="n">
        <f aca="false">COUNTIFS(U61:BQ61,CB60)</f>
        <v>0</v>
      </c>
      <c r="CD61" s="14" t="n">
        <f aca="false">CC61/BT61</f>
        <v>0</v>
      </c>
      <c r="CE61" s="0" t="s">
        <v>657</v>
      </c>
      <c r="CF61" s="14" t="n">
        <f aca="false">(COUNTIFS(U61:BQ61,CE61))/BT61</f>
        <v>0</v>
      </c>
      <c r="CH61" s="16" t="s">
        <v>658</v>
      </c>
      <c r="CI61" s="14" t="n">
        <f aca="false">(COUNTIFS(U61:BQ61,CK61))/BT61</f>
        <v>0.183673469387755</v>
      </c>
      <c r="CJ61" s="14" t="n">
        <f aca="false">(COUNTIFS(U61:BQ61,CK60))/BT61</f>
        <v>0.0204081632653061</v>
      </c>
      <c r="CK61" s="15" t="s">
        <v>633</v>
      </c>
      <c r="CL61" s="0" t="s">
        <v>625</v>
      </c>
    </row>
    <row r="62" s="16" customFormat="true" ht="13.8" hidden="false" customHeight="false" outlineLevel="0" collapsed="false">
      <c r="A62" s="4" t="s">
        <v>195</v>
      </c>
      <c r="B62" s="17" t="n">
        <v>1</v>
      </c>
      <c r="C62" s="17" t="n">
        <v>2</v>
      </c>
      <c r="D62" s="17" t="n">
        <v>1</v>
      </c>
      <c r="E62" s="17" t="n">
        <v>17</v>
      </c>
      <c r="F62" s="17" t="n">
        <v>8</v>
      </c>
      <c r="G62" s="17" t="n">
        <v>2</v>
      </c>
      <c r="H62" s="4" t="n">
        <v>2008</v>
      </c>
      <c r="I62" s="4" t="n">
        <v>12008</v>
      </c>
      <c r="J62" s="4" t="n">
        <v>2008</v>
      </c>
      <c r="K62" s="4" t="n">
        <v>22008</v>
      </c>
      <c r="L62" s="4" t="s">
        <v>132</v>
      </c>
      <c r="M62" s="16" t="s">
        <v>599</v>
      </c>
      <c r="N62" s="16" t="s">
        <v>600</v>
      </c>
      <c r="O62" s="16" t="s">
        <v>627</v>
      </c>
      <c r="P62" s="16" t="s">
        <v>602</v>
      </c>
      <c r="Q62" s="16" t="s">
        <v>137</v>
      </c>
      <c r="R62" s="16" t="n">
        <f aca="false">(1+LEN(N62)-LEN(SUBSTITUTE(N62," ","")))+1</f>
        <v>6</v>
      </c>
      <c r="S62" s="16" t="n">
        <f aca="false">(1+LEN(O62)-LEN(SUBSTITUTE(O62," ","")))</f>
        <v>10</v>
      </c>
      <c r="T62" s="16" t="s">
        <v>351</v>
      </c>
      <c r="U62" s="16" t="s">
        <v>603</v>
      </c>
      <c r="V62" s="16" t="s">
        <v>603</v>
      </c>
      <c r="W62" s="16" t="s">
        <v>604</v>
      </c>
      <c r="X62" s="16" t="s">
        <v>222</v>
      </c>
      <c r="Y62" s="16" t="s">
        <v>605</v>
      </c>
      <c r="Z62" s="16" t="s">
        <v>606</v>
      </c>
      <c r="AA62" s="16" t="s">
        <v>607</v>
      </c>
      <c r="AB62" s="16" t="s">
        <v>608</v>
      </c>
      <c r="AC62" s="16" t="s">
        <v>608</v>
      </c>
      <c r="AD62" s="16" t="s">
        <v>609</v>
      </c>
      <c r="AE62" s="16" t="s">
        <v>603</v>
      </c>
      <c r="AF62" s="16" t="s">
        <v>608</v>
      </c>
      <c r="AG62" s="16" t="s">
        <v>610</v>
      </c>
      <c r="AH62" s="16" t="s">
        <v>611</v>
      </c>
      <c r="AI62" s="16" t="s">
        <v>222</v>
      </c>
      <c r="AJ62" s="16" t="s">
        <v>603</v>
      </c>
      <c r="AK62" s="16" t="s">
        <v>612</v>
      </c>
      <c r="AL62" s="16" t="s">
        <v>613</v>
      </c>
      <c r="AM62" s="16" t="s">
        <v>603</v>
      </c>
      <c r="AN62" s="16" t="s">
        <v>614</v>
      </c>
      <c r="AO62" s="16" t="s">
        <v>608</v>
      </c>
      <c r="AP62" s="16" t="s">
        <v>217</v>
      </c>
      <c r="AQ62" s="16" t="s">
        <v>615</v>
      </c>
      <c r="AR62" s="16" t="s">
        <v>616</v>
      </c>
      <c r="AS62" s="16" t="s">
        <v>617</v>
      </c>
      <c r="AT62" s="16" t="s">
        <v>608</v>
      </c>
      <c r="AU62" s="16" t="s">
        <v>217</v>
      </c>
      <c r="AV62" s="16" t="s">
        <v>618</v>
      </c>
      <c r="AW62" s="16" t="s">
        <v>222</v>
      </c>
      <c r="AX62" s="16" t="s">
        <v>217</v>
      </c>
      <c r="AY62" s="16" t="s">
        <v>603</v>
      </c>
      <c r="AZ62" s="16" t="s">
        <v>217</v>
      </c>
      <c r="BA62" s="16" t="s">
        <v>603</v>
      </c>
      <c r="BB62" s="16" t="s">
        <v>217</v>
      </c>
      <c r="BC62" s="16" t="s">
        <v>222</v>
      </c>
      <c r="BD62" s="16" t="s">
        <v>608</v>
      </c>
      <c r="BE62" s="16" t="s">
        <v>619</v>
      </c>
      <c r="BF62" s="16" t="s">
        <v>608</v>
      </c>
      <c r="BG62" s="16" t="s">
        <v>217</v>
      </c>
      <c r="BH62" s="16" t="s">
        <v>603</v>
      </c>
      <c r="BI62" s="16" t="s">
        <v>603</v>
      </c>
      <c r="BJ62" s="16" t="s">
        <v>620</v>
      </c>
      <c r="BK62" s="16" t="s">
        <v>621</v>
      </c>
      <c r="BL62" s="16" t="s">
        <v>622</v>
      </c>
      <c r="BM62" s="16" t="s">
        <v>623</v>
      </c>
      <c r="BN62" s="16" t="s">
        <v>624</v>
      </c>
      <c r="BO62" s="16" t="s">
        <v>217</v>
      </c>
      <c r="BP62" s="16" t="s">
        <v>603</v>
      </c>
      <c r="BQ62" s="16" t="s">
        <v>222</v>
      </c>
      <c r="BS62" s="16" t="s">
        <v>560</v>
      </c>
      <c r="BT62" s="16" t="n">
        <f aca="false">49-(COUNTBLANK(U62:BQ62))</f>
        <v>49</v>
      </c>
      <c r="BU62" s="16" t="str">
        <f aca="false">CONCATENATE("*",BS62,"*")</f>
        <v>*play*</v>
      </c>
      <c r="BV62" s="16" t="n">
        <f aca="false">COUNTIFS(U62:BQ62,BU62)</f>
        <v>0</v>
      </c>
      <c r="BW62" s="18" t="n">
        <f aca="false">BV62/BT62</f>
        <v>0</v>
      </c>
      <c r="BX62" s="16" t="s">
        <v>244</v>
      </c>
      <c r="BY62" s="16" t="n">
        <f aca="false">COUNTIFS(U62:BQ62,BX62)</f>
        <v>0</v>
      </c>
      <c r="BZ62" s="18" t="n">
        <f aca="false">IF(BY62="","",(BY62/BT62))</f>
        <v>0</v>
      </c>
      <c r="CA62" s="16" t="n">
        <f aca="false">COUNTIFS(U62:BQ62,BU63)</f>
        <v>0</v>
      </c>
      <c r="CB62" s="16" t="str">
        <f aca="false">IF(BX62="",BU62,BX62)</f>
        <v>*jump*</v>
      </c>
      <c r="CC62" s="16" t="n">
        <f aca="false">COUNTIFS(U62:BQ62,CB63)</f>
        <v>0</v>
      </c>
      <c r="CD62" s="18" t="n">
        <f aca="false">CC62/BT62</f>
        <v>0</v>
      </c>
      <c r="CE62" s="16" t="s">
        <v>244</v>
      </c>
      <c r="CF62" s="18" t="n">
        <f aca="false">(COUNTIFS(U62:BQ62,CE62))/BT62</f>
        <v>0</v>
      </c>
      <c r="CH62" s="16" t="s">
        <v>246</v>
      </c>
      <c r="CI62" s="14" t="n">
        <f aca="false">(COUNTIFS(U62:BQ62,CK62))/BT62</f>
        <v>0</v>
      </c>
      <c r="CJ62" s="14" t="n">
        <f aca="false">(COUNTIFS(U62:BQ62,CK63))/BT62</f>
        <v>0.306122448979592</v>
      </c>
      <c r="CK62" s="15" t="s">
        <v>633</v>
      </c>
      <c r="CL62" s="16" t="s">
        <v>625</v>
      </c>
    </row>
    <row r="63" customFormat="false" ht="13.8" hidden="false" customHeight="false" outlineLevel="0" collapsed="false">
      <c r="A63" s="4" t="s">
        <v>197</v>
      </c>
      <c r="B63" s="17" t="n">
        <v>1</v>
      </c>
      <c r="C63" s="17" t="n">
        <v>2</v>
      </c>
      <c r="D63" s="17" t="n">
        <v>2</v>
      </c>
      <c r="E63" s="17" t="n">
        <v>17</v>
      </c>
      <c r="F63" s="17" t="n">
        <v>8</v>
      </c>
      <c r="G63" s="17" t="n">
        <v>3</v>
      </c>
      <c r="H63" s="4" t="n">
        <v>3008</v>
      </c>
      <c r="I63" s="4" t="n">
        <v>13008</v>
      </c>
      <c r="J63" s="4" t="n">
        <v>3008</v>
      </c>
      <c r="K63" s="4" t="n">
        <v>23008</v>
      </c>
      <c r="L63" s="4" t="s">
        <v>132</v>
      </c>
      <c r="M63" s="16" t="s">
        <v>626</v>
      </c>
      <c r="N63" s="16" t="s">
        <v>600</v>
      </c>
      <c r="O63" s="16" t="s">
        <v>601</v>
      </c>
      <c r="P63" s="16" t="s">
        <v>602</v>
      </c>
      <c r="Q63" s="16" t="s">
        <v>137</v>
      </c>
      <c r="R63" s="16" t="n">
        <f aca="false">(1+LEN(N63)-LEN(SUBSTITUTE(N63," ","")))+1</f>
        <v>6</v>
      </c>
      <c r="S63" s="16" t="n">
        <f aca="false">(1+LEN(O63)-LEN(SUBSTITUTE(O63," ","")))</f>
        <v>10</v>
      </c>
      <c r="T63" s="16" t="s">
        <v>351</v>
      </c>
      <c r="U63" s="16" t="s">
        <v>628</v>
      </c>
      <c r="V63" s="16" t="s">
        <v>629</v>
      </c>
      <c r="W63" s="20" t="s">
        <v>630</v>
      </c>
      <c r="X63" s="16" t="s">
        <v>619</v>
      </c>
      <c r="Y63" s="16" t="s">
        <v>631</v>
      </c>
      <c r="Z63" s="16" t="s">
        <v>632</v>
      </c>
      <c r="AA63" s="16" t="s">
        <v>603</v>
      </c>
      <c r="AB63" s="20" t="s">
        <v>633</v>
      </c>
      <c r="AC63" s="16" t="s">
        <v>634</v>
      </c>
      <c r="AD63" s="16" t="s">
        <v>635</v>
      </c>
      <c r="AE63" s="16" t="s">
        <v>636</v>
      </c>
      <c r="AF63" s="16" t="s">
        <v>637</v>
      </c>
      <c r="AG63" s="16" t="s">
        <v>618</v>
      </c>
      <c r="AH63" s="16" t="s">
        <v>638</v>
      </c>
      <c r="AI63" s="16" t="s">
        <v>632</v>
      </c>
      <c r="AJ63" s="20" t="s">
        <v>639</v>
      </c>
      <c r="AK63" s="16" t="s">
        <v>640</v>
      </c>
      <c r="AL63" s="16" t="s">
        <v>629</v>
      </c>
      <c r="AM63" s="16" t="s">
        <v>607</v>
      </c>
      <c r="AN63" s="16" t="s">
        <v>641</v>
      </c>
      <c r="AO63" s="20" t="s">
        <v>633</v>
      </c>
      <c r="AP63" s="16" t="s">
        <v>642</v>
      </c>
      <c r="AQ63" s="20" t="s">
        <v>633</v>
      </c>
      <c r="AR63" s="16" t="s">
        <v>631</v>
      </c>
      <c r="AS63" s="20" t="s">
        <v>643</v>
      </c>
      <c r="AT63" s="16" t="s">
        <v>619</v>
      </c>
      <c r="AU63" s="16" t="s">
        <v>634</v>
      </c>
      <c r="AV63" s="16" t="s">
        <v>644</v>
      </c>
      <c r="AW63" s="16" t="s">
        <v>634</v>
      </c>
      <c r="AX63" s="16" t="s">
        <v>609</v>
      </c>
      <c r="AY63" s="20" t="s">
        <v>633</v>
      </c>
      <c r="AZ63" s="16" t="s">
        <v>645</v>
      </c>
      <c r="BA63" s="16" t="s">
        <v>646</v>
      </c>
      <c r="BB63" s="16" t="s">
        <v>647</v>
      </c>
      <c r="BC63" s="16" t="s">
        <v>619</v>
      </c>
      <c r="BD63" s="16" t="s">
        <v>632</v>
      </c>
      <c r="BE63" s="16" t="s">
        <v>648</v>
      </c>
      <c r="BF63" s="16" t="s">
        <v>646</v>
      </c>
      <c r="BG63" s="16" t="s">
        <v>649</v>
      </c>
      <c r="BH63" s="16" t="s">
        <v>647</v>
      </c>
      <c r="BI63" s="16" t="s">
        <v>650</v>
      </c>
      <c r="BJ63" s="16" t="s">
        <v>632</v>
      </c>
      <c r="BK63" s="20" t="s">
        <v>643</v>
      </c>
      <c r="BL63" s="16" t="s">
        <v>651</v>
      </c>
      <c r="BM63" s="16" t="s">
        <v>652</v>
      </c>
      <c r="BN63" s="20" t="s">
        <v>633</v>
      </c>
      <c r="BO63" s="16" t="s">
        <v>653</v>
      </c>
      <c r="BP63" s="16" t="s">
        <v>654</v>
      </c>
      <c r="BQ63" s="16" t="s">
        <v>655</v>
      </c>
      <c r="BS63" s="16" t="s">
        <v>644</v>
      </c>
      <c r="BT63" s="16" t="n">
        <f aca="false">49-(COUNTBLANK(U63:BQ63))</f>
        <v>49</v>
      </c>
      <c r="BU63" s="16" t="str">
        <f aca="false">CONCATENATE("*",BS63,"*")</f>
        <v>*drive*</v>
      </c>
      <c r="BV63" s="16" t="n">
        <f aca="false">COUNTIFS(U63:BQ63,BU63)</f>
        <v>0</v>
      </c>
      <c r="BW63" s="18" t="n">
        <f aca="false">BV63/BT63</f>
        <v>0</v>
      </c>
      <c r="BX63" s="16" t="s">
        <v>656</v>
      </c>
      <c r="BY63" s="16" t="n">
        <f aca="false">COUNTIFS(U63:BQ63,BX63)</f>
        <v>0</v>
      </c>
      <c r="BZ63" s="18" t="n">
        <f aca="false">IF(BY63="","",(BY63/BT63))</f>
        <v>0</v>
      </c>
      <c r="CA63" s="16" t="n">
        <f aca="false">COUNTIFS(U63:BQ63,BU62)</f>
        <v>0</v>
      </c>
      <c r="CB63" s="16" t="str">
        <f aca="false">IF(BX63="",BU63,BX63)</f>
        <v>*swerve*</v>
      </c>
      <c r="CC63" s="16" t="n">
        <f aca="false">COUNTIFS(U63:BQ63,CB62)</f>
        <v>0</v>
      </c>
      <c r="CD63" s="18" t="n">
        <f aca="false">CC63/BT63</f>
        <v>0</v>
      </c>
      <c r="CE63" s="16" t="s">
        <v>657</v>
      </c>
      <c r="CF63" s="18" t="n">
        <f aca="false">(COUNTIFS(U63:BQ63,CE63))/BT63</f>
        <v>0</v>
      </c>
      <c r="CH63" s="16" t="s">
        <v>658</v>
      </c>
      <c r="CI63" s="14" t="n">
        <f aca="false">(COUNTIFS(U63:BQ63,CK63))/BT63</f>
        <v>0.0204081632653061</v>
      </c>
      <c r="CJ63" s="14" t="n">
        <f aca="false">(COUNTIFS(U63:BQ63,CK62))/BT63</f>
        <v>0.183673469387755</v>
      </c>
      <c r="CK63" s="15" t="s">
        <v>217</v>
      </c>
      <c r="CL63" s="16" t="s">
        <v>625</v>
      </c>
    </row>
    <row r="64" customFormat="false" ht="13.8" hidden="false" customHeight="false" outlineLevel="0" collapsed="false">
      <c r="A64" s="4" t="s">
        <v>199</v>
      </c>
      <c r="B64" s="4" t="n">
        <v>2</v>
      </c>
      <c r="C64" s="4" t="n">
        <v>1</v>
      </c>
      <c r="D64" s="4" t="n">
        <v>1</v>
      </c>
      <c r="E64" s="4" t="n">
        <v>17</v>
      </c>
      <c r="F64" s="4" t="n">
        <v>8</v>
      </c>
      <c r="G64" s="4" t="n">
        <v>5</v>
      </c>
      <c r="H64" s="4" t="n">
        <v>5008</v>
      </c>
      <c r="I64" s="4" t="n">
        <v>15008</v>
      </c>
      <c r="J64" s="4" t="n">
        <v>5008</v>
      </c>
      <c r="K64" s="4" t="s">
        <v>200</v>
      </c>
      <c r="L64" s="4" t="s">
        <v>132</v>
      </c>
      <c r="M64" s="0" t="s">
        <v>599</v>
      </c>
      <c r="N64" s="0" t="s">
        <v>600</v>
      </c>
      <c r="O64" s="0" t="s">
        <v>601</v>
      </c>
      <c r="P64" s="15"/>
      <c r="Q64" s="15"/>
      <c r="R64" s="0" t="n">
        <f aca="false">(1+LEN(N64)-LEN(SUBSTITUTE(N64," ","")))+1</f>
        <v>6</v>
      </c>
      <c r="S64" s="0" t="n">
        <f aca="false">(1+LEN(O64)-LEN(SUBSTITUTE(O64," ","")))</f>
        <v>10</v>
      </c>
      <c r="T64" s="0" t="s">
        <v>351</v>
      </c>
      <c r="U64" s="0" t="s">
        <v>603</v>
      </c>
      <c r="V64" s="0" t="s">
        <v>603</v>
      </c>
      <c r="W64" s="0" t="s">
        <v>604</v>
      </c>
      <c r="X64" s="0" t="s">
        <v>222</v>
      </c>
      <c r="Y64" s="0" t="s">
        <v>605</v>
      </c>
      <c r="Z64" s="0" t="s">
        <v>606</v>
      </c>
      <c r="AA64" s="0" t="s">
        <v>607</v>
      </c>
      <c r="AB64" s="0" t="s">
        <v>608</v>
      </c>
      <c r="AC64" s="0" t="s">
        <v>608</v>
      </c>
      <c r="AD64" s="0" t="s">
        <v>609</v>
      </c>
      <c r="AE64" s="0" t="s">
        <v>603</v>
      </c>
      <c r="AF64" s="0" t="s">
        <v>608</v>
      </c>
      <c r="AG64" s="0" t="s">
        <v>610</v>
      </c>
      <c r="AH64" s="0" t="s">
        <v>611</v>
      </c>
      <c r="AI64" s="0" t="s">
        <v>222</v>
      </c>
      <c r="AJ64" s="0" t="s">
        <v>603</v>
      </c>
      <c r="AK64" s="0" t="s">
        <v>612</v>
      </c>
      <c r="AL64" s="0" t="s">
        <v>613</v>
      </c>
      <c r="AM64" s="0" t="s">
        <v>603</v>
      </c>
      <c r="AN64" s="0" t="s">
        <v>614</v>
      </c>
      <c r="AO64" s="0" t="s">
        <v>608</v>
      </c>
      <c r="AP64" s="0" t="s">
        <v>217</v>
      </c>
      <c r="AQ64" s="0" t="s">
        <v>615</v>
      </c>
      <c r="AR64" s="0" t="s">
        <v>616</v>
      </c>
      <c r="AS64" s="0" t="s">
        <v>617</v>
      </c>
      <c r="AT64" s="0" t="s">
        <v>608</v>
      </c>
      <c r="AU64" s="0" t="s">
        <v>217</v>
      </c>
      <c r="AV64" s="0" t="s">
        <v>618</v>
      </c>
      <c r="AW64" s="0" t="s">
        <v>222</v>
      </c>
      <c r="AX64" s="0" t="s">
        <v>217</v>
      </c>
      <c r="AY64" s="0" t="s">
        <v>603</v>
      </c>
      <c r="AZ64" s="0" t="s">
        <v>217</v>
      </c>
      <c r="BA64" s="0" t="s">
        <v>603</v>
      </c>
      <c r="BB64" s="0" t="s">
        <v>217</v>
      </c>
      <c r="BC64" s="0" t="s">
        <v>222</v>
      </c>
      <c r="BD64" s="0" t="s">
        <v>608</v>
      </c>
      <c r="BE64" s="0" t="s">
        <v>619</v>
      </c>
      <c r="BF64" s="0" t="s">
        <v>608</v>
      </c>
      <c r="BG64" s="0" t="s">
        <v>217</v>
      </c>
      <c r="BH64" s="0" t="s">
        <v>603</v>
      </c>
      <c r="BI64" s="0" t="s">
        <v>603</v>
      </c>
      <c r="BJ64" s="0" t="s">
        <v>620</v>
      </c>
      <c r="BK64" s="0" t="s">
        <v>621</v>
      </c>
      <c r="BL64" s="0" t="s">
        <v>622</v>
      </c>
      <c r="BM64" s="0" t="s">
        <v>623</v>
      </c>
      <c r="BN64" s="0" t="s">
        <v>624</v>
      </c>
      <c r="BO64" s="0" t="s">
        <v>217</v>
      </c>
      <c r="BP64" s="0" t="s">
        <v>603</v>
      </c>
      <c r="BQ64" s="0" t="s">
        <v>222</v>
      </c>
      <c r="BS64" s="0" t="s">
        <v>560</v>
      </c>
      <c r="BT64" s="0" t="n">
        <f aca="false">49-(COUNTBLANK(U64:BQ64))</f>
        <v>49</v>
      </c>
      <c r="BU64" s="0" t="str">
        <f aca="false">CONCATENATE("*",BS64,"*")</f>
        <v>*play*</v>
      </c>
      <c r="BV64" s="0" t="n">
        <f aca="false">COUNTIFS(U64:BQ64,BU64)</f>
        <v>0</v>
      </c>
      <c r="BW64" s="14" t="n">
        <f aca="false">BV64/BT64</f>
        <v>0</v>
      </c>
      <c r="BX64" s="0" t="s">
        <v>244</v>
      </c>
      <c r="BY64" s="0" t="n">
        <f aca="false">COUNTIFS(U64:BQ64,BX64)</f>
        <v>0</v>
      </c>
      <c r="BZ64" s="18" t="n">
        <f aca="false">IF(BY64="","",(BY64/BT64))</f>
        <v>0</v>
      </c>
      <c r="CA64" s="0" t="n">
        <f aca="false">COUNTIFS(U64:BQ64,BU65)</f>
        <v>0</v>
      </c>
      <c r="CB64" s="0" t="str">
        <f aca="false">IF(BX64="",BU64,BX64)</f>
        <v>*jump*</v>
      </c>
      <c r="CC64" s="0" t="n">
        <f aca="false">COUNTIFS(U64:BQ64,CB65)</f>
        <v>0</v>
      </c>
      <c r="CD64" s="14" t="n">
        <f aca="false">CC64/BT64</f>
        <v>0</v>
      </c>
      <c r="CE64" s="0" t="s">
        <v>244</v>
      </c>
      <c r="CF64" s="14" t="n">
        <f aca="false">(COUNTIFS(U64:BQ64,CE64))/BT64</f>
        <v>0</v>
      </c>
      <c r="CH64" s="0" t="s">
        <v>246</v>
      </c>
      <c r="CI64" s="14" t="n">
        <f aca="false">(COUNTIFS(U64:BQ64,CK64))/BT64</f>
        <v>0.306122448979592</v>
      </c>
      <c r="CJ64" s="14" t="n">
        <f aca="false">(COUNTIFS(U64:BQ64,CH65))/BT64</f>
        <v>0</v>
      </c>
      <c r="CK64" s="15" t="s">
        <v>217</v>
      </c>
      <c r="CL64" s="0" t="s">
        <v>625</v>
      </c>
    </row>
    <row r="65" customFormat="false" ht="13.8" hidden="false" customHeight="false" outlineLevel="0" collapsed="false">
      <c r="A65" s="4" t="s">
        <v>201</v>
      </c>
      <c r="B65" s="4" t="n">
        <v>2</v>
      </c>
      <c r="C65" s="4" t="n">
        <v>1</v>
      </c>
      <c r="D65" s="4" t="n">
        <v>2</v>
      </c>
      <c r="E65" s="4" t="n">
        <v>17</v>
      </c>
      <c r="F65" s="4" t="n">
        <v>8</v>
      </c>
      <c r="G65" s="4" t="n">
        <v>6</v>
      </c>
      <c r="H65" s="4" t="n">
        <v>6008</v>
      </c>
      <c r="I65" s="4" t="n">
        <v>16008</v>
      </c>
      <c r="J65" s="4" t="n">
        <v>6008</v>
      </c>
      <c r="K65" s="4" t="s">
        <v>200</v>
      </c>
      <c r="L65" s="4" t="s">
        <v>132</v>
      </c>
      <c r="M65" s="0" t="s">
        <v>626</v>
      </c>
      <c r="N65" s="0" t="s">
        <v>600</v>
      </c>
      <c r="O65" s="0" t="s">
        <v>627</v>
      </c>
      <c r="P65" s="15"/>
      <c r="Q65" s="15"/>
      <c r="R65" s="0" t="n">
        <f aca="false">(1+LEN(N65)-LEN(SUBSTITUTE(N65," ","")))+1</f>
        <v>6</v>
      </c>
      <c r="S65" s="0" t="n">
        <f aca="false">(1+LEN(O65)-LEN(SUBSTITUTE(O65," ","")))</f>
        <v>10</v>
      </c>
      <c r="T65" s="0" t="s">
        <v>351</v>
      </c>
      <c r="U65" s="0" t="s">
        <v>628</v>
      </c>
      <c r="V65" s="0" t="s">
        <v>629</v>
      </c>
      <c r="W65" s="19" t="s">
        <v>630</v>
      </c>
      <c r="X65" s="0" t="s">
        <v>619</v>
      </c>
      <c r="Y65" s="0" t="s">
        <v>631</v>
      </c>
      <c r="Z65" s="0" t="s">
        <v>632</v>
      </c>
      <c r="AA65" s="0" t="s">
        <v>603</v>
      </c>
      <c r="AB65" s="19" t="s">
        <v>633</v>
      </c>
      <c r="AC65" s="0" t="s">
        <v>634</v>
      </c>
      <c r="AD65" s="0" t="s">
        <v>635</v>
      </c>
      <c r="AE65" s="0" t="s">
        <v>636</v>
      </c>
      <c r="AF65" s="0" t="s">
        <v>637</v>
      </c>
      <c r="AG65" s="0" t="s">
        <v>618</v>
      </c>
      <c r="AH65" s="0" t="s">
        <v>638</v>
      </c>
      <c r="AI65" s="0" t="s">
        <v>632</v>
      </c>
      <c r="AJ65" s="19" t="s">
        <v>639</v>
      </c>
      <c r="AK65" s="0" t="s">
        <v>640</v>
      </c>
      <c r="AL65" s="0" t="s">
        <v>629</v>
      </c>
      <c r="AM65" s="0" t="s">
        <v>607</v>
      </c>
      <c r="AN65" s="0" t="s">
        <v>641</v>
      </c>
      <c r="AO65" s="19" t="s">
        <v>633</v>
      </c>
      <c r="AP65" s="0" t="s">
        <v>642</v>
      </c>
      <c r="AQ65" s="19" t="s">
        <v>633</v>
      </c>
      <c r="AR65" s="0" t="s">
        <v>631</v>
      </c>
      <c r="AS65" s="19" t="s">
        <v>643</v>
      </c>
      <c r="AT65" s="0" t="s">
        <v>619</v>
      </c>
      <c r="AU65" s="0" t="s">
        <v>634</v>
      </c>
      <c r="AV65" s="0" t="s">
        <v>644</v>
      </c>
      <c r="AW65" s="0" t="s">
        <v>634</v>
      </c>
      <c r="AX65" s="0" t="s">
        <v>609</v>
      </c>
      <c r="AY65" s="19" t="s">
        <v>633</v>
      </c>
      <c r="AZ65" s="0" t="s">
        <v>645</v>
      </c>
      <c r="BA65" s="0" t="s">
        <v>646</v>
      </c>
      <c r="BB65" s="0" t="s">
        <v>647</v>
      </c>
      <c r="BC65" s="0" t="s">
        <v>619</v>
      </c>
      <c r="BD65" s="0" t="s">
        <v>632</v>
      </c>
      <c r="BE65" s="0" t="s">
        <v>648</v>
      </c>
      <c r="BF65" s="0" t="s">
        <v>646</v>
      </c>
      <c r="BG65" s="0" t="s">
        <v>649</v>
      </c>
      <c r="BH65" s="0" t="s">
        <v>647</v>
      </c>
      <c r="BI65" s="0" t="s">
        <v>650</v>
      </c>
      <c r="BJ65" s="0" t="s">
        <v>632</v>
      </c>
      <c r="BK65" s="19" t="s">
        <v>643</v>
      </c>
      <c r="BL65" s="0" t="s">
        <v>651</v>
      </c>
      <c r="BM65" s="0" t="s">
        <v>652</v>
      </c>
      <c r="BN65" s="19" t="s">
        <v>633</v>
      </c>
      <c r="BO65" s="0" t="s">
        <v>653</v>
      </c>
      <c r="BP65" s="0" t="s">
        <v>654</v>
      </c>
      <c r="BQ65" s="0" t="s">
        <v>655</v>
      </c>
      <c r="BS65" s="0" t="s">
        <v>644</v>
      </c>
      <c r="BT65" s="0" t="n">
        <f aca="false">49-(COUNTBLANK(U65:BQ65))</f>
        <v>49</v>
      </c>
      <c r="BU65" s="0" t="str">
        <f aca="false">CONCATENATE("*",BS65,"*")</f>
        <v>*drive*</v>
      </c>
      <c r="BV65" s="0" t="n">
        <f aca="false">COUNTIFS(U65:BQ65,BU65)</f>
        <v>0</v>
      </c>
      <c r="BW65" s="14" t="n">
        <f aca="false">BV65/BT65</f>
        <v>0</v>
      </c>
      <c r="BX65" s="0" t="s">
        <v>656</v>
      </c>
      <c r="BY65" s="0" t="n">
        <f aca="false">COUNTIFS(U65:BQ65,BX65)</f>
        <v>0</v>
      </c>
      <c r="BZ65" s="18" t="n">
        <f aca="false">IF(BY65="","",(BY65/BT65))</f>
        <v>0</v>
      </c>
      <c r="CA65" s="0" t="n">
        <f aca="false">COUNTIFS(U65:BQ65,BU64)</f>
        <v>0</v>
      </c>
      <c r="CB65" s="0" t="str">
        <f aca="false">IF(BX65="",BU65,BX65)</f>
        <v>*swerve*</v>
      </c>
      <c r="CC65" s="0" t="n">
        <f aca="false">COUNTIFS(U65:BQ65,CB64)</f>
        <v>0</v>
      </c>
      <c r="CD65" s="14" t="n">
        <f aca="false">CC65/BT65</f>
        <v>0</v>
      </c>
      <c r="CE65" s="0" t="s">
        <v>657</v>
      </c>
      <c r="CF65" s="14" t="n">
        <f aca="false">(COUNTIFS(U65:BQ65,CE65))/BT65</f>
        <v>0</v>
      </c>
      <c r="CH65" s="16" t="s">
        <v>658</v>
      </c>
      <c r="CI65" s="14" t="n">
        <f aca="false">(COUNTIFS(U65:BQ65,CK65))/BT65</f>
        <v>0.183673469387755</v>
      </c>
      <c r="CJ65" s="14" t="n">
        <f aca="false">(COUNTIFS(U65:BQ65,CH64))/BT65</f>
        <v>0</v>
      </c>
      <c r="CK65" s="15" t="s">
        <v>633</v>
      </c>
      <c r="CL65" s="0" t="s">
        <v>625</v>
      </c>
    </row>
    <row r="66" s="16" customFormat="true" ht="13.8" hidden="false" customHeight="false" outlineLevel="0" collapsed="false">
      <c r="A66" s="4" t="s">
        <v>202</v>
      </c>
      <c r="B66" s="17" t="n">
        <v>2</v>
      </c>
      <c r="C66" s="17" t="n">
        <v>2</v>
      </c>
      <c r="D66" s="17" t="n">
        <v>1</v>
      </c>
      <c r="E66" s="17" t="n">
        <v>17</v>
      </c>
      <c r="F66" s="17" t="n">
        <v>8</v>
      </c>
      <c r="G66" s="17" t="n">
        <v>7</v>
      </c>
      <c r="H66" s="4" t="n">
        <v>7008</v>
      </c>
      <c r="I66" s="4" t="n">
        <v>17008</v>
      </c>
      <c r="J66" s="4" t="n">
        <v>7008</v>
      </c>
      <c r="K66" s="4" t="s">
        <v>200</v>
      </c>
      <c r="L66" s="4" t="s">
        <v>132</v>
      </c>
      <c r="M66" s="16" t="s">
        <v>599</v>
      </c>
      <c r="N66" s="16" t="s">
        <v>600</v>
      </c>
      <c r="O66" s="16" t="s">
        <v>627</v>
      </c>
      <c r="P66" s="0"/>
      <c r="Q66" s="0"/>
      <c r="R66" s="16" t="n">
        <f aca="false">(1+LEN(N66)-LEN(SUBSTITUTE(N66," ","")))+1</f>
        <v>6</v>
      </c>
      <c r="S66" s="16" t="n">
        <f aca="false">(1+LEN(O66)-LEN(SUBSTITUTE(O66," ","")))</f>
        <v>10</v>
      </c>
      <c r="T66" s="16" t="s">
        <v>351</v>
      </c>
      <c r="U66" s="16" t="s">
        <v>603</v>
      </c>
      <c r="V66" s="16" t="s">
        <v>603</v>
      </c>
      <c r="W66" s="16" t="s">
        <v>604</v>
      </c>
      <c r="X66" s="16" t="s">
        <v>222</v>
      </c>
      <c r="Y66" s="16" t="s">
        <v>605</v>
      </c>
      <c r="Z66" s="16" t="s">
        <v>606</v>
      </c>
      <c r="AA66" s="16" t="s">
        <v>607</v>
      </c>
      <c r="AB66" s="16" t="s">
        <v>608</v>
      </c>
      <c r="AC66" s="16" t="s">
        <v>608</v>
      </c>
      <c r="AD66" s="16" t="s">
        <v>609</v>
      </c>
      <c r="AE66" s="16" t="s">
        <v>603</v>
      </c>
      <c r="AF66" s="16" t="s">
        <v>608</v>
      </c>
      <c r="AG66" s="16" t="s">
        <v>610</v>
      </c>
      <c r="AH66" s="16" t="s">
        <v>611</v>
      </c>
      <c r="AI66" s="16" t="s">
        <v>222</v>
      </c>
      <c r="AJ66" s="16" t="s">
        <v>603</v>
      </c>
      <c r="AK66" s="16" t="s">
        <v>612</v>
      </c>
      <c r="AL66" s="16" t="s">
        <v>613</v>
      </c>
      <c r="AM66" s="16" t="s">
        <v>603</v>
      </c>
      <c r="AN66" s="16" t="s">
        <v>614</v>
      </c>
      <c r="AO66" s="16" t="s">
        <v>608</v>
      </c>
      <c r="AP66" s="16" t="s">
        <v>217</v>
      </c>
      <c r="AQ66" s="16" t="s">
        <v>615</v>
      </c>
      <c r="AR66" s="16" t="s">
        <v>616</v>
      </c>
      <c r="AS66" s="16" t="s">
        <v>617</v>
      </c>
      <c r="AT66" s="16" t="s">
        <v>608</v>
      </c>
      <c r="AU66" s="16" t="s">
        <v>217</v>
      </c>
      <c r="AV66" s="16" t="s">
        <v>618</v>
      </c>
      <c r="AW66" s="16" t="s">
        <v>222</v>
      </c>
      <c r="AX66" s="16" t="s">
        <v>217</v>
      </c>
      <c r="AY66" s="16" t="s">
        <v>603</v>
      </c>
      <c r="AZ66" s="16" t="s">
        <v>217</v>
      </c>
      <c r="BA66" s="16" t="s">
        <v>603</v>
      </c>
      <c r="BB66" s="16" t="s">
        <v>217</v>
      </c>
      <c r="BC66" s="16" t="s">
        <v>222</v>
      </c>
      <c r="BD66" s="16" t="s">
        <v>608</v>
      </c>
      <c r="BE66" s="16" t="s">
        <v>619</v>
      </c>
      <c r="BF66" s="16" t="s">
        <v>608</v>
      </c>
      <c r="BG66" s="16" t="s">
        <v>217</v>
      </c>
      <c r="BH66" s="16" t="s">
        <v>603</v>
      </c>
      <c r="BI66" s="16" t="s">
        <v>603</v>
      </c>
      <c r="BJ66" s="16" t="s">
        <v>620</v>
      </c>
      <c r="BK66" s="16" t="s">
        <v>621</v>
      </c>
      <c r="BL66" s="16" t="s">
        <v>622</v>
      </c>
      <c r="BM66" s="16" t="s">
        <v>623</v>
      </c>
      <c r="BN66" s="16" t="s">
        <v>624</v>
      </c>
      <c r="BO66" s="16" t="s">
        <v>217</v>
      </c>
      <c r="BP66" s="16" t="s">
        <v>603</v>
      </c>
      <c r="BQ66" s="16" t="s">
        <v>222</v>
      </c>
      <c r="BR66" s="0"/>
      <c r="BS66" s="16" t="s">
        <v>560</v>
      </c>
      <c r="BT66" s="16" t="n">
        <f aca="false">49-(COUNTBLANK(U66:BQ66))</f>
        <v>49</v>
      </c>
      <c r="BU66" s="16" t="str">
        <f aca="false">CONCATENATE("*",BS66,"*")</f>
        <v>*play*</v>
      </c>
      <c r="BV66" s="16" t="n">
        <f aca="false">COUNTIFS(U66:BQ66,BU66)</f>
        <v>0</v>
      </c>
      <c r="BW66" s="18" t="n">
        <f aca="false">BV66/BT66</f>
        <v>0</v>
      </c>
      <c r="BX66" s="16" t="s">
        <v>244</v>
      </c>
      <c r="BY66" s="16" t="n">
        <f aca="false">COUNTIFS(U66:BQ66,BX66)</f>
        <v>0</v>
      </c>
      <c r="BZ66" s="18" t="n">
        <f aca="false">IF(BY66="","",(BY66/BT66))</f>
        <v>0</v>
      </c>
      <c r="CA66" s="16" t="n">
        <f aca="false">COUNTIFS(U66:BQ66,BU67)</f>
        <v>0</v>
      </c>
      <c r="CB66" s="16" t="str">
        <f aca="false">IF(BX66="",BU66,BX66)</f>
        <v>*jump*</v>
      </c>
      <c r="CC66" s="16" t="n">
        <f aca="false">COUNTIFS(U66:BQ66,CB67)</f>
        <v>0</v>
      </c>
      <c r="CD66" s="18" t="n">
        <f aca="false">CC66/BT66</f>
        <v>0</v>
      </c>
      <c r="CE66" s="16" t="s">
        <v>244</v>
      </c>
      <c r="CF66" s="18" t="n">
        <f aca="false">(COUNTIFS(U66:BQ66,CE66))/BT66</f>
        <v>0</v>
      </c>
      <c r="CG66" s="0"/>
      <c r="CH66" s="16" t="s">
        <v>246</v>
      </c>
      <c r="CI66" s="14" t="n">
        <f aca="false">(COUNTIFS(U66:BQ66,CK66))/BT66</f>
        <v>0</v>
      </c>
      <c r="CJ66" s="18" t="n">
        <v>0.27</v>
      </c>
      <c r="CK66" s="15" t="s">
        <v>633</v>
      </c>
      <c r="CL66" s="16" t="s">
        <v>625</v>
      </c>
    </row>
    <row r="67" customFormat="false" ht="13.8" hidden="false" customHeight="false" outlineLevel="0" collapsed="false">
      <c r="A67" s="4" t="s">
        <v>203</v>
      </c>
      <c r="B67" s="17" t="n">
        <v>2</v>
      </c>
      <c r="C67" s="17" t="n">
        <v>2</v>
      </c>
      <c r="D67" s="17" t="n">
        <v>2</v>
      </c>
      <c r="E67" s="17" t="n">
        <v>17</v>
      </c>
      <c r="F67" s="17" t="n">
        <v>8</v>
      </c>
      <c r="G67" s="17" t="n">
        <v>8</v>
      </c>
      <c r="H67" s="4" t="n">
        <v>8008</v>
      </c>
      <c r="I67" s="4" t="n">
        <v>18008</v>
      </c>
      <c r="J67" s="4" t="n">
        <v>8008</v>
      </c>
      <c r="K67" s="4" t="s">
        <v>200</v>
      </c>
      <c r="L67" s="4" t="s">
        <v>132</v>
      </c>
      <c r="M67" s="16" t="s">
        <v>626</v>
      </c>
      <c r="N67" s="16" t="s">
        <v>600</v>
      </c>
      <c r="O67" s="16" t="s">
        <v>601</v>
      </c>
      <c r="R67" s="16" t="n">
        <f aca="false">(1+LEN(N67)-LEN(SUBSTITUTE(N67," ","")))+1</f>
        <v>6</v>
      </c>
      <c r="S67" s="16" t="n">
        <f aca="false">(1+LEN(O67)-LEN(SUBSTITUTE(O67," ","")))</f>
        <v>10</v>
      </c>
      <c r="T67" s="16" t="s">
        <v>351</v>
      </c>
      <c r="U67" s="16" t="s">
        <v>628</v>
      </c>
      <c r="V67" s="16" t="s">
        <v>629</v>
      </c>
      <c r="W67" s="20" t="s">
        <v>630</v>
      </c>
      <c r="X67" s="16" t="s">
        <v>619</v>
      </c>
      <c r="Y67" s="16" t="s">
        <v>631</v>
      </c>
      <c r="Z67" s="16" t="s">
        <v>632</v>
      </c>
      <c r="AA67" s="16" t="s">
        <v>603</v>
      </c>
      <c r="AB67" s="20" t="s">
        <v>633</v>
      </c>
      <c r="AC67" s="16" t="s">
        <v>634</v>
      </c>
      <c r="AD67" s="16" t="s">
        <v>635</v>
      </c>
      <c r="AE67" s="16" t="s">
        <v>636</v>
      </c>
      <c r="AF67" s="16" t="s">
        <v>637</v>
      </c>
      <c r="AG67" s="16" t="s">
        <v>618</v>
      </c>
      <c r="AH67" s="16" t="s">
        <v>638</v>
      </c>
      <c r="AI67" s="16" t="s">
        <v>632</v>
      </c>
      <c r="AJ67" s="20" t="s">
        <v>639</v>
      </c>
      <c r="AK67" s="16" t="s">
        <v>640</v>
      </c>
      <c r="AL67" s="16" t="s">
        <v>629</v>
      </c>
      <c r="AM67" s="16" t="s">
        <v>607</v>
      </c>
      <c r="AN67" s="16" t="s">
        <v>641</v>
      </c>
      <c r="AO67" s="20" t="s">
        <v>633</v>
      </c>
      <c r="AP67" s="16" t="s">
        <v>642</v>
      </c>
      <c r="AQ67" s="20" t="s">
        <v>633</v>
      </c>
      <c r="AR67" s="16" t="s">
        <v>631</v>
      </c>
      <c r="AS67" s="20" t="s">
        <v>643</v>
      </c>
      <c r="AT67" s="16" t="s">
        <v>619</v>
      </c>
      <c r="AU67" s="16" t="s">
        <v>634</v>
      </c>
      <c r="AV67" s="16" t="s">
        <v>644</v>
      </c>
      <c r="AW67" s="16" t="s">
        <v>634</v>
      </c>
      <c r="AX67" s="16" t="s">
        <v>609</v>
      </c>
      <c r="AY67" s="20" t="s">
        <v>633</v>
      </c>
      <c r="AZ67" s="16" t="s">
        <v>645</v>
      </c>
      <c r="BA67" s="16" t="s">
        <v>646</v>
      </c>
      <c r="BB67" s="16" t="s">
        <v>647</v>
      </c>
      <c r="BC67" s="16" t="s">
        <v>619</v>
      </c>
      <c r="BD67" s="16" t="s">
        <v>632</v>
      </c>
      <c r="BE67" s="16" t="s">
        <v>648</v>
      </c>
      <c r="BF67" s="16" t="s">
        <v>646</v>
      </c>
      <c r="BG67" s="16" t="s">
        <v>649</v>
      </c>
      <c r="BH67" s="16" t="s">
        <v>647</v>
      </c>
      <c r="BI67" s="16" t="s">
        <v>650</v>
      </c>
      <c r="BJ67" s="16" t="s">
        <v>632</v>
      </c>
      <c r="BK67" s="20" t="s">
        <v>643</v>
      </c>
      <c r="BL67" s="16" t="s">
        <v>651</v>
      </c>
      <c r="BM67" s="16" t="s">
        <v>652</v>
      </c>
      <c r="BN67" s="20" t="s">
        <v>633</v>
      </c>
      <c r="BO67" s="16" t="s">
        <v>653</v>
      </c>
      <c r="BP67" s="16" t="s">
        <v>654</v>
      </c>
      <c r="BQ67" s="16" t="s">
        <v>655</v>
      </c>
      <c r="BS67" s="16" t="s">
        <v>644</v>
      </c>
      <c r="BT67" s="16" t="n">
        <f aca="false">49-(COUNTBLANK(U67:BQ67))</f>
        <v>49</v>
      </c>
      <c r="BU67" s="16" t="str">
        <f aca="false">CONCATENATE("*",BS67,"*")</f>
        <v>*drive*</v>
      </c>
      <c r="BV67" s="16" t="n">
        <f aca="false">COUNTIFS(U67:BQ67,BU67)</f>
        <v>0</v>
      </c>
      <c r="BW67" s="18" t="n">
        <f aca="false">BV67/BT67</f>
        <v>0</v>
      </c>
      <c r="BX67" s="16" t="s">
        <v>656</v>
      </c>
      <c r="BY67" s="16" t="n">
        <f aca="false">COUNTIFS(U67:BQ67,BX67)</f>
        <v>0</v>
      </c>
      <c r="BZ67" s="18" t="n">
        <f aca="false">IF(BY67="","",(BY67/BT67))</f>
        <v>0</v>
      </c>
      <c r="CA67" s="16" t="n">
        <f aca="false">COUNTIFS(U67:BQ67,BU66)</f>
        <v>0</v>
      </c>
      <c r="CB67" s="16" t="str">
        <f aca="false">IF(BX67="",BU67,BX67)</f>
        <v>*swerve*</v>
      </c>
      <c r="CC67" s="16" t="n">
        <f aca="false">COUNTIFS(U67:BQ67,CB66)</f>
        <v>0</v>
      </c>
      <c r="CD67" s="18" t="n">
        <f aca="false">CC67/BT67</f>
        <v>0</v>
      </c>
      <c r="CE67" s="16" t="s">
        <v>657</v>
      </c>
      <c r="CF67" s="18" t="n">
        <f aca="false">(COUNTIFS(U67:BQ67,CE67))/BT67</f>
        <v>0</v>
      </c>
      <c r="CH67" s="16" t="s">
        <v>658</v>
      </c>
      <c r="CI67" s="14" t="n">
        <f aca="false">(COUNTIFS(U67:BQ67,CK67))/BT67</f>
        <v>0.0204081632653061</v>
      </c>
      <c r="CJ67" s="18" t="n">
        <v>0.18</v>
      </c>
      <c r="CK67" s="15" t="s">
        <v>217</v>
      </c>
      <c r="CL67" s="16" t="s">
        <v>625</v>
      </c>
    </row>
    <row r="68" customFormat="false" ht="13.8" hidden="false" customHeight="false" outlineLevel="0" collapsed="false">
      <c r="A68" s="4" t="s">
        <v>131</v>
      </c>
      <c r="B68" s="4" t="n">
        <v>1</v>
      </c>
      <c r="C68" s="4" t="n">
        <v>1</v>
      </c>
      <c r="D68" s="4" t="n">
        <v>1</v>
      </c>
      <c r="E68" s="4" t="n">
        <v>18</v>
      </c>
      <c r="F68" s="4" t="n">
        <v>9</v>
      </c>
      <c r="G68" s="4" t="n">
        <v>0</v>
      </c>
      <c r="H68" s="4" t="n">
        <v>9</v>
      </c>
      <c r="I68" s="4" t="n">
        <v>10009</v>
      </c>
      <c r="J68" s="4" t="n">
        <v>9</v>
      </c>
      <c r="K68" s="4" t="s">
        <v>200</v>
      </c>
      <c r="L68" s="4" t="s">
        <v>132</v>
      </c>
      <c r="M68" s="0" t="s">
        <v>659</v>
      </c>
      <c r="N68" s="0" t="s">
        <v>660</v>
      </c>
      <c r="O68" s="0" t="s">
        <v>661</v>
      </c>
      <c r="P68" s="15"/>
      <c r="Q68" s="15"/>
      <c r="R68" s="0" t="n">
        <f aca="false">(1+LEN(N68)-LEN(SUBSTITUTE(N68," ","")))+1</f>
        <v>6</v>
      </c>
      <c r="S68" s="0" t="n">
        <f aca="false">(1+LEN(O68)-LEN(SUBSTITUTE(O68," ","")))</f>
        <v>10</v>
      </c>
      <c r="T68" s="0" t="s">
        <v>351</v>
      </c>
      <c r="U68" s="0" t="s">
        <v>662</v>
      </c>
      <c r="V68" s="19" t="s">
        <v>663</v>
      </c>
      <c r="W68" s="19" t="s">
        <v>664</v>
      </c>
      <c r="X68" s="19" t="s">
        <v>665</v>
      </c>
      <c r="Y68" s="19" t="s">
        <v>666</v>
      </c>
      <c r="Z68" s="0" t="s">
        <v>667</v>
      </c>
      <c r="AA68" s="19" t="s">
        <v>668</v>
      </c>
      <c r="AB68" s="0" t="s">
        <v>669</v>
      </c>
      <c r="AC68" s="0" t="s">
        <v>558</v>
      </c>
      <c r="AD68" s="0" t="s">
        <v>670</v>
      </c>
      <c r="AE68" s="0" t="s">
        <v>671</v>
      </c>
      <c r="AF68" s="0" t="s">
        <v>672</v>
      </c>
      <c r="AG68" s="0" t="s">
        <v>514</v>
      </c>
      <c r="AH68" s="0" t="s">
        <v>673</v>
      </c>
      <c r="AI68" s="0" t="s">
        <v>674</v>
      </c>
      <c r="AJ68" s="0" t="s">
        <v>514</v>
      </c>
      <c r="AK68" s="0" t="s">
        <v>675</v>
      </c>
      <c r="AL68" s="0" t="s">
        <v>676</v>
      </c>
      <c r="AM68" s="0" t="s">
        <v>677</v>
      </c>
      <c r="AN68" s="0" t="s">
        <v>678</v>
      </c>
      <c r="AO68" s="0" t="s">
        <v>679</v>
      </c>
      <c r="AP68" s="19" t="s">
        <v>680</v>
      </c>
      <c r="AQ68" s="19" t="s">
        <v>681</v>
      </c>
      <c r="AR68" s="19" t="s">
        <v>681</v>
      </c>
      <c r="AS68" s="0" t="s">
        <v>682</v>
      </c>
      <c r="AT68" s="19" t="s">
        <v>681</v>
      </c>
      <c r="AU68" s="0" t="s">
        <v>683</v>
      </c>
      <c r="AV68" s="19" t="s">
        <v>684</v>
      </c>
      <c r="AW68" s="0" t="s">
        <v>667</v>
      </c>
      <c r="AX68" s="19" t="s">
        <v>681</v>
      </c>
      <c r="AY68" s="0" t="s">
        <v>556</v>
      </c>
      <c r="AZ68" s="19" t="s">
        <v>681</v>
      </c>
      <c r="BA68" s="0" t="s">
        <v>514</v>
      </c>
      <c r="BB68" s="0" t="s">
        <v>685</v>
      </c>
      <c r="BC68" s="0" t="s">
        <v>374</v>
      </c>
      <c r="BD68" s="19" t="s">
        <v>681</v>
      </c>
      <c r="BE68" s="0" t="s">
        <v>686</v>
      </c>
      <c r="BF68" s="19" t="s">
        <v>681</v>
      </c>
      <c r="BG68" s="0" t="s">
        <v>687</v>
      </c>
      <c r="BH68" s="0" t="s">
        <v>688</v>
      </c>
      <c r="BI68" s="12"/>
      <c r="BJ68" s="0" t="s">
        <v>689</v>
      </c>
      <c r="BK68" s="0" t="s">
        <v>690</v>
      </c>
      <c r="BL68" s="0" t="s">
        <v>514</v>
      </c>
      <c r="BM68" s="19" t="s">
        <v>665</v>
      </c>
      <c r="BN68" s="0" t="s">
        <v>691</v>
      </c>
      <c r="BO68" s="0" t="s">
        <v>692</v>
      </c>
      <c r="BP68" s="0" t="s">
        <v>693</v>
      </c>
      <c r="BQ68" s="0" t="s">
        <v>694</v>
      </c>
      <c r="BS68" s="0" t="s">
        <v>695</v>
      </c>
      <c r="BT68" s="0" t="n">
        <f aca="false">49-(COUNTBLANK(U68:BQ68))</f>
        <v>48</v>
      </c>
      <c r="BU68" s="0" t="str">
        <f aca="false">CONCATENATE("*",BS68,"*")</f>
        <v>*treat*</v>
      </c>
      <c r="BV68" s="0" t="n">
        <f aca="false">COUNTIFS(U68:BQ68,BU68)</f>
        <v>0</v>
      </c>
      <c r="BW68" s="14" t="n">
        <f aca="false">BV68/BT68</f>
        <v>0</v>
      </c>
      <c r="BX68" s="0" t="s">
        <v>696</v>
      </c>
      <c r="BY68" s="0" t="n">
        <f aca="false">COUNTIFS(U68:BQ68,BX68)</f>
        <v>0</v>
      </c>
      <c r="BZ68" s="18" t="n">
        <f aca="false">IF(BY68="","",(BY68/BT68))</f>
        <v>0</v>
      </c>
      <c r="CA68" s="0" t="n">
        <f aca="false">COUNTIFS(U68:BQ68,BU69)</f>
        <v>0</v>
      </c>
      <c r="CB68" s="0" t="str">
        <f aca="false">IF(BX68="",BU68,BX68)</f>
        <v>*touch*</v>
      </c>
      <c r="CC68" s="0" t="n">
        <f aca="false">COUNTIFS(U68:BQ68,CB69)</f>
        <v>0</v>
      </c>
      <c r="CD68" s="14" t="n">
        <f aca="false">CC68/BT68</f>
        <v>0</v>
      </c>
      <c r="CE68" s="0" t="s">
        <v>696</v>
      </c>
      <c r="CF68" s="14" t="n">
        <f aca="false">(COUNTIFS(U68:BQ68,CE68))/BT68</f>
        <v>0</v>
      </c>
      <c r="CG68" s="19" t="s">
        <v>697</v>
      </c>
      <c r="CH68" s="0" t="s">
        <v>698</v>
      </c>
      <c r="CI68" s="14" t="n">
        <f aca="false">(COUNTIFS(U68:BQ68,CK68))/BT68</f>
        <v>0.229166666666667</v>
      </c>
      <c r="CJ68" s="14" t="n">
        <f aca="false">(COUNTIFS(U68:BQ68,CK69))/BT68</f>
        <v>0</v>
      </c>
      <c r="CK68" s="15" t="s">
        <v>699</v>
      </c>
      <c r="CL68" s="0" t="s">
        <v>700</v>
      </c>
    </row>
    <row r="69" customFormat="false" ht="13.8" hidden="false" customHeight="false" outlineLevel="0" collapsed="false">
      <c r="A69" s="4" t="s">
        <v>167</v>
      </c>
      <c r="B69" s="4" t="n">
        <v>1</v>
      </c>
      <c r="C69" s="4" t="n">
        <v>1</v>
      </c>
      <c r="D69" s="4" t="n">
        <v>2</v>
      </c>
      <c r="E69" s="4" t="n">
        <v>18</v>
      </c>
      <c r="F69" s="4" t="n">
        <v>9</v>
      </c>
      <c r="G69" s="4" t="n">
        <v>1</v>
      </c>
      <c r="H69" s="4" t="n">
        <v>1009</v>
      </c>
      <c r="I69" s="4" t="n">
        <v>11009</v>
      </c>
      <c r="J69" s="4" t="n">
        <v>1009</v>
      </c>
      <c r="K69" s="4" t="s">
        <v>200</v>
      </c>
      <c r="L69" s="4" t="s">
        <v>132</v>
      </c>
      <c r="M69" s="0" t="s">
        <v>701</v>
      </c>
      <c r="N69" s="0" t="s">
        <v>660</v>
      </c>
      <c r="O69" s="0" t="s">
        <v>702</v>
      </c>
      <c r="P69" s="16"/>
      <c r="Q69" s="16"/>
      <c r="R69" s="0" t="n">
        <f aca="false">(1+LEN(N69)-LEN(SUBSTITUTE(N69," ","")))+1</f>
        <v>6</v>
      </c>
      <c r="S69" s="0" t="n">
        <f aca="false">(1+LEN(O69)-LEN(SUBSTITUTE(O69," ","")))</f>
        <v>10</v>
      </c>
      <c r="T69" s="0" t="s">
        <v>351</v>
      </c>
      <c r="U69" s="0" t="s">
        <v>703</v>
      </c>
      <c r="V69" s="19" t="s">
        <v>704</v>
      </c>
      <c r="W69" s="19" t="s">
        <v>705</v>
      </c>
      <c r="X69" s="0" t="s">
        <v>706</v>
      </c>
      <c r="Y69" s="19" t="s">
        <v>707</v>
      </c>
      <c r="Z69" s="19" t="s">
        <v>708</v>
      </c>
      <c r="AA69" s="19" t="s">
        <v>704</v>
      </c>
      <c r="AB69" s="0" t="s">
        <v>709</v>
      </c>
      <c r="AC69" s="0" t="s">
        <v>710</v>
      </c>
      <c r="AD69" s="19" t="s">
        <v>704</v>
      </c>
      <c r="AE69" s="19" t="s">
        <v>711</v>
      </c>
      <c r="AF69" s="0" t="s">
        <v>712</v>
      </c>
      <c r="AG69" s="0" t="s">
        <v>713</v>
      </c>
      <c r="AH69" s="19" t="s">
        <v>714</v>
      </c>
      <c r="AI69" s="19" t="s">
        <v>704</v>
      </c>
      <c r="AJ69" s="19" t="s">
        <v>715</v>
      </c>
      <c r="AK69" s="0" t="s">
        <v>716</v>
      </c>
      <c r="AL69" s="19" t="s">
        <v>717</v>
      </c>
      <c r="AM69" s="0" t="s">
        <v>718</v>
      </c>
      <c r="AN69" s="19" t="s">
        <v>708</v>
      </c>
      <c r="AO69" s="19" t="s">
        <v>708</v>
      </c>
      <c r="AP69" s="19" t="s">
        <v>719</v>
      </c>
      <c r="AQ69" s="19" t="s">
        <v>708</v>
      </c>
      <c r="AR69" s="19" t="s">
        <v>704</v>
      </c>
      <c r="AS69" s="0" t="s">
        <v>171</v>
      </c>
      <c r="AT69" s="0" t="s">
        <v>720</v>
      </c>
      <c r="AU69" s="19" t="s">
        <v>708</v>
      </c>
      <c r="AV69" s="0" t="s">
        <v>666</v>
      </c>
      <c r="AW69" s="19" t="s">
        <v>708</v>
      </c>
      <c r="AX69" s="0" t="s">
        <v>304</v>
      </c>
      <c r="AY69" s="19" t="s">
        <v>721</v>
      </c>
      <c r="AZ69" s="19" t="s">
        <v>722</v>
      </c>
      <c r="BA69" s="19" t="s">
        <v>723</v>
      </c>
      <c r="BB69" s="19" t="s">
        <v>708</v>
      </c>
      <c r="BC69" s="0" t="s">
        <v>724</v>
      </c>
      <c r="BD69" s="19" t="s">
        <v>722</v>
      </c>
      <c r="BE69" s="0" t="s">
        <v>725</v>
      </c>
      <c r="BF69" s="19" t="s">
        <v>722</v>
      </c>
      <c r="BG69" s="19" t="s">
        <v>708</v>
      </c>
      <c r="BH69" s="19" t="s">
        <v>708</v>
      </c>
      <c r="BI69" s="0" t="s">
        <v>726</v>
      </c>
      <c r="BJ69" s="19" t="s">
        <v>708</v>
      </c>
      <c r="BK69" s="0" t="s">
        <v>727</v>
      </c>
      <c r="BL69" s="19" t="s">
        <v>704</v>
      </c>
      <c r="BM69" s="0" t="s">
        <v>728</v>
      </c>
      <c r="BN69" s="0" t="s">
        <v>729</v>
      </c>
      <c r="BO69" s="19" t="s">
        <v>730</v>
      </c>
      <c r="BP69" s="19" t="s">
        <v>722</v>
      </c>
      <c r="BQ69" s="0" t="s">
        <v>560</v>
      </c>
      <c r="BS69" s="0" t="s">
        <v>728</v>
      </c>
      <c r="BT69" s="0" t="n">
        <f aca="false">49-(COUNTBLANK(U69:BQ69))</f>
        <v>49</v>
      </c>
      <c r="BU69" s="0" t="str">
        <f aca="false">CONCATENATE("*",BS69,"*")</f>
        <v>*visit*</v>
      </c>
      <c r="BV69" s="0" t="n">
        <f aca="false">COUNTIFS(U69:BQ69,BU69)</f>
        <v>0</v>
      </c>
      <c r="BW69" s="14" t="n">
        <f aca="false">BV69/BT69</f>
        <v>0</v>
      </c>
      <c r="BX69" s="0" t="s">
        <v>731</v>
      </c>
      <c r="BY69" s="0" t="n">
        <f aca="false">COUNTIFS(U69:BQ69,BX69)</f>
        <v>0</v>
      </c>
      <c r="BZ69" s="18" t="n">
        <f aca="false">IF(BY69="","",(BY69/BT69))</f>
        <v>0</v>
      </c>
      <c r="CA69" s="0" t="n">
        <f aca="false">COUNTIFS(U69:BQ69,BU68)</f>
        <v>0</v>
      </c>
      <c r="CB69" s="0" t="str">
        <f aca="false">IF(BX69="",BU69,BX69)</f>
        <v>*see*</v>
      </c>
      <c r="CC69" s="0" t="n">
        <f aca="false">COUNTIFS(U69:BQ69,CB68)</f>
        <v>0</v>
      </c>
      <c r="CD69" s="14" t="n">
        <f aca="false">CC69/BT69</f>
        <v>0</v>
      </c>
      <c r="CE69" s="0" t="s">
        <v>731</v>
      </c>
      <c r="CF69" s="14" t="n">
        <f aca="false">(COUNTIFS(U69:BQ69,CE69))/BT69</f>
        <v>0</v>
      </c>
      <c r="CG69" s="19" t="s">
        <v>732</v>
      </c>
      <c r="CH69" s="0" t="s">
        <v>733</v>
      </c>
      <c r="CI69" s="14" t="n">
        <f aca="false">(COUNTIFS(U69:BQ69,CK69))/BT69</f>
        <v>0.448979591836735</v>
      </c>
      <c r="CJ69" s="14" t="n">
        <f aca="false">(COUNTIFS(U69:BQ69,CK68))/BT69</f>
        <v>0.0612244897959184</v>
      </c>
      <c r="CK69" s="15" t="s">
        <v>734</v>
      </c>
      <c r="CL69" s="0" t="s">
        <v>700</v>
      </c>
    </row>
    <row r="70" s="16" customFormat="true" ht="13.8" hidden="false" customHeight="false" outlineLevel="0" collapsed="false">
      <c r="A70" s="4" t="s">
        <v>195</v>
      </c>
      <c r="B70" s="17" t="n">
        <v>1</v>
      </c>
      <c r="C70" s="17" t="n">
        <v>2</v>
      </c>
      <c r="D70" s="17" t="n">
        <v>1</v>
      </c>
      <c r="E70" s="17" t="n">
        <v>18</v>
      </c>
      <c r="F70" s="17" t="n">
        <v>9</v>
      </c>
      <c r="G70" s="17" t="n">
        <v>2</v>
      </c>
      <c r="H70" s="4" t="n">
        <v>2009</v>
      </c>
      <c r="I70" s="4" t="n">
        <v>12009</v>
      </c>
      <c r="J70" s="4" t="n">
        <v>2009</v>
      </c>
      <c r="K70" s="4" t="s">
        <v>200</v>
      </c>
      <c r="L70" s="4" t="s">
        <v>132</v>
      </c>
      <c r="M70" s="16" t="s">
        <v>659</v>
      </c>
      <c r="N70" s="16" t="s">
        <v>660</v>
      </c>
      <c r="O70" s="16" t="s">
        <v>702</v>
      </c>
      <c r="R70" s="16" t="n">
        <f aca="false">(1+LEN(N70)-LEN(SUBSTITUTE(N70," ","")))+1</f>
        <v>6</v>
      </c>
      <c r="S70" s="16" t="n">
        <f aca="false">(1+LEN(O70)-LEN(SUBSTITUTE(O70," ","")))</f>
        <v>10</v>
      </c>
      <c r="T70" s="16" t="s">
        <v>351</v>
      </c>
      <c r="U70" s="16" t="s">
        <v>662</v>
      </c>
      <c r="V70" s="20" t="s">
        <v>663</v>
      </c>
      <c r="W70" s="20" t="s">
        <v>664</v>
      </c>
      <c r="X70" s="20" t="s">
        <v>665</v>
      </c>
      <c r="Y70" s="20" t="s">
        <v>666</v>
      </c>
      <c r="Z70" s="16" t="s">
        <v>667</v>
      </c>
      <c r="AA70" s="20" t="s">
        <v>668</v>
      </c>
      <c r="AB70" s="16" t="s">
        <v>669</v>
      </c>
      <c r="AC70" s="16" t="s">
        <v>558</v>
      </c>
      <c r="AD70" s="16" t="s">
        <v>670</v>
      </c>
      <c r="AE70" s="16" t="s">
        <v>671</v>
      </c>
      <c r="AF70" s="16" t="s">
        <v>672</v>
      </c>
      <c r="AG70" s="16" t="s">
        <v>514</v>
      </c>
      <c r="AH70" s="16" t="s">
        <v>673</v>
      </c>
      <c r="AI70" s="16" t="s">
        <v>674</v>
      </c>
      <c r="AJ70" s="16" t="s">
        <v>514</v>
      </c>
      <c r="AK70" s="16" t="s">
        <v>675</v>
      </c>
      <c r="AL70" s="16" t="s">
        <v>676</v>
      </c>
      <c r="AM70" s="16" t="s">
        <v>677</v>
      </c>
      <c r="AN70" s="16" t="s">
        <v>678</v>
      </c>
      <c r="AO70" s="16" t="s">
        <v>679</v>
      </c>
      <c r="AP70" s="20" t="s">
        <v>680</v>
      </c>
      <c r="AQ70" s="20" t="s">
        <v>681</v>
      </c>
      <c r="AR70" s="20" t="s">
        <v>681</v>
      </c>
      <c r="AS70" s="16" t="s">
        <v>682</v>
      </c>
      <c r="AT70" s="20" t="s">
        <v>681</v>
      </c>
      <c r="AU70" s="16" t="s">
        <v>683</v>
      </c>
      <c r="AV70" s="20" t="s">
        <v>684</v>
      </c>
      <c r="AW70" s="16" t="s">
        <v>667</v>
      </c>
      <c r="AX70" s="20" t="s">
        <v>681</v>
      </c>
      <c r="AY70" s="16" t="s">
        <v>556</v>
      </c>
      <c r="AZ70" s="20" t="s">
        <v>681</v>
      </c>
      <c r="BA70" s="16" t="s">
        <v>514</v>
      </c>
      <c r="BB70" s="16" t="s">
        <v>685</v>
      </c>
      <c r="BC70" s="16" t="s">
        <v>374</v>
      </c>
      <c r="BD70" s="20" t="s">
        <v>681</v>
      </c>
      <c r="BE70" s="16" t="s">
        <v>686</v>
      </c>
      <c r="BF70" s="20" t="s">
        <v>681</v>
      </c>
      <c r="BG70" s="16" t="s">
        <v>687</v>
      </c>
      <c r="BH70" s="16" t="s">
        <v>688</v>
      </c>
      <c r="BJ70" s="16" t="s">
        <v>689</v>
      </c>
      <c r="BK70" s="16" t="s">
        <v>690</v>
      </c>
      <c r="BL70" s="16" t="s">
        <v>514</v>
      </c>
      <c r="BM70" s="20" t="s">
        <v>665</v>
      </c>
      <c r="BN70" s="16" t="s">
        <v>691</v>
      </c>
      <c r="BO70" s="16" t="s">
        <v>692</v>
      </c>
      <c r="BP70" s="16" t="s">
        <v>693</v>
      </c>
      <c r="BQ70" s="16" t="s">
        <v>694</v>
      </c>
      <c r="BS70" s="16" t="s">
        <v>695</v>
      </c>
      <c r="BT70" s="16" t="n">
        <f aca="false">49-(COUNTBLANK(U70:BQ70))</f>
        <v>48</v>
      </c>
      <c r="BU70" s="16" t="str">
        <f aca="false">CONCATENATE("*",BS70,"*")</f>
        <v>*treat*</v>
      </c>
      <c r="BV70" s="16" t="n">
        <f aca="false">COUNTIFS(U70:BQ70,BU70)</f>
        <v>0</v>
      </c>
      <c r="BW70" s="18" t="n">
        <f aca="false">BV70/BT70</f>
        <v>0</v>
      </c>
      <c r="BX70" s="16" t="s">
        <v>696</v>
      </c>
      <c r="BY70" s="16" t="n">
        <f aca="false">COUNTIFS(U70:BQ70,BX70)</f>
        <v>0</v>
      </c>
      <c r="BZ70" s="18" t="n">
        <f aca="false">IF(BY70="","",(BY70/BT70))</f>
        <v>0</v>
      </c>
      <c r="CA70" s="16" t="n">
        <f aca="false">COUNTIFS(U70:BQ70,BU71)</f>
        <v>0</v>
      </c>
      <c r="CB70" s="16" t="str">
        <f aca="false">IF(BX70="",BU70,BX70)</f>
        <v>*touch*</v>
      </c>
      <c r="CC70" s="16" t="n">
        <f aca="false">COUNTIFS(U70:BQ70,CB71)</f>
        <v>0</v>
      </c>
      <c r="CD70" s="18" t="n">
        <f aca="false">CC70/BT70</f>
        <v>0</v>
      </c>
      <c r="CE70" s="16" t="s">
        <v>696</v>
      </c>
      <c r="CF70" s="18" t="n">
        <f aca="false">(COUNTIFS(U70:BQ70,CE70))/BT70</f>
        <v>0</v>
      </c>
      <c r="CG70" s="20" t="s">
        <v>697</v>
      </c>
      <c r="CH70" s="16" t="s">
        <v>698</v>
      </c>
      <c r="CI70" s="14" t="n">
        <f aca="false">(COUNTIFS(U70:BQ70,CK70))/BT70</f>
        <v>0</v>
      </c>
      <c r="CJ70" s="14" t="n">
        <f aca="false">(COUNTIFS(U70:BQ70,CK71))/BT70</f>
        <v>0.229166666666667</v>
      </c>
      <c r="CK70" s="15" t="s">
        <v>734</v>
      </c>
      <c r="CL70" s="16" t="s">
        <v>700</v>
      </c>
    </row>
    <row r="71" customFormat="false" ht="13.8" hidden="false" customHeight="false" outlineLevel="0" collapsed="false">
      <c r="A71" s="4" t="s">
        <v>197</v>
      </c>
      <c r="B71" s="17" t="n">
        <v>1</v>
      </c>
      <c r="C71" s="17" t="n">
        <v>2</v>
      </c>
      <c r="D71" s="17" t="n">
        <v>2</v>
      </c>
      <c r="E71" s="17" t="n">
        <v>18</v>
      </c>
      <c r="F71" s="17" t="n">
        <v>9</v>
      </c>
      <c r="G71" s="17" t="n">
        <v>3</v>
      </c>
      <c r="H71" s="4" t="n">
        <v>3009</v>
      </c>
      <c r="I71" s="4" t="n">
        <v>13009</v>
      </c>
      <c r="J71" s="4" t="n">
        <v>3009</v>
      </c>
      <c r="K71" s="4" t="n">
        <v>23009</v>
      </c>
      <c r="L71" s="4" t="s">
        <v>132</v>
      </c>
      <c r="M71" s="16" t="s">
        <v>701</v>
      </c>
      <c r="N71" s="16" t="s">
        <v>660</v>
      </c>
      <c r="O71" s="16" t="s">
        <v>661</v>
      </c>
      <c r="P71" s="16" t="s">
        <v>735</v>
      </c>
      <c r="Q71" s="16" t="s">
        <v>282</v>
      </c>
      <c r="R71" s="16" t="n">
        <f aca="false">(1+LEN(N71)-LEN(SUBSTITUTE(N71," ","")))+1</f>
        <v>6</v>
      </c>
      <c r="S71" s="16" t="n">
        <f aca="false">(1+LEN(O71)-LEN(SUBSTITUTE(O71," ","")))</f>
        <v>10</v>
      </c>
      <c r="T71" s="16" t="s">
        <v>351</v>
      </c>
      <c r="U71" s="16" t="s">
        <v>703</v>
      </c>
      <c r="V71" s="20" t="s">
        <v>704</v>
      </c>
      <c r="W71" s="20" t="s">
        <v>705</v>
      </c>
      <c r="X71" s="16" t="s">
        <v>706</v>
      </c>
      <c r="Y71" s="20" t="s">
        <v>707</v>
      </c>
      <c r="Z71" s="20" t="s">
        <v>708</v>
      </c>
      <c r="AA71" s="20" t="s">
        <v>704</v>
      </c>
      <c r="AB71" s="16" t="s">
        <v>709</v>
      </c>
      <c r="AC71" s="16" t="s">
        <v>710</v>
      </c>
      <c r="AD71" s="20" t="s">
        <v>704</v>
      </c>
      <c r="AE71" s="20" t="s">
        <v>711</v>
      </c>
      <c r="AF71" s="16" t="s">
        <v>712</v>
      </c>
      <c r="AG71" s="16" t="s">
        <v>713</v>
      </c>
      <c r="AH71" s="20" t="s">
        <v>714</v>
      </c>
      <c r="AI71" s="20" t="s">
        <v>704</v>
      </c>
      <c r="AJ71" s="20" t="s">
        <v>715</v>
      </c>
      <c r="AK71" s="16" t="s">
        <v>716</v>
      </c>
      <c r="AL71" s="20" t="s">
        <v>717</v>
      </c>
      <c r="AM71" s="16" t="s">
        <v>718</v>
      </c>
      <c r="AN71" s="20" t="s">
        <v>708</v>
      </c>
      <c r="AO71" s="20" t="s">
        <v>708</v>
      </c>
      <c r="AP71" s="20" t="s">
        <v>719</v>
      </c>
      <c r="AQ71" s="20" t="s">
        <v>708</v>
      </c>
      <c r="AR71" s="20" t="s">
        <v>704</v>
      </c>
      <c r="AS71" s="16" t="s">
        <v>171</v>
      </c>
      <c r="AT71" s="16" t="s">
        <v>720</v>
      </c>
      <c r="AU71" s="20" t="s">
        <v>708</v>
      </c>
      <c r="AV71" s="16" t="s">
        <v>666</v>
      </c>
      <c r="AW71" s="20" t="s">
        <v>708</v>
      </c>
      <c r="AX71" s="16" t="s">
        <v>304</v>
      </c>
      <c r="AY71" s="20" t="s">
        <v>721</v>
      </c>
      <c r="AZ71" s="20" t="s">
        <v>722</v>
      </c>
      <c r="BA71" s="20" t="s">
        <v>723</v>
      </c>
      <c r="BB71" s="20" t="s">
        <v>708</v>
      </c>
      <c r="BC71" s="16" t="s">
        <v>724</v>
      </c>
      <c r="BD71" s="20" t="s">
        <v>722</v>
      </c>
      <c r="BE71" s="16" t="s">
        <v>725</v>
      </c>
      <c r="BF71" s="20" t="s">
        <v>722</v>
      </c>
      <c r="BG71" s="20" t="s">
        <v>708</v>
      </c>
      <c r="BH71" s="20" t="s">
        <v>708</v>
      </c>
      <c r="BI71" s="16" t="s">
        <v>726</v>
      </c>
      <c r="BJ71" s="20" t="s">
        <v>708</v>
      </c>
      <c r="BK71" s="16" t="s">
        <v>727</v>
      </c>
      <c r="BL71" s="20" t="s">
        <v>704</v>
      </c>
      <c r="BM71" s="16" t="s">
        <v>728</v>
      </c>
      <c r="BN71" s="16" t="s">
        <v>729</v>
      </c>
      <c r="BO71" s="20" t="s">
        <v>730</v>
      </c>
      <c r="BP71" s="20" t="s">
        <v>722</v>
      </c>
      <c r="BQ71" s="16" t="s">
        <v>560</v>
      </c>
      <c r="BS71" s="16" t="s">
        <v>728</v>
      </c>
      <c r="BT71" s="16" t="n">
        <f aca="false">49-(COUNTBLANK(U71:BQ71))</f>
        <v>49</v>
      </c>
      <c r="BU71" s="16" t="str">
        <f aca="false">CONCATENATE("*",BS71,"*")</f>
        <v>*visit*</v>
      </c>
      <c r="BV71" s="16" t="n">
        <f aca="false">COUNTIFS(U71:BQ71,BU71)</f>
        <v>0</v>
      </c>
      <c r="BW71" s="18" t="n">
        <f aca="false">BV71/BT71</f>
        <v>0</v>
      </c>
      <c r="BX71" s="16" t="s">
        <v>731</v>
      </c>
      <c r="BY71" s="16" t="n">
        <f aca="false">COUNTIFS(U71:BQ71,BX71)</f>
        <v>0</v>
      </c>
      <c r="BZ71" s="18" t="n">
        <f aca="false">IF(BY71="","",(BY71/BT71))</f>
        <v>0</v>
      </c>
      <c r="CA71" s="16" t="n">
        <f aca="false">COUNTIFS(U71:BQ71,BU70)</f>
        <v>0</v>
      </c>
      <c r="CB71" s="16" t="str">
        <f aca="false">IF(BX71="",BU71,BX71)</f>
        <v>*see*</v>
      </c>
      <c r="CC71" s="16" t="n">
        <f aca="false">COUNTIFS(U71:BQ71,CB70)</f>
        <v>0</v>
      </c>
      <c r="CD71" s="18" t="n">
        <f aca="false">CC71/BT71</f>
        <v>0</v>
      </c>
      <c r="CE71" s="16" t="s">
        <v>731</v>
      </c>
      <c r="CF71" s="18" t="n">
        <f aca="false">(COUNTIFS(U71:BQ71,CE71))/BT71</f>
        <v>0</v>
      </c>
      <c r="CG71" s="20" t="s">
        <v>732</v>
      </c>
      <c r="CH71" s="16" t="s">
        <v>733</v>
      </c>
      <c r="CI71" s="14" t="n">
        <f aca="false">(COUNTIFS(U71:BQ71,CK71))/BT71</f>
        <v>0.0612244897959184</v>
      </c>
      <c r="CJ71" s="14" t="n">
        <f aca="false">(COUNTIFS(U71:BQ71,CK70))/BT71</f>
        <v>0.448979591836735</v>
      </c>
      <c r="CK71" s="15" t="s">
        <v>699</v>
      </c>
      <c r="CL71" s="16" t="s">
        <v>700</v>
      </c>
    </row>
    <row r="72" customFormat="false" ht="13.8" hidden="false" customHeight="false" outlineLevel="0" collapsed="false">
      <c r="A72" s="4" t="s">
        <v>199</v>
      </c>
      <c r="B72" s="4" t="n">
        <v>2</v>
      </c>
      <c r="C72" s="4" t="n">
        <v>1</v>
      </c>
      <c r="D72" s="4" t="n">
        <v>1</v>
      </c>
      <c r="E72" s="4" t="n">
        <v>18</v>
      </c>
      <c r="F72" s="4" t="n">
        <v>9</v>
      </c>
      <c r="G72" s="4" t="n">
        <v>5</v>
      </c>
      <c r="H72" s="4" t="n">
        <v>5009</v>
      </c>
      <c r="I72" s="4" t="n">
        <v>15009</v>
      </c>
      <c r="J72" s="4" t="n">
        <v>5009</v>
      </c>
      <c r="K72" s="4" t="n">
        <v>25009</v>
      </c>
      <c r="L72" s="4" t="s">
        <v>132</v>
      </c>
      <c r="M72" s="0" t="s">
        <v>659</v>
      </c>
      <c r="N72" s="0" t="s">
        <v>660</v>
      </c>
      <c r="O72" s="0" t="s">
        <v>661</v>
      </c>
      <c r="P72" s="15" t="s">
        <v>736</v>
      </c>
      <c r="Q72" s="15" t="s">
        <v>282</v>
      </c>
      <c r="R72" s="0" t="n">
        <f aca="false">(1+LEN(N72)-LEN(SUBSTITUTE(N72," ","")))+1</f>
        <v>6</v>
      </c>
      <c r="S72" s="0" t="n">
        <f aca="false">(1+LEN(O72)-LEN(SUBSTITUTE(O72," ","")))</f>
        <v>10</v>
      </c>
      <c r="T72" s="0" t="s">
        <v>351</v>
      </c>
      <c r="U72" s="0" t="s">
        <v>662</v>
      </c>
      <c r="V72" s="19" t="s">
        <v>663</v>
      </c>
      <c r="W72" s="19" t="s">
        <v>664</v>
      </c>
      <c r="X72" s="19" t="s">
        <v>665</v>
      </c>
      <c r="Y72" s="19" t="s">
        <v>666</v>
      </c>
      <c r="Z72" s="0" t="s">
        <v>667</v>
      </c>
      <c r="AA72" s="19" t="s">
        <v>668</v>
      </c>
      <c r="AB72" s="0" t="s">
        <v>669</v>
      </c>
      <c r="AC72" s="0" t="s">
        <v>558</v>
      </c>
      <c r="AD72" s="0" t="s">
        <v>670</v>
      </c>
      <c r="AE72" s="0" t="s">
        <v>671</v>
      </c>
      <c r="AF72" s="0" t="s">
        <v>672</v>
      </c>
      <c r="AG72" s="0" t="s">
        <v>514</v>
      </c>
      <c r="AH72" s="0" t="s">
        <v>673</v>
      </c>
      <c r="AI72" s="0" t="s">
        <v>674</v>
      </c>
      <c r="AJ72" s="0" t="s">
        <v>514</v>
      </c>
      <c r="AK72" s="0" t="s">
        <v>675</v>
      </c>
      <c r="AL72" s="0" t="s">
        <v>676</v>
      </c>
      <c r="AM72" s="0" t="s">
        <v>677</v>
      </c>
      <c r="AN72" s="0" t="s">
        <v>678</v>
      </c>
      <c r="AO72" s="0" t="s">
        <v>679</v>
      </c>
      <c r="AP72" s="19" t="s">
        <v>680</v>
      </c>
      <c r="AQ72" s="19" t="s">
        <v>681</v>
      </c>
      <c r="AR72" s="19" t="s">
        <v>681</v>
      </c>
      <c r="AS72" s="0" t="s">
        <v>682</v>
      </c>
      <c r="AT72" s="19" t="s">
        <v>681</v>
      </c>
      <c r="AU72" s="0" t="s">
        <v>683</v>
      </c>
      <c r="AV72" s="19" t="s">
        <v>684</v>
      </c>
      <c r="AW72" s="0" t="s">
        <v>667</v>
      </c>
      <c r="AX72" s="19" t="s">
        <v>681</v>
      </c>
      <c r="AY72" s="0" t="s">
        <v>556</v>
      </c>
      <c r="AZ72" s="19" t="s">
        <v>681</v>
      </c>
      <c r="BA72" s="0" t="s">
        <v>514</v>
      </c>
      <c r="BB72" s="0" t="s">
        <v>685</v>
      </c>
      <c r="BC72" s="0" t="s">
        <v>374</v>
      </c>
      <c r="BD72" s="19" t="s">
        <v>681</v>
      </c>
      <c r="BE72" s="0" t="s">
        <v>686</v>
      </c>
      <c r="BF72" s="19" t="s">
        <v>681</v>
      </c>
      <c r="BG72" s="0" t="s">
        <v>687</v>
      </c>
      <c r="BH72" s="0" t="s">
        <v>688</v>
      </c>
      <c r="BI72" s="12"/>
      <c r="BJ72" s="0" t="s">
        <v>689</v>
      </c>
      <c r="BK72" s="0" t="s">
        <v>690</v>
      </c>
      <c r="BL72" s="0" t="s">
        <v>514</v>
      </c>
      <c r="BM72" s="19" t="s">
        <v>665</v>
      </c>
      <c r="BN72" s="0" t="s">
        <v>691</v>
      </c>
      <c r="BO72" s="0" t="s">
        <v>692</v>
      </c>
      <c r="BP72" s="0" t="s">
        <v>693</v>
      </c>
      <c r="BQ72" s="0" t="s">
        <v>694</v>
      </c>
      <c r="BS72" s="0" t="s">
        <v>695</v>
      </c>
      <c r="BT72" s="0" t="n">
        <f aca="false">49-(COUNTBLANK(U72:BQ72))</f>
        <v>48</v>
      </c>
      <c r="BU72" s="0" t="str">
        <f aca="false">CONCATENATE("*",BS72,"*")</f>
        <v>*treat*</v>
      </c>
      <c r="BV72" s="0" t="n">
        <f aca="false">COUNTIFS(U72:BQ72,BU72)</f>
        <v>0</v>
      </c>
      <c r="BW72" s="14" t="n">
        <f aca="false">BV72/BT72</f>
        <v>0</v>
      </c>
      <c r="BX72" s="0" t="s">
        <v>696</v>
      </c>
      <c r="BY72" s="0" t="n">
        <f aca="false">COUNTIFS(U72:BQ72,BX72)</f>
        <v>0</v>
      </c>
      <c r="BZ72" s="18" t="n">
        <f aca="false">IF(BY72="","",(BY72/BT72))</f>
        <v>0</v>
      </c>
      <c r="CA72" s="0" t="n">
        <f aca="false">COUNTIFS(U72:BQ72,BU73)</f>
        <v>0</v>
      </c>
      <c r="CB72" s="0" t="str">
        <f aca="false">IF(BX72="",BU72,BX72)</f>
        <v>*touch*</v>
      </c>
      <c r="CC72" s="0" t="n">
        <f aca="false">COUNTIFS(U72:BQ72,CB73)</f>
        <v>0</v>
      </c>
      <c r="CD72" s="14" t="n">
        <f aca="false">CC72/BT72</f>
        <v>0</v>
      </c>
      <c r="CE72" s="0" t="s">
        <v>696</v>
      </c>
      <c r="CF72" s="14" t="n">
        <f aca="false">(COUNTIFS(U72:BQ72,CE72))/BT72</f>
        <v>0</v>
      </c>
      <c r="CG72" s="19" t="s">
        <v>697</v>
      </c>
      <c r="CH72" s="0" t="s">
        <v>698</v>
      </c>
      <c r="CI72" s="14" t="n">
        <f aca="false">(COUNTIFS(U72:BQ72,CK72))/BT72</f>
        <v>0.229166666666667</v>
      </c>
      <c r="CJ72" s="14" t="n">
        <f aca="false">(COUNTIFS(U72:BQ72,CH73))/BT72</f>
        <v>0</v>
      </c>
      <c r="CK72" s="15" t="s">
        <v>699</v>
      </c>
      <c r="CL72" s="0" t="s">
        <v>700</v>
      </c>
    </row>
    <row r="73" customFormat="false" ht="13.8" hidden="false" customHeight="false" outlineLevel="0" collapsed="false">
      <c r="A73" s="4" t="s">
        <v>201</v>
      </c>
      <c r="B73" s="4" t="n">
        <v>2</v>
      </c>
      <c r="C73" s="4" t="n">
        <v>1</v>
      </c>
      <c r="D73" s="4" t="n">
        <v>2</v>
      </c>
      <c r="E73" s="4" t="n">
        <v>18</v>
      </c>
      <c r="F73" s="4" t="n">
        <v>9</v>
      </c>
      <c r="G73" s="4" t="n">
        <v>6</v>
      </c>
      <c r="H73" s="4" t="n">
        <v>6009</v>
      </c>
      <c r="I73" s="4" t="n">
        <v>16009</v>
      </c>
      <c r="J73" s="4" t="n">
        <v>6009</v>
      </c>
      <c r="K73" s="4" t="n">
        <v>26009</v>
      </c>
      <c r="L73" s="4" t="s">
        <v>132</v>
      </c>
      <c r="M73" s="0" t="s">
        <v>701</v>
      </c>
      <c r="N73" s="0" t="s">
        <v>660</v>
      </c>
      <c r="O73" s="0" t="s">
        <v>702</v>
      </c>
      <c r="P73" s="15" t="s">
        <v>737</v>
      </c>
      <c r="Q73" s="15" t="s">
        <v>282</v>
      </c>
      <c r="R73" s="0" t="n">
        <f aca="false">(1+LEN(N73)-LEN(SUBSTITUTE(N73," ","")))+1</f>
        <v>6</v>
      </c>
      <c r="S73" s="0" t="n">
        <f aca="false">(1+LEN(O73)-LEN(SUBSTITUTE(O73," ","")))</f>
        <v>10</v>
      </c>
      <c r="T73" s="0" t="s">
        <v>351</v>
      </c>
      <c r="U73" s="0" t="s">
        <v>703</v>
      </c>
      <c r="V73" s="19" t="s">
        <v>704</v>
      </c>
      <c r="W73" s="19" t="s">
        <v>705</v>
      </c>
      <c r="X73" s="0" t="s">
        <v>706</v>
      </c>
      <c r="Y73" s="19" t="s">
        <v>707</v>
      </c>
      <c r="Z73" s="19" t="s">
        <v>708</v>
      </c>
      <c r="AA73" s="19" t="s">
        <v>704</v>
      </c>
      <c r="AB73" s="0" t="s">
        <v>709</v>
      </c>
      <c r="AC73" s="0" t="s">
        <v>710</v>
      </c>
      <c r="AD73" s="19" t="s">
        <v>704</v>
      </c>
      <c r="AE73" s="19" t="s">
        <v>711</v>
      </c>
      <c r="AF73" s="0" t="s">
        <v>712</v>
      </c>
      <c r="AG73" s="0" t="s">
        <v>713</v>
      </c>
      <c r="AH73" s="19" t="s">
        <v>714</v>
      </c>
      <c r="AI73" s="19" t="s">
        <v>704</v>
      </c>
      <c r="AJ73" s="19" t="s">
        <v>715</v>
      </c>
      <c r="AK73" s="0" t="s">
        <v>716</v>
      </c>
      <c r="AL73" s="19" t="s">
        <v>717</v>
      </c>
      <c r="AM73" s="0" t="s">
        <v>718</v>
      </c>
      <c r="AN73" s="19" t="s">
        <v>708</v>
      </c>
      <c r="AO73" s="19" t="s">
        <v>708</v>
      </c>
      <c r="AP73" s="19" t="s">
        <v>719</v>
      </c>
      <c r="AQ73" s="19" t="s">
        <v>708</v>
      </c>
      <c r="AR73" s="19" t="s">
        <v>704</v>
      </c>
      <c r="AS73" s="0" t="s">
        <v>171</v>
      </c>
      <c r="AT73" s="0" t="s">
        <v>720</v>
      </c>
      <c r="AU73" s="19" t="s">
        <v>708</v>
      </c>
      <c r="AV73" s="0" t="s">
        <v>666</v>
      </c>
      <c r="AW73" s="19" t="s">
        <v>708</v>
      </c>
      <c r="AX73" s="0" t="s">
        <v>304</v>
      </c>
      <c r="AY73" s="19" t="s">
        <v>721</v>
      </c>
      <c r="AZ73" s="19" t="s">
        <v>722</v>
      </c>
      <c r="BA73" s="19" t="s">
        <v>723</v>
      </c>
      <c r="BB73" s="19" t="s">
        <v>708</v>
      </c>
      <c r="BC73" s="0" t="s">
        <v>724</v>
      </c>
      <c r="BD73" s="19" t="s">
        <v>722</v>
      </c>
      <c r="BE73" s="0" t="s">
        <v>725</v>
      </c>
      <c r="BF73" s="19" t="s">
        <v>722</v>
      </c>
      <c r="BG73" s="19" t="s">
        <v>708</v>
      </c>
      <c r="BH73" s="19" t="s">
        <v>708</v>
      </c>
      <c r="BI73" s="0" t="s">
        <v>726</v>
      </c>
      <c r="BJ73" s="19" t="s">
        <v>708</v>
      </c>
      <c r="BK73" s="0" t="s">
        <v>727</v>
      </c>
      <c r="BL73" s="19" t="s">
        <v>704</v>
      </c>
      <c r="BM73" s="0" t="s">
        <v>728</v>
      </c>
      <c r="BN73" s="0" t="s">
        <v>729</v>
      </c>
      <c r="BO73" s="19" t="s">
        <v>730</v>
      </c>
      <c r="BP73" s="19" t="s">
        <v>722</v>
      </c>
      <c r="BQ73" s="0" t="s">
        <v>560</v>
      </c>
      <c r="BS73" s="0" t="s">
        <v>728</v>
      </c>
      <c r="BT73" s="0" t="n">
        <f aca="false">49-(COUNTBLANK(U73:BQ73))</f>
        <v>49</v>
      </c>
      <c r="BU73" s="0" t="str">
        <f aca="false">CONCATENATE("*",BS73,"*")</f>
        <v>*visit*</v>
      </c>
      <c r="BV73" s="0" t="n">
        <f aca="false">COUNTIFS(U73:BQ73,BU73)</f>
        <v>0</v>
      </c>
      <c r="BW73" s="14" t="n">
        <f aca="false">BV73/BT73</f>
        <v>0</v>
      </c>
      <c r="BX73" s="0" t="s">
        <v>731</v>
      </c>
      <c r="BY73" s="0" t="n">
        <f aca="false">COUNTIFS(U73:BQ73,BX73)</f>
        <v>0</v>
      </c>
      <c r="BZ73" s="18" t="n">
        <f aca="false">IF(BY73="","",(BY73/BT73))</f>
        <v>0</v>
      </c>
      <c r="CA73" s="0" t="n">
        <f aca="false">COUNTIFS(U73:BQ73,BU72)</f>
        <v>0</v>
      </c>
      <c r="CB73" s="0" t="str">
        <f aca="false">IF(BX73="",BU73,BX73)</f>
        <v>*see*</v>
      </c>
      <c r="CC73" s="0" t="n">
        <f aca="false">COUNTIFS(U73:BQ73,CB72)</f>
        <v>0</v>
      </c>
      <c r="CD73" s="14" t="n">
        <f aca="false">CC73/BT73</f>
        <v>0</v>
      </c>
      <c r="CE73" s="0" t="s">
        <v>731</v>
      </c>
      <c r="CF73" s="14" t="n">
        <f aca="false">(COUNTIFS(U73:BQ73,CE73))/BT73</f>
        <v>0</v>
      </c>
      <c r="CG73" s="19" t="s">
        <v>732</v>
      </c>
      <c r="CH73" s="0" t="s">
        <v>733</v>
      </c>
      <c r="CI73" s="14" t="n">
        <f aca="false">(COUNTIFS(U73:BQ73,CK73))/BT73</f>
        <v>0.448979591836735</v>
      </c>
      <c r="CJ73" s="14" t="n">
        <f aca="false">(COUNTIFS(U73:BQ73,CH72))/BT73</f>
        <v>0</v>
      </c>
      <c r="CK73" s="15" t="s">
        <v>734</v>
      </c>
      <c r="CL73" s="0" t="s">
        <v>700</v>
      </c>
      <c r="CN73" s="16"/>
    </row>
    <row r="74" s="16" customFormat="true" ht="13.8" hidden="false" customHeight="false" outlineLevel="0" collapsed="false">
      <c r="A74" s="4" t="s">
        <v>202</v>
      </c>
      <c r="B74" s="17" t="n">
        <v>2</v>
      </c>
      <c r="C74" s="17" t="n">
        <v>2</v>
      </c>
      <c r="D74" s="17" t="n">
        <v>1</v>
      </c>
      <c r="E74" s="17" t="n">
        <v>18</v>
      </c>
      <c r="F74" s="17" t="n">
        <v>9</v>
      </c>
      <c r="G74" s="17" t="n">
        <v>7</v>
      </c>
      <c r="H74" s="4" t="n">
        <v>7009</v>
      </c>
      <c r="I74" s="4" t="n">
        <v>17009</v>
      </c>
      <c r="J74" s="4" t="n">
        <v>7009</v>
      </c>
      <c r="K74" s="4" t="n">
        <v>27009</v>
      </c>
      <c r="L74" s="4" t="s">
        <v>132</v>
      </c>
      <c r="M74" s="16" t="s">
        <v>659</v>
      </c>
      <c r="N74" s="16" t="s">
        <v>660</v>
      </c>
      <c r="O74" s="16" t="s">
        <v>702</v>
      </c>
      <c r="P74" s="16" t="s">
        <v>735</v>
      </c>
      <c r="Q74" s="16" t="s">
        <v>282</v>
      </c>
      <c r="R74" s="16" t="n">
        <f aca="false">(1+LEN(N74)-LEN(SUBSTITUTE(N74," ","")))+1</f>
        <v>6</v>
      </c>
      <c r="S74" s="16" t="n">
        <f aca="false">(1+LEN(O74)-LEN(SUBSTITUTE(O74," ","")))</f>
        <v>10</v>
      </c>
      <c r="T74" s="16" t="s">
        <v>351</v>
      </c>
      <c r="U74" s="16" t="s">
        <v>662</v>
      </c>
      <c r="V74" s="20" t="s">
        <v>663</v>
      </c>
      <c r="W74" s="20" t="s">
        <v>664</v>
      </c>
      <c r="X74" s="20" t="s">
        <v>665</v>
      </c>
      <c r="Y74" s="20" t="s">
        <v>666</v>
      </c>
      <c r="Z74" s="16" t="s">
        <v>667</v>
      </c>
      <c r="AA74" s="20" t="s">
        <v>668</v>
      </c>
      <c r="AB74" s="16" t="s">
        <v>669</v>
      </c>
      <c r="AC74" s="16" t="s">
        <v>558</v>
      </c>
      <c r="AD74" s="16" t="s">
        <v>670</v>
      </c>
      <c r="AE74" s="16" t="s">
        <v>671</v>
      </c>
      <c r="AF74" s="16" t="s">
        <v>672</v>
      </c>
      <c r="AG74" s="16" t="s">
        <v>514</v>
      </c>
      <c r="AH74" s="16" t="s">
        <v>673</v>
      </c>
      <c r="AI74" s="16" t="s">
        <v>674</v>
      </c>
      <c r="AJ74" s="16" t="s">
        <v>514</v>
      </c>
      <c r="AK74" s="16" t="s">
        <v>675</v>
      </c>
      <c r="AL74" s="16" t="s">
        <v>676</v>
      </c>
      <c r="AM74" s="16" t="s">
        <v>677</v>
      </c>
      <c r="AN74" s="16" t="s">
        <v>678</v>
      </c>
      <c r="AO74" s="16" t="s">
        <v>679</v>
      </c>
      <c r="AP74" s="20" t="s">
        <v>680</v>
      </c>
      <c r="AQ74" s="20" t="s">
        <v>681</v>
      </c>
      <c r="AR74" s="20" t="s">
        <v>681</v>
      </c>
      <c r="AS74" s="16" t="s">
        <v>682</v>
      </c>
      <c r="AT74" s="20" t="s">
        <v>681</v>
      </c>
      <c r="AU74" s="16" t="s">
        <v>683</v>
      </c>
      <c r="AV74" s="20" t="s">
        <v>684</v>
      </c>
      <c r="AW74" s="16" t="s">
        <v>667</v>
      </c>
      <c r="AX74" s="20" t="s">
        <v>681</v>
      </c>
      <c r="AY74" s="16" t="s">
        <v>556</v>
      </c>
      <c r="AZ74" s="20" t="s">
        <v>681</v>
      </c>
      <c r="BA74" s="16" t="s">
        <v>514</v>
      </c>
      <c r="BB74" s="16" t="s">
        <v>685</v>
      </c>
      <c r="BC74" s="16" t="s">
        <v>374</v>
      </c>
      <c r="BD74" s="20" t="s">
        <v>681</v>
      </c>
      <c r="BE74" s="16" t="s">
        <v>686</v>
      </c>
      <c r="BF74" s="20" t="s">
        <v>681</v>
      </c>
      <c r="BG74" s="16" t="s">
        <v>687</v>
      </c>
      <c r="BH74" s="16" t="s">
        <v>688</v>
      </c>
      <c r="BI74" s="0"/>
      <c r="BJ74" s="16" t="s">
        <v>689</v>
      </c>
      <c r="BK74" s="16" t="s">
        <v>690</v>
      </c>
      <c r="BL74" s="16" t="s">
        <v>514</v>
      </c>
      <c r="BM74" s="20" t="s">
        <v>665</v>
      </c>
      <c r="BN74" s="16" t="s">
        <v>691</v>
      </c>
      <c r="BO74" s="16" t="s">
        <v>692</v>
      </c>
      <c r="BP74" s="16" t="s">
        <v>693</v>
      </c>
      <c r="BQ74" s="16" t="s">
        <v>694</v>
      </c>
      <c r="BR74" s="0"/>
      <c r="BS74" s="16" t="s">
        <v>695</v>
      </c>
      <c r="BT74" s="16" t="n">
        <f aca="false">49-(COUNTBLANK(U74:BQ74))</f>
        <v>48</v>
      </c>
      <c r="BU74" s="16" t="str">
        <f aca="false">CONCATENATE("*",BS74,"*")</f>
        <v>*treat*</v>
      </c>
      <c r="BV74" s="16" t="n">
        <f aca="false">COUNTIFS(U74:BQ74,BU74)</f>
        <v>0</v>
      </c>
      <c r="BW74" s="18" t="n">
        <f aca="false">BV74/BT74</f>
        <v>0</v>
      </c>
      <c r="BX74" s="16" t="s">
        <v>696</v>
      </c>
      <c r="BY74" s="16" t="n">
        <f aca="false">COUNTIFS(U74:BQ74,BX74)</f>
        <v>0</v>
      </c>
      <c r="BZ74" s="18" t="n">
        <f aca="false">IF(BY74="","",(BY74/BT74))</f>
        <v>0</v>
      </c>
      <c r="CA74" s="16" t="n">
        <f aca="false">COUNTIFS(U74:BQ74,BU75)</f>
        <v>0</v>
      </c>
      <c r="CB74" s="16" t="str">
        <f aca="false">IF(BX74="",BU74,BX74)</f>
        <v>*touch*</v>
      </c>
      <c r="CC74" s="16" t="n">
        <f aca="false">COUNTIFS(U74:BQ74,CB75)</f>
        <v>0</v>
      </c>
      <c r="CD74" s="18" t="n">
        <f aca="false">CC74/BT74</f>
        <v>0</v>
      </c>
      <c r="CE74" s="16" t="s">
        <v>696</v>
      </c>
      <c r="CF74" s="18" t="n">
        <f aca="false">(COUNTIFS(U74:BQ74,CE74))/BT74</f>
        <v>0</v>
      </c>
      <c r="CG74" s="20" t="s">
        <v>697</v>
      </c>
      <c r="CH74" s="16" t="s">
        <v>698</v>
      </c>
      <c r="CI74" s="14" t="n">
        <f aca="false">(COUNTIFS(U74:BQ74,CK74))/BT74</f>
        <v>0</v>
      </c>
      <c r="CJ74" s="18" t="n">
        <v>0.23</v>
      </c>
      <c r="CK74" s="15" t="s">
        <v>734</v>
      </c>
      <c r="CL74" s="16" t="s">
        <v>700</v>
      </c>
    </row>
    <row r="75" customFormat="false" ht="13.8" hidden="false" customHeight="false" outlineLevel="0" collapsed="false">
      <c r="A75" s="4" t="s">
        <v>203</v>
      </c>
      <c r="B75" s="17" t="n">
        <v>2</v>
      </c>
      <c r="C75" s="17" t="n">
        <v>2</v>
      </c>
      <c r="D75" s="17" t="n">
        <v>2</v>
      </c>
      <c r="E75" s="17" t="n">
        <v>18</v>
      </c>
      <c r="F75" s="17" t="n">
        <v>9</v>
      </c>
      <c r="G75" s="17" t="n">
        <v>8</v>
      </c>
      <c r="H75" s="4" t="n">
        <v>8009</v>
      </c>
      <c r="I75" s="4" t="n">
        <v>18009</v>
      </c>
      <c r="J75" s="4" t="n">
        <v>8009</v>
      </c>
      <c r="K75" s="4" t="n">
        <v>28009</v>
      </c>
      <c r="L75" s="4" t="s">
        <v>132</v>
      </c>
      <c r="M75" s="16" t="s">
        <v>701</v>
      </c>
      <c r="N75" s="16" t="s">
        <v>660</v>
      </c>
      <c r="O75" s="16" t="s">
        <v>661</v>
      </c>
      <c r="P75" s="16" t="s">
        <v>737</v>
      </c>
      <c r="Q75" s="16" t="s">
        <v>282</v>
      </c>
      <c r="R75" s="16" t="n">
        <f aca="false">(1+LEN(N75)-LEN(SUBSTITUTE(N75," ","")))+1</f>
        <v>6</v>
      </c>
      <c r="S75" s="16" t="n">
        <f aca="false">(1+LEN(O75)-LEN(SUBSTITUTE(O75," ","")))</f>
        <v>10</v>
      </c>
      <c r="T75" s="16" t="s">
        <v>351</v>
      </c>
      <c r="U75" s="16" t="s">
        <v>703</v>
      </c>
      <c r="V75" s="20" t="s">
        <v>704</v>
      </c>
      <c r="W75" s="20" t="s">
        <v>705</v>
      </c>
      <c r="X75" s="16" t="s">
        <v>706</v>
      </c>
      <c r="Y75" s="20" t="s">
        <v>707</v>
      </c>
      <c r="Z75" s="20" t="s">
        <v>708</v>
      </c>
      <c r="AA75" s="20" t="s">
        <v>704</v>
      </c>
      <c r="AB75" s="16" t="s">
        <v>709</v>
      </c>
      <c r="AC75" s="16" t="s">
        <v>710</v>
      </c>
      <c r="AD75" s="20" t="s">
        <v>704</v>
      </c>
      <c r="AE75" s="20" t="s">
        <v>711</v>
      </c>
      <c r="AF75" s="16" t="s">
        <v>712</v>
      </c>
      <c r="AG75" s="16" t="s">
        <v>713</v>
      </c>
      <c r="AH75" s="20" t="s">
        <v>714</v>
      </c>
      <c r="AI75" s="20" t="s">
        <v>704</v>
      </c>
      <c r="AJ75" s="20" t="s">
        <v>715</v>
      </c>
      <c r="AK75" s="16" t="s">
        <v>716</v>
      </c>
      <c r="AL75" s="20" t="s">
        <v>717</v>
      </c>
      <c r="AM75" s="16" t="s">
        <v>718</v>
      </c>
      <c r="AN75" s="20" t="s">
        <v>708</v>
      </c>
      <c r="AO75" s="20" t="s">
        <v>708</v>
      </c>
      <c r="AP75" s="20" t="s">
        <v>719</v>
      </c>
      <c r="AQ75" s="20" t="s">
        <v>708</v>
      </c>
      <c r="AR75" s="20" t="s">
        <v>704</v>
      </c>
      <c r="AS75" s="16" t="s">
        <v>171</v>
      </c>
      <c r="AT75" s="16" t="s">
        <v>720</v>
      </c>
      <c r="AU75" s="20" t="s">
        <v>708</v>
      </c>
      <c r="AV75" s="16" t="s">
        <v>666</v>
      </c>
      <c r="AW75" s="20" t="s">
        <v>708</v>
      </c>
      <c r="AX75" s="16" t="s">
        <v>304</v>
      </c>
      <c r="AY75" s="20" t="s">
        <v>721</v>
      </c>
      <c r="AZ75" s="20" t="s">
        <v>722</v>
      </c>
      <c r="BA75" s="20" t="s">
        <v>723</v>
      </c>
      <c r="BB75" s="20" t="s">
        <v>708</v>
      </c>
      <c r="BC75" s="16" t="s">
        <v>724</v>
      </c>
      <c r="BD75" s="20" t="s">
        <v>722</v>
      </c>
      <c r="BE75" s="16" t="s">
        <v>725</v>
      </c>
      <c r="BF75" s="20" t="s">
        <v>722</v>
      </c>
      <c r="BG75" s="20" t="s">
        <v>708</v>
      </c>
      <c r="BH75" s="20" t="s">
        <v>708</v>
      </c>
      <c r="BI75" s="16" t="s">
        <v>726</v>
      </c>
      <c r="BJ75" s="20" t="s">
        <v>708</v>
      </c>
      <c r="BK75" s="16" t="s">
        <v>727</v>
      </c>
      <c r="BL75" s="20" t="s">
        <v>704</v>
      </c>
      <c r="BM75" s="16" t="s">
        <v>728</v>
      </c>
      <c r="BN75" s="16" t="s">
        <v>729</v>
      </c>
      <c r="BO75" s="20" t="s">
        <v>730</v>
      </c>
      <c r="BP75" s="20" t="s">
        <v>722</v>
      </c>
      <c r="BQ75" s="16" t="s">
        <v>560</v>
      </c>
      <c r="BS75" s="16" t="s">
        <v>728</v>
      </c>
      <c r="BT75" s="16" t="n">
        <f aca="false">49-(COUNTBLANK(U75:BQ75))</f>
        <v>49</v>
      </c>
      <c r="BU75" s="16" t="str">
        <f aca="false">CONCATENATE("*",BS75,"*")</f>
        <v>*visit*</v>
      </c>
      <c r="BV75" s="16" t="n">
        <f aca="false">COUNTIFS(U75:BQ75,BU75)</f>
        <v>0</v>
      </c>
      <c r="BW75" s="18" t="n">
        <f aca="false">BV75/BT75</f>
        <v>0</v>
      </c>
      <c r="BX75" s="16" t="s">
        <v>731</v>
      </c>
      <c r="BY75" s="16" t="n">
        <f aca="false">COUNTIFS(U75:BQ75,BX75)</f>
        <v>0</v>
      </c>
      <c r="BZ75" s="18" t="n">
        <f aca="false">IF(BY75="","",(BY75/BT75))</f>
        <v>0</v>
      </c>
      <c r="CA75" s="16" t="n">
        <f aca="false">COUNTIFS(U75:BQ75,BU74)</f>
        <v>0</v>
      </c>
      <c r="CB75" s="16" t="str">
        <f aca="false">IF(BX75="",BU75,BX75)</f>
        <v>*see*</v>
      </c>
      <c r="CC75" s="16" t="n">
        <f aca="false">COUNTIFS(U75:BQ75,CB74)</f>
        <v>0</v>
      </c>
      <c r="CD75" s="18" t="n">
        <f aca="false">CC75/BT75</f>
        <v>0</v>
      </c>
      <c r="CE75" s="16" t="s">
        <v>731</v>
      </c>
      <c r="CF75" s="18" t="n">
        <f aca="false">(COUNTIFS(U75:BQ75,CE75))/BT75</f>
        <v>0</v>
      </c>
      <c r="CG75" s="20" t="s">
        <v>732</v>
      </c>
      <c r="CH75" s="16" t="s">
        <v>733</v>
      </c>
      <c r="CI75" s="14" t="n">
        <f aca="false">(COUNTIFS(U75:BQ75,CK75))/BT75</f>
        <v>0.0612244897959184</v>
      </c>
      <c r="CJ75" s="18" t="n">
        <v>0.43</v>
      </c>
      <c r="CK75" s="15" t="s">
        <v>699</v>
      </c>
      <c r="CL75" s="16" t="s">
        <v>700</v>
      </c>
    </row>
    <row r="76" customFormat="false" ht="13.8" hidden="false" customHeight="false" outlineLevel="0" collapsed="false">
      <c r="A76" s="4" t="s">
        <v>131</v>
      </c>
      <c r="B76" s="4" t="n">
        <v>1</v>
      </c>
      <c r="C76" s="4" t="n">
        <v>1</v>
      </c>
      <c r="D76" s="4" t="n">
        <v>1</v>
      </c>
      <c r="E76" s="4" t="n">
        <v>21</v>
      </c>
      <c r="F76" s="4" t="n">
        <v>10</v>
      </c>
      <c r="G76" s="4" t="n">
        <v>0</v>
      </c>
      <c r="H76" s="4" t="n">
        <v>10</v>
      </c>
      <c r="I76" s="4" t="n">
        <v>10010</v>
      </c>
      <c r="J76" s="4" t="n">
        <v>10</v>
      </c>
      <c r="K76" s="4" t="s">
        <v>200</v>
      </c>
      <c r="L76" s="4" t="s">
        <v>132</v>
      </c>
      <c r="M76" s="0" t="s">
        <v>738</v>
      </c>
      <c r="N76" s="0" t="s">
        <v>739</v>
      </c>
      <c r="O76" s="0" t="s">
        <v>740</v>
      </c>
      <c r="P76" s="15"/>
      <c r="Q76" s="15"/>
      <c r="R76" s="0" t="n">
        <f aca="false">(1+LEN(N76)-LEN(SUBSTITUTE(N76," ","")))+1</f>
        <v>7</v>
      </c>
      <c r="S76" s="0" t="n">
        <f aca="false">(1+LEN(O76)-LEN(SUBSTITUTE(O76," ","")))</f>
        <v>11</v>
      </c>
      <c r="T76" s="0" t="s">
        <v>741</v>
      </c>
      <c r="U76" s="0" t="s">
        <v>742</v>
      </c>
      <c r="V76" s="0" t="s">
        <v>743</v>
      </c>
      <c r="W76" s="0" t="s">
        <v>744</v>
      </c>
      <c r="X76" s="0" t="s">
        <v>745</v>
      </c>
      <c r="Y76" s="0" t="s">
        <v>746</v>
      </c>
      <c r="Z76" s="0" t="s">
        <v>747</v>
      </c>
      <c r="AA76" s="0" t="s">
        <v>748</v>
      </c>
      <c r="AB76" s="0" t="s">
        <v>212</v>
      </c>
      <c r="AC76" s="0" t="s">
        <v>749</v>
      </c>
      <c r="AD76" s="0" t="s">
        <v>750</v>
      </c>
      <c r="AE76" s="0" t="s">
        <v>751</v>
      </c>
      <c r="AF76" s="0" t="s">
        <v>752</v>
      </c>
      <c r="AG76" s="0" t="s">
        <v>753</v>
      </c>
      <c r="AH76" s="0" t="s">
        <v>747</v>
      </c>
      <c r="AI76" s="0" t="s">
        <v>754</v>
      </c>
      <c r="AJ76" s="0" t="s">
        <v>755</v>
      </c>
      <c r="AK76" s="0" t="s">
        <v>756</v>
      </c>
      <c r="AL76" s="0" t="s">
        <v>756</v>
      </c>
      <c r="AM76" s="0" t="s">
        <v>756</v>
      </c>
      <c r="AN76" s="0" t="s">
        <v>154</v>
      </c>
      <c r="AO76" s="0" t="s">
        <v>750</v>
      </c>
      <c r="AP76" s="0" t="s">
        <v>757</v>
      </c>
      <c r="AQ76" s="0" t="s">
        <v>756</v>
      </c>
      <c r="AR76" s="0" t="s">
        <v>758</v>
      </c>
      <c r="AS76" s="0" t="s">
        <v>747</v>
      </c>
      <c r="AT76" s="0" t="s">
        <v>750</v>
      </c>
      <c r="AU76" s="0" t="s">
        <v>750</v>
      </c>
      <c r="AV76" s="0" t="s">
        <v>759</v>
      </c>
      <c r="AW76" s="0" t="s">
        <v>756</v>
      </c>
      <c r="AX76" s="0" t="s">
        <v>304</v>
      </c>
      <c r="AY76" s="0" t="s">
        <v>755</v>
      </c>
      <c r="AZ76" s="0" t="s">
        <v>756</v>
      </c>
      <c r="BA76" s="0" t="s">
        <v>760</v>
      </c>
      <c r="BB76" s="0" t="s">
        <v>761</v>
      </c>
      <c r="BC76" s="0" t="s">
        <v>756</v>
      </c>
      <c r="BD76" s="0" t="s">
        <v>742</v>
      </c>
      <c r="BE76" s="0" t="s">
        <v>762</v>
      </c>
      <c r="BF76" s="0" t="s">
        <v>154</v>
      </c>
      <c r="BG76" s="0" t="s">
        <v>756</v>
      </c>
      <c r="BH76" s="0" t="s">
        <v>212</v>
      </c>
      <c r="BI76" s="0" t="s">
        <v>756</v>
      </c>
      <c r="BJ76" s="0" t="s">
        <v>763</v>
      </c>
      <c r="BK76" s="0" t="s">
        <v>756</v>
      </c>
      <c r="BL76" s="0" t="s">
        <v>764</v>
      </c>
      <c r="BM76" s="0" t="s">
        <v>765</v>
      </c>
      <c r="BN76" s="0" t="s">
        <v>766</v>
      </c>
      <c r="BO76" s="0" t="s">
        <v>756</v>
      </c>
      <c r="BP76" s="0" t="s">
        <v>212</v>
      </c>
      <c r="BQ76" s="0" t="s">
        <v>767</v>
      </c>
      <c r="BS76" s="0" t="s">
        <v>756</v>
      </c>
      <c r="BT76" s="0" t="n">
        <f aca="false">49-(COUNTBLANK(U76:BQ76))</f>
        <v>49</v>
      </c>
      <c r="BU76" s="0" t="str">
        <f aca="false">CONCATENATE("*",BS76,"*")</f>
        <v>*write*</v>
      </c>
      <c r="BV76" s="0" t="n">
        <f aca="false">COUNTIFS(U76:BQ76,BU76)</f>
        <v>0</v>
      </c>
      <c r="BW76" s="14" t="n">
        <f aca="false">BV76/BT76</f>
        <v>0</v>
      </c>
      <c r="BZ76" s="14" t="str">
        <f aca="false">IF(BY76="","",(BY76/BT76))</f>
        <v/>
      </c>
      <c r="CA76" s="0" t="n">
        <f aca="false">COUNTIFS(U76:BQ76,BU77)</f>
        <v>0</v>
      </c>
      <c r="CB76" s="0" t="str">
        <f aca="false">IF(BX76="",BU76,BX76)</f>
        <v>*write*</v>
      </c>
      <c r="CC76" s="0" t="n">
        <f aca="false">COUNTIFS(U76:BQ76,CB77)</f>
        <v>0</v>
      </c>
      <c r="CD76" s="14" t="n">
        <f aca="false">CC76/BT76</f>
        <v>0</v>
      </c>
      <c r="CE76" s="0" t="s">
        <v>768</v>
      </c>
      <c r="CF76" s="14" t="n">
        <f aca="false">(COUNTIFS(U76:BQ76,CE76))/BT76</f>
        <v>0</v>
      </c>
      <c r="CH76" s="0" t="s">
        <v>769</v>
      </c>
      <c r="CI76" s="14" t="n">
        <f aca="false">(COUNTIFS(U76:BQ76,CK76))/BT76</f>
        <v>0.346938775510204</v>
      </c>
      <c r="CJ76" s="14" t="n">
        <f aca="false">(COUNTIFS(U76:BQ76,CK77))/BT76</f>
        <v>0.102040816326531</v>
      </c>
      <c r="CK76" s="15" t="s">
        <v>756</v>
      </c>
      <c r="CL76" s="0" t="s">
        <v>770</v>
      </c>
    </row>
    <row r="77" customFormat="false" ht="13.8" hidden="false" customHeight="false" outlineLevel="0" collapsed="false">
      <c r="A77" s="4" t="s">
        <v>167</v>
      </c>
      <c r="B77" s="4" t="n">
        <v>1</v>
      </c>
      <c r="C77" s="4" t="n">
        <v>1</v>
      </c>
      <c r="D77" s="4" t="n">
        <v>2</v>
      </c>
      <c r="E77" s="4" t="n">
        <v>21</v>
      </c>
      <c r="F77" s="4" t="n">
        <v>10</v>
      </c>
      <c r="G77" s="4" t="n">
        <v>1</v>
      </c>
      <c r="H77" s="4" t="n">
        <v>1010</v>
      </c>
      <c r="I77" s="4" t="n">
        <v>11010</v>
      </c>
      <c r="J77" s="4" t="n">
        <v>1010</v>
      </c>
      <c r="K77" s="4" t="s">
        <v>200</v>
      </c>
      <c r="L77" s="4" t="s">
        <v>132</v>
      </c>
      <c r="M77" s="0" t="s">
        <v>771</v>
      </c>
      <c r="N77" s="0" t="s">
        <v>739</v>
      </c>
      <c r="O77" s="0" t="s">
        <v>772</v>
      </c>
      <c r="P77" s="16"/>
      <c r="Q77" s="16"/>
      <c r="R77" s="0" t="n">
        <f aca="false">(1+LEN(N77)-LEN(SUBSTITUTE(N77," ","")))+1</f>
        <v>7</v>
      </c>
      <c r="S77" s="0" t="n">
        <f aca="false">(1+LEN(O77)-LEN(SUBSTITUTE(O77," ","")))</f>
        <v>11</v>
      </c>
      <c r="T77" s="0" t="s">
        <v>741</v>
      </c>
      <c r="U77" s="0" t="s">
        <v>750</v>
      </c>
      <c r="V77" s="0" t="s">
        <v>773</v>
      </c>
      <c r="W77" s="0" t="s">
        <v>774</v>
      </c>
      <c r="X77" s="0" t="s">
        <v>750</v>
      </c>
      <c r="Y77" s="0" t="s">
        <v>775</v>
      </c>
      <c r="Z77" s="0" t="s">
        <v>776</v>
      </c>
      <c r="AA77" s="0" t="s">
        <v>777</v>
      </c>
      <c r="AB77" s="0" t="s">
        <v>750</v>
      </c>
      <c r="AC77" s="0" t="s">
        <v>763</v>
      </c>
      <c r="AD77" s="0" t="s">
        <v>778</v>
      </c>
      <c r="AE77" s="0" t="s">
        <v>750</v>
      </c>
      <c r="AF77" s="0" t="s">
        <v>779</v>
      </c>
      <c r="AG77" s="0" t="s">
        <v>780</v>
      </c>
      <c r="AH77" s="0" t="s">
        <v>750</v>
      </c>
      <c r="AI77" s="0" t="s">
        <v>775</v>
      </c>
      <c r="AJ77" s="0" t="s">
        <v>781</v>
      </c>
      <c r="AK77" s="0" t="s">
        <v>782</v>
      </c>
      <c r="AL77" s="0" t="s">
        <v>783</v>
      </c>
      <c r="AM77" s="0" t="s">
        <v>750</v>
      </c>
      <c r="AN77" s="0" t="s">
        <v>750</v>
      </c>
      <c r="AO77" s="0" t="s">
        <v>776</v>
      </c>
      <c r="AP77" s="0" t="s">
        <v>784</v>
      </c>
      <c r="AQ77" s="0" t="s">
        <v>750</v>
      </c>
      <c r="AR77" s="0" t="s">
        <v>785</v>
      </c>
      <c r="AS77" s="0" t="s">
        <v>785</v>
      </c>
      <c r="AT77" s="0" t="s">
        <v>756</v>
      </c>
      <c r="AU77" s="0" t="s">
        <v>775</v>
      </c>
      <c r="AV77" s="0" t="s">
        <v>756</v>
      </c>
      <c r="AW77" s="0" t="s">
        <v>750</v>
      </c>
      <c r="AX77" s="0" t="s">
        <v>750</v>
      </c>
      <c r="AY77" s="0" t="s">
        <v>776</v>
      </c>
      <c r="AZ77" s="0" t="s">
        <v>747</v>
      </c>
      <c r="BA77" s="0" t="s">
        <v>750</v>
      </c>
      <c r="BB77" s="0" t="s">
        <v>750</v>
      </c>
      <c r="BC77" s="0" t="s">
        <v>756</v>
      </c>
      <c r="BD77" s="0" t="s">
        <v>750</v>
      </c>
      <c r="BE77" s="0" t="s">
        <v>759</v>
      </c>
      <c r="BF77" s="0" t="s">
        <v>750</v>
      </c>
      <c r="BG77" s="0" t="s">
        <v>212</v>
      </c>
      <c r="BH77" s="0" t="s">
        <v>777</v>
      </c>
      <c r="BI77" s="0" t="s">
        <v>786</v>
      </c>
      <c r="BJ77" s="0" t="s">
        <v>750</v>
      </c>
      <c r="BK77" s="0" t="s">
        <v>787</v>
      </c>
      <c r="BL77" s="0" t="s">
        <v>775</v>
      </c>
      <c r="BM77" s="0" t="s">
        <v>750</v>
      </c>
      <c r="BN77" s="0" t="s">
        <v>154</v>
      </c>
      <c r="BO77" s="0" t="s">
        <v>764</v>
      </c>
      <c r="BP77" s="0" t="s">
        <v>788</v>
      </c>
      <c r="BQ77" s="0" t="s">
        <v>756</v>
      </c>
      <c r="BS77" s="0" t="s">
        <v>750</v>
      </c>
      <c r="BT77" s="0" t="n">
        <f aca="false">49-(COUNTBLANK(U77:BQ77))</f>
        <v>49</v>
      </c>
      <c r="BU77" s="0" t="str">
        <f aca="false">CONCATENATE("*",BS77,"*")</f>
        <v>*read*</v>
      </c>
      <c r="BV77" s="0" t="n">
        <f aca="false">COUNTIFS(U77:BQ77,BU77)</f>
        <v>0</v>
      </c>
      <c r="BW77" s="14" t="n">
        <f aca="false">BV77/BT77</f>
        <v>0</v>
      </c>
      <c r="BZ77" s="14" t="str">
        <f aca="false">IF(BY77="","",(BY77/BT77))</f>
        <v/>
      </c>
      <c r="CA77" s="0" t="n">
        <f aca="false">COUNTIFS(U77:BQ77,BU76)</f>
        <v>0</v>
      </c>
      <c r="CB77" s="0" t="str">
        <f aca="false">IF(BX77="",BU77,BX77)</f>
        <v>*read*</v>
      </c>
      <c r="CC77" s="0" t="n">
        <f aca="false">COUNTIFS(U77:BQ77,CB76)</f>
        <v>0</v>
      </c>
      <c r="CD77" s="14" t="n">
        <f aca="false">CC77/BT77</f>
        <v>0</v>
      </c>
      <c r="CE77" s="0" t="s">
        <v>789</v>
      </c>
      <c r="CF77" s="14" t="n">
        <f aca="false">(COUNTIFS(U77:BQ77,CE77))/BT77</f>
        <v>0</v>
      </c>
      <c r="CH77" s="0" t="s">
        <v>790</v>
      </c>
      <c r="CI77" s="14" t="n">
        <f aca="false">(COUNTIFS(U77:BQ77,CK77))/BT77</f>
        <v>0.551020408163265</v>
      </c>
      <c r="CJ77" s="14" t="n">
        <f aca="false">(COUNTIFS(U77:BQ77,CK76))/BT77</f>
        <v>0.142857142857143</v>
      </c>
      <c r="CK77" s="15" t="s">
        <v>750</v>
      </c>
      <c r="CL77" s="0" t="s">
        <v>770</v>
      </c>
      <c r="CN77" s="16"/>
    </row>
    <row r="78" s="16" customFormat="true" ht="13.8" hidden="false" customHeight="false" outlineLevel="0" collapsed="false">
      <c r="A78" s="4" t="s">
        <v>195</v>
      </c>
      <c r="B78" s="17" t="n">
        <v>1</v>
      </c>
      <c r="C78" s="17" t="n">
        <v>2</v>
      </c>
      <c r="D78" s="17" t="n">
        <v>1</v>
      </c>
      <c r="E78" s="17" t="n">
        <v>21</v>
      </c>
      <c r="F78" s="17" t="n">
        <v>10</v>
      </c>
      <c r="G78" s="17" t="n">
        <v>2</v>
      </c>
      <c r="H78" s="4" t="n">
        <v>2010</v>
      </c>
      <c r="I78" s="4" t="n">
        <v>12010</v>
      </c>
      <c r="J78" s="4" t="n">
        <v>2010</v>
      </c>
      <c r="K78" s="4" t="s">
        <v>200</v>
      </c>
      <c r="L78" s="4" t="s">
        <v>132</v>
      </c>
      <c r="M78" s="16" t="s">
        <v>738</v>
      </c>
      <c r="N78" s="16" t="s">
        <v>739</v>
      </c>
      <c r="O78" s="16" t="s">
        <v>772</v>
      </c>
      <c r="R78" s="16" t="n">
        <f aca="false">(1+LEN(N78)-LEN(SUBSTITUTE(N78," ","")))+1</f>
        <v>7</v>
      </c>
      <c r="S78" s="16" t="n">
        <f aca="false">(1+LEN(O78)-LEN(SUBSTITUTE(O78," ","")))</f>
        <v>11</v>
      </c>
      <c r="T78" s="16" t="s">
        <v>741</v>
      </c>
      <c r="U78" s="16" t="s">
        <v>742</v>
      </c>
      <c r="V78" s="16" t="s">
        <v>743</v>
      </c>
      <c r="W78" s="16" t="s">
        <v>744</v>
      </c>
      <c r="X78" s="16" t="s">
        <v>745</v>
      </c>
      <c r="Y78" s="16" t="s">
        <v>746</v>
      </c>
      <c r="Z78" s="16" t="s">
        <v>747</v>
      </c>
      <c r="AA78" s="16" t="s">
        <v>748</v>
      </c>
      <c r="AB78" s="16" t="s">
        <v>212</v>
      </c>
      <c r="AC78" s="16" t="s">
        <v>749</v>
      </c>
      <c r="AD78" s="16" t="s">
        <v>750</v>
      </c>
      <c r="AE78" s="16" t="s">
        <v>751</v>
      </c>
      <c r="AF78" s="16" t="s">
        <v>752</v>
      </c>
      <c r="AG78" s="16" t="s">
        <v>753</v>
      </c>
      <c r="AH78" s="16" t="s">
        <v>747</v>
      </c>
      <c r="AI78" s="16" t="s">
        <v>754</v>
      </c>
      <c r="AJ78" s="16" t="s">
        <v>755</v>
      </c>
      <c r="AK78" s="16" t="s">
        <v>756</v>
      </c>
      <c r="AL78" s="16" t="s">
        <v>756</v>
      </c>
      <c r="AM78" s="16" t="s">
        <v>756</v>
      </c>
      <c r="AN78" s="16" t="s">
        <v>154</v>
      </c>
      <c r="AO78" s="16" t="s">
        <v>750</v>
      </c>
      <c r="AP78" s="16" t="s">
        <v>757</v>
      </c>
      <c r="AQ78" s="16" t="s">
        <v>756</v>
      </c>
      <c r="AR78" s="16" t="s">
        <v>758</v>
      </c>
      <c r="AS78" s="16" t="s">
        <v>747</v>
      </c>
      <c r="AT78" s="16" t="s">
        <v>750</v>
      </c>
      <c r="AU78" s="16" t="s">
        <v>750</v>
      </c>
      <c r="AV78" s="16" t="s">
        <v>759</v>
      </c>
      <c r="AW78" s="16" t="s">
        <v>756</v>
      </c>
      <c r="AX78" s="16" t="s">
        <v>304</v>
      </c>
      <c r="AY78" s="16" t="s">
        <v>755</v>
      </c>
      <c r="AZ78" s="16" t="s">
        <v>756</v>
      </c>
      <c r="BA78" s="16" t="s">
        <v>760</v>
      </c>
      <c r="BB78" s="16" t="s">
        <v>761</v>
      </c>
      <c r="BC78" s="16" t="s">
        <v>756</v>
      </c>
      <c r="BD78" s="16" t="s">
        <v>742</v>
      </c>
      <c r="BE78" s="16" t="s">
        <v>762</v>
      </c>
      <c r="BF78" s="16" t="s">
        <v>154</v>
      </c>
      <c r="BG78" s="16" t="s">
        <v>756</v>
      </c>
      <c r="BH78" s="16" t="s">
        <v>212</v>
      </c>
      <c r="BI78" s="16" t="s">
        <v>756</v>
      </c>
      <c r="BJ78" s="16" t="s">
        <v>763</v>
      </c>
      <c r="BK78" s="16" t="s">
        <v>756</v>
      </c>
      <c r="BL78" s="16" t="s">
        <v>764</v>
      </c>
      <c r="BM78" s="16" t="s">
        <v>765</v>
      </c>
      <c r="BN78" s="16" t="s">
        <v>766</v>
      </c>
      <c r="BO78" s="16" t="s">
        <v>756</v>
      </c>
      <c r="BP78" s="16" t="s">
        <v>212</v>
      </c>
      <c r="BQ78" s="16" t="s">
        <v>767</v>
      </c>
      <c r="BS78" s="16" t="s">
        <v>756</v>
      </c>
      <c r="BT78" s="16" t="n">
        <f aca="false">49-(COUNTBLANK(U78:BQ78))</f>
        <v>49</v>
      </c>
      <c r="BU78" s="16" t="str">
        <f aca="false">CONCATENATE("*",BS78,"*")</f>
        <v>*write*</v>
      </c>
      <c r="BV78" s="16" t="n">
        <f aca="false">COUNTIFS(U78:BQ78,BU78)</f>
        <v>0</v>
      </c>
      <c r="BW78" s="18" t="n">
        <f aca="false">BV78/BT78</f>
        <v>0</v>
      </c>
      <c r="BZ78" s="18" t="str">
        <f aca="false">IF(BY78="","",(BY78/BT78))</f>
        <v/>
      </c>
      <c r="CA78" s="16" t="n">
        <f aca="false">COUNTIFS(U78:BQ78,BU79)</f>
        <v>0</v>
      </c>
      <c r="CB78" s="16" t="str">
        <f aca="false">IF(BX78="",BU78,BX78)</f>
        <v>*write*</v>
      </c>
      <c r="CC78" s="16" t="n">
        <f aca="false">COUNTIFS(U78:BQ78,CB79)</f>
        <v>0</v>
      </c>
      <c r="CD78" s="18" t="n">
        <f aca="false">CC78/BT78</f>
        <v>0</v>
      </c>
      <c r="CE78" s="16" t="s">
        <v>768</v>
      </c>
      <c r="CF78" s="18" t="n">
        <f aca="false">(COUNTIFS(U78:BQ78,CE78))/BT78</f>
        <v>0</v>
      </c>
      <c r="CH78" s="16" t="s">
        <v>769</v>
      </c>
      <c r="CI78" s="14" t="n">
        <f aca="false">(COUNTIFS(U78:BQ78,CK78))/BT78</f>
        <v>0.102040816326531</v>
      </c>
      <c r="CJ78" s="14" t="n">
        <f aca="false">(COUNTIFS(U78:BQ78,CK79))/BT78</f>
        <v>0.346938775510204</v>
      </c>
      <c r="CK78" s="15" t="s">
        <v>750</v>
      </c>
      <c r="CL78" s="16" t="s">
        <v>770</v>
      </c>
    </row>
    <row r="79" customFormat="false" ht="13.8" hidden="false" customHeight="false" outlineLevel="0" collapsed="false">
      <c r="A79" s="4" t="s">
        <v>197</v>
      </c>
      <c r="B79" s="17" t="n">
        <v>1</v>
      </c>
      <c r="C79" s="17" t="n">
        <v>2</v>
      </c>
      <c r="D79" s="17" t="n">
        <v>2</v>
      </c>
      <c r="E79" s="17" t="n">
        <v>21</v>
      </c>
      <c r="F79" s="17" t="n">
        <v>10</v>
      </c>
      <c r="G79" s="17" t="n">
        <v>3</v>
      </c>
      <c r="H79" s="4" t="n">
        <v>3010</v>
      </c>
      <c r="I79" s="4" t="n">
        <v>13010</v>
      </c>
      <c r="J79" s="4" t="n">
        <v>3010</v>
      </c>
      <c r="K79" s="4" t="n">
        <v>23010</v>
      </c>
      <c r="L79" s="4" t="s">
        <v>132</v>
      </c>
      <c r="M79" s="16" t="s">
        <v>771</v>
      </c>
      <c r="N79" s="16" t="s">
        <v>739</v>
      </c>
      <c r="O79" s="16" t="s">
        <v>740</v>
      </c>
      <c r="P79" s="16" t="s">
        <v>791</v>
      </c>
      <c r="Q79" s="16" t="s">
        <v>137</v>
      </c>
      <c r="R79" s="16" t="n">
        <f aca="false">(1+LEN(N79)-LEN(SUBSTITUTE(N79," ","")))+1</f>
        <v>7</v>
      </c>
      <c r="S79" s="16" t="n">
        <f aca="false">(1+LEN(O79)-LEN(SUBSTITUTE(O79," ","")))</f>
        <v>11</v>
      </c>
      <c r="T79" s="16" t="s">
        <v>741</v>
      </c>
      <c r="U79" s="16" t="s">
        <v>750</v>
      </c>
      <c r="V79" s="16" t="s">
        <v>773</v>
      </c>
      <c r="W79" s="16" t="s">
        <v>774</v>
      </c>
      <c r="X79" s="16" t="s">
        <v>750</v>
      </c>
      <c r="Y79" s="16" t="s">
        <v>775</v>
      </c>
      <c r="Z79" s="16" t="s">
        <v>776</v>
      </c>
      <c r="AA79" s="16" t="s">
        <v>777</v>
      </c>
      <c r="AB79" s="16" t="s">
        <v>750</v>
      </c>
      <c r="AC79" s="16" t="s">
        <v>763</v>
      </c>
      <c r="AD79" s="16" t="s">
        <v>778</v>
      </c>
      <c r="AE79" s="16" t="s">
        <v>750</v>
      </c>
      <c r="AF79" s="16" t="s">
        <v>779</v>
      </c>
      <c r="AG79" s="16" t="s">
        <v>780</v>
      </c>
      <c r="AH79" s="16" t="s">
        <v>750</v>
      </c>
      <c r="AI79" s="16" t="s">
        <v>775</v>
      </c>
      <c r="AJ79" s="16" t="s">
        <v>781</v>
      </c>
      <c r="AK79" s="16" t="s">
        <v>782</v>
      </c>
      <c r="AL79" s="16" t="s">
        <v>783</v>
      </c>
      <c r="AM79" s="16" t="s">
        <v>750</v>
      </c>
      <c r="AN79" s="16" t="s">
        <v>750</v>
      </c>
      <c r="AO79" s="16" t="s">
        <v>776</v>
      </c>
      <c r="AP79" s="16" t="s">
        <v>784</v>
      </c>
      <c r="AQ79" s="16" t="s">
        <v>750</v>
      </c>
      <c r="AR79" s="16" t="s">
        <v>785</v>
      </c>
      <c r="AS79" s="16" t="s">
        <v>785</v>
      </c>
      <c r="AT79" s="16" t="s">
        <v>756</v>
      </c>
      <c r="AU79" s="16" t="s">
        <v>775</v>
      </c>
      <c r="AV79" s="16" t="s">
        <v>756</v>
      </c>
      <c r="AW79" s="16" t="s">
        <v>750</v>
      </c>
      <c r="AX79" s="16" t="s">
        <v>750</v>
      </c>
      <c r="AY79" s="16" t="s">
        <v>776</v>
      </c>
      <c r="AZ79" s="16" t="s">
        <v>747</v>
      </c>
      <c r="BA79" s="16" t="s">
        <v>750</v>
      </c>
      <c r="BB79" s="16" t="s">
        <v>750</v>
      </c>
      <c r="BC79" s="16" t="s">
        <v>756</v>
      </c>
      <c r="BD79" s="16" t="s">
        <v>750</v>
      </c>
      <c r="BE79" s="16" t="s">
        <v>759</v>
      </c>
      <c r="BF79" s="16" t="s">
        <v>750</v>
      </c>
      <c r="BG79" s="16" t="s">
        <v>212</v>
      </c>
      <c r="BH79" s="16" t="s">
        <v>777</v>
      </c>
      <c r="BI79" s="16" t="s">
        <v>786</v>
      </c>
      <c r="BJ79" s="16" t="s">
        <v>750</v>
      </c>
      <c r="BK79" s="16" t="s">
        <v>787</v>
      </c>
      <c r="BL79" s="16" t="s">
        <v>775</v>
      </c>
      <c r="BM79" s="16" t="s">
        <v>750</v>
      </c>
      <c r="BN79" s="16" t="s">
        <v>154</v>
      </c>
      <c r="BO79" s="16" t="s">
        <v>764</v>
      </c>
      <c r="BP79" s="16" t="s">
        <v>788</v>
      </c>
      <c r="BQ79" s="16" t="s">
        <v>756</v>
      </c>
      <c r="BS79" s="16" t="s">
        <v>750</v>
      </c>
      <c r="BT79" s="16" t="n">
        <f aca="false">49-(COUNTBLANK(U79:BQ79))</f>
        <v>49</v>
      </c>
      <c r="BU79" s="16" t="str">
        <f aca="false">CONCATENATE("*",BS79,"*")</f>
        <v>*read*</v>
      </c>
      <c r="BV79" s="16" t="n">
        <f aca="false">COUNTIFS(U79:BQ79,BU79)</f>
        <v>0</v>
      </c>
      <c r="BW79" s="18" t="n">
        <f aca="false">BV79/BT79</f>
        <v>0</v>
      </c>
      <c r="BZ79" s="18" t="str">
        <f aca="false">IF(BY79="","",(BY79/BT79))</f>
        <v/>
      </c>
      <c r="CA79" s="16" t="n">
        <f aca="false">COUNTIFS(U79:BQ79,BU78)</f>
        <v>0</v>
      </c>
      <c r="CB79" s="16" t="str">
        <f aca="false">IF(BX79="",BU79,BX79)</f>
        <v>*read*</v>
      </c>
      <c r="CC79" s="16" t="n">
        <f aca="false">COUNTIFS(U79:BQ79,CB78)</f>
        <v>0</v>
      </c>
      <c r="CD79" s="18" t="n">
        <f aca="false">CC79/BT79</f>
        <v>0</v>
      </c>
      <c r="CE79" s="16" t="s">
        <v>789</v>
      </c>
      <c r="CF79" s="18" t="n">
        <f aca="false">(COUNTIFS(U79:BQ79,CE79))/BT79</f>
        <v>0</v>
      </c>
      <c r="CH79" s="16" t="s">
        <v>790</v>
      </c>
      <c r="CI79" s="14" t="n">
        <f aca="false">(COUNTIFS(U79:BQ79,CK79))/BT79</f>
        <v>0.142857142857143</v>
      </c>
      <c r="CJ79" s="14" t="n">
        <f aca="false">(COUNTIFS(U79:BQ79,CK78))/BT79</f>
        <v>0.551020408163265</v>
      </c>
      <c r="CK79" s="15" t="s">
        <v>756</v>
      </c>
      <c r="CL79" s="16" t="s">
        <v>770</v>
      </c>
    </row>
    <row r="80" customFormat="false" ht="13.8" hidden="false" customHeight="false" outlineLevel="0" collapsed="false">
      <c r="A80" s="4" t="s">
        <v>199</v>
      </c>
      <c r="B80" s="4" t="n">
        <v>2</v>
      </c>
      <c r="C80" s="4" t="n">
        <v>1</v>
      </c>
      <c r="D80" s="4" t="n">
        <v>1</v>
      </c>
      <c r="E80" s="4" t="n">
        <v>21</v>
      </c>
      <c r="F80" s="4" t="n">
        <v>10</v>
      </c>
      <c r="G80" s="4" t="n">
        <v>5</v>
      </c>
      <c r="H80" s="4" t="n">
        <v>5010</v>
      </c>
      <c r="I80" s="4" t="n">
        <v>15010</v>
      </c>
      <c r="J80" s="4" t="n">
        <v>5010</v>
      </c>
      <c r="K80" s="4" t="n">
        <v>25010</v>
      </c>
      <c r="L80" s="4" t="s">
        <v>132</v>
      </c>
      <c r="M80" s="0" t="s">
        <v>738</v>
      </c>
      <c r="N80" s="0" t="s">
        <v>739</v>
      </c>
      <c r="O80" s="0" t="s">
        <v>740</v>
      </c>
      <c r="P80" s="15" t="s">
        <v>791</v>
      </c>
      <c r="Q80" s="15" t="s">
        <v>137</v>
      </c>
      <c r="R80" s="0" t="n">
        <f aca="false">(1+LEN(N80)-LEN(SUBSTITUTE(N80," ","")))+1</f>
        <v>7</v>
      </c>
      <c r="S80" s="0" t="n">
        <f aca="false">(1+LEN(O80)-LEN(SUBSTITUTE(O80," ","")))</f>
        <v>11</v>
      </c>
      <c r="T80" s="0" t="s">
        <v>741</v>
      </c>
      <c r="U80" s="0" t="s">
        <v>742</v>
      </c>
      <c r="V80" s="0" t="s">
        <v>743</v>
      </c>
      <c r="W80" s="0" t="s">
        <v>744</v>
      </c>
      <c r="X80" s="0" t="s">
        <v>745</v>
      </c>
      <c r="Y80" s="0" t="s">
        <v>746</v>
      </c>
      <c r="Z80" s="0" t="s">
        <v>747</v>
      </c>
      <c r="AA80" s="0" t="s">
        <v>748</v>
      </c>
      <c r="AB80" s="0" t="s">
        <v>212</v>
      </c>
      <c r="AC80" s="0" t="s">
        <v>749</v>
      </c>
      <c r="AD80" s="0" t="s">
        <v>750</v>
      </c>
      <c r="AE80" s="0" t="s">
        <v>751</v>
      </c>
      <c r="AF80" s="0" t="s">
        <v>752</v>
      </c>
      <c r="AG80" s="0" t="s">
        <v>753</v>
      </c>
      <c r="AH80" s="0" t="s">
        <v>747</v>
      </c>
      <c r="AI80" s="0" t="s">
        <v>754</v>
      </c>
      <c r="AJ80" s="0" t="s">
        <v>755</v>
      </c>
      <c r="AK80" s="0" t="s">
        <v>756</v>
      </c>
      <c r="AL80" s="0" t="s">
        <v>756</v>
      </c>
      <c r="AM80" s="0" t="s">
        <v>756</v>
      </c>
      <c r="AN80" s="0" t="s">
        <v>154</v>
      </c>
      <c r="AO80" s="0" t="s">
        <v>750</v>
      </c>
      <c r="AP80" s="0" t="s">
        <v>757</v>
      </c>
      <c r="AQ80" s="0" t="s">
        <v>756</v>
      </c>
      <c r="AR80" s="0" t="s">
        <v>758</v>
      </c>
      <c r="AS80" s="0" t="s">
        <v>747</v>
      </c>
      <c r="AT80" s="0" t="s">
        <v>750</v>
      </c>
      <c r="AU80" s="0" t="s">
        <v>750</v>
      </c>
      <c r="AV80" s="0" t="s">
        <v>759</v>
      </c>
      <c r="AW80" s="0" t="s">
        <v>756</v>
      </c>
      <c r="AX80" s="0" t="s">
        <v>304</v>
      </c>
      <c r="AY80" s="0" t="s">
        <v>755</v>
      </c>
      <c r="AZ80" s="0" t="s">
        <v>756</v>
      </c>
      <c r="BA80" s="0" t="s">
        <v>760</v>
      </c>
      <c r="BB80" s="0" t="s">
        <v>761</v>
      </c>
      <c r="BC80" s="0" t="s">
        <v>756</v>
      </c>
      <c r="BD80" s="0" t="s">
        <v>742</v>
      </c>
      <c r="BE80" s="0" t="s">
        <v>762</v>
      </c>
      <c r="BF80" s="0" t="s">
        <v>154</v>
      </c>
      <c r="BG80" s="0" t="s">
        <v>756</v>
      </c>
      <c r="BH80" s="0" t="s">
        <v>212</v>
      </c>
      <c r="BI80" s="0" t="s">
        <v>756</v>
      </c>
      <c r="BJ80" s="0" t="s">
        <v>763</v>
      </c>
      <c r="BK80" s="0" t="s">
        <v>756</v>
      </c>
      <c r="BL80" s="0" t="s">
        <v>764</v>
      </c>
      <c r="BM80" s="0" t="s">
        <v>765</v>
      </c>
      <c r="BN80" s="0" t="s">
        <v>766</v>
      </c>
      <c r="BO80" s="0" t="s">
        <v>756</v>
      </c>
      <c r="BP80" s="0" t="s">
        <v>212</v>
      </c>
      <c r="BQ80" s="0" t="s">
        <v>767</v>
      </c>
      <c r="BS80" s="0" t="s">
        <v>756</v>
      </c>
      <c r="BT80" s="0" t="n">
        <f aca="false">49-(COUNTBLANK(U80:BQ80))</f>
        <v>49</v>
      </c>
      <c r="BU80" s="0" t="str">
        <f aca="false">CONCATENATE("*",BS80,"*")</f>
        <v>*write*</v>
      </c>
      <c r="BV80" s="0" t="n">
        <f aca="false">COUNTIFS(U80:BQ80,BU80)</f>
        <v>0</v>
      </c>
      <c r="BW80" s="14" t="n">
        <f aca="false">BV80/BT80</f>
        <v>0</v>
      </c>
      <c r="BZ80" s="14" t="str">
        <f aca="false">IF(BY80="","",(BY80/BT80))</f>
        <v/>
      </c>
      <c r="CA80" s="0" t="n">
        <f aca="false">COUNTIFS(U80:BQ80,BU81)</f>
        <v>0</v>
      </c>
      <c r="CB80" s="0" t="str">
        <f aca="false">IF(BX80="",BU80,BX80)</f>
        <v>*write*</v>
      </c>
      <c r="CC80" s="0" t="n">
        <f aca="false">COUNTIFS(U80:BQ80,CB81)</f>
        <v>0</v>
      </c>
      <c r="CD80" s="14" t="n">
        <f aca="false">CC80/BT80</f>
        <v>0</v>
      </c>
      <c r="CE80" s="0" t="s">
        <v>768</v>
      </c>
      <c r="CF80" s="14" t="n">
        <f aca="false">(COUNTIFS(U80:BQ80,CE80))/BT80</f>
        <v>0</v>
      </c>
      <c r="CH80" s="0" t="s">
        <v>769</v>
      </c>
      <c r="CI80" s="14" t="n">
        <f aca="false">(COUNTIFS(U80:BQ80,CK80))/BT80</f>
        <v>0.346938775510204</v>
      </c>
      <c r="CJ80" s="14" t="n">
        <f aca="false">(COUNTIFS(U80:BQ80,CH81))/BT80</f>
        <v>0</v>
      </c>
      <c r="CK80" s="15" t="s">
        <v>756</v>
      </c>
      <c r="CL80" s="0" t="s">
        <v>770</v>
      </c>
    </row>
    <row r="81" customFormat="false" ht="13.8" hidden="false" customHeight="false" outlineLevel="0" collapsed="false">
      <c r="A81" s="4" t="s">
        <v>201</v>
      </c>
      <c r="B81" s="4" t="n">
        <v>2</v>
      </c>
      <c r="C81" s="4" t="n">
        <v>1</v>
      </c>
      <c r="D81" s="4" t="n">
        <v>2</v>
      </c>
      <c r="E81" s="4" t="n">
        <v>21</v>
      </c>
      <c r="F81" s="4" t="n">
        <v>10</v>
      </c>
      <c r="G81" s="4" t="n">
        <v>6</v>
      </c>
      <c r="H81" s="4" t="n">
        <v>6010</v>
      </c>
      <c r="I81" s="4" t="n">
        <v>16010</v>
      </c>
      <c r="J81" s="4" t="n">
        <v>6010</v>
      </c>
      <c r="K81" s="4" t="n">
        <v>26010</v>
      </c>
      <c r="L81" s="4" t="s">
        <v>132</v>
      </c>
      <c r="M81" s="0" t="s">
        <v>771</v>
      </c>
      <c r="N81" s="0" t="s">
        <v>739</v>
      </c>
      <c r="O81" s="0" t="s">
        <v>772</v>
      </c>
      <c r="P81" s="15" t="s">
        <v>791</v>
      </c>
      <c r="Q81" s="15" t="s">
        <v>137</v>
      </c>
      <c r="R81" s="0" t="n">
        <f aca="false">(1+LEN(N81)-LEN(SUBSTITUTE(N81," ","")))+1</f>
        <v>7</v>
      </c>
      <c r="S81" s="0" t="n">
        <f aca="false">(1+LEN(O81)-LEN(SUBSTITUTE(O81," ","")))</f>
        <v>11</v>
      </c>
      <c r="T81" s="0" t="s">
        <v>741</v>
      </c>
      <c r="U81" s="0" t="s">
        <v>750</v>
      </c>
      <c r="V81" s="0" t="s">
        <v>773</v>
      </c>
      <c r="W81" s="0" t="s">
        <v>774</v>
      </c>
      <c r="X81" s="0" t="s">
        <v>750</v>
      </c>
      <c r="Y81" s="0" t="s">
        <v>775</v>
      </c>
      <c r="Z81" s="0" t="s">
        <v>776</v>
      </c>
      <c r="AA81" s="0" t="s">
        <v>777</v>
      </c>
      <c r="AB81" s="0" t="s">
        <v>750</v>
      </c>
      <c r="AC81" s="0" t="s">
        <v>763</v>
      </c>
      <c r="AD81" s="0" t="s">
        <v>778</v>
      </c>
      <c r="AE81" s="0" t="s">
        <v>750</v>
      </c>
      <c r="AF81" s="0" t="s">
        <v>779</v>
      </c>
      <c r="AG81" s="0" t="s">
        <v>780</v>
      </c>
      <c r="AH81" s="0" t="s">
        <v>750</v>
      </c>
      <c r="AI81" s="0" t="s">
        <v>775</v>
      </c>
      <c r="AJ81" s="0" t="s">
        <v>781</v>
      </c>
      <c r="AK81" s="0" t="s">
        <v>782</v>
      </c>
      <c r="AL81" s="0" t="s">
        <v>783</v>
      </c>
      <c r="AM81" s="0" t="s">
        <v>750</v>
      </c>
      <c r="AN81" s="0" t="s">
        <v>750</v>
      </c>
      <c r="AO81" s="0" t="s">
        <v>776</v>
      </c>
      <c r="AP81" s="0" t="s">
        <v>784</v>
      </c>
      <c r="AQ81" s="0" t="s">
        <v>750</v>
      </c>
      <c r="AR81" s="0" t="s">
        <v>785</v>
      </c>
      <c r="AS81" s="0" t="s">
        <v>785</v>
      </c>
      <c r="AT81" s="0" t="s">
        <v>756</v>
      </c>
      <c r="AU81" s="0" t="s">
        <v>775</v>
      </c>
      <c r="AV81" s="0" t="s">
        <v>756</v>
      </c>
      <c r="AW81" s="0" t="s">
        <v>750</v>
      </c>
      <c r="AX81" s="0" t="s">
        <v>750</v>
      </c>
      <c r="AY81" s="0" t="s">
        <v>776</v>
      </c>
      <c r="AZ81" s="0" t="s">
        <v>747</v>
      </c>
      <c r="BA81" s="0" t="s">
        <v>750</v>
      </c>
      <c r="BB81" s="0" t="s">
        <v>750</v>
      </c>
      <c r="BC81" s="0" t="s">
        <v>756</v>
      </c>
      <c r="BD81" s="0" t="s">
        <v>750</v>
      </c>
      <c r="BE81" s="0" t="s">
        <v>759</v>
      </c>
      <c r="BF81" s="0" t="s">
        <v>750</v>
      </c>
      <c r="BG81" s="0" t="s">
        <v>212</v>
      </c>
      <c r="BH81" s="0" t="s">
        <v>777</v>
      </c>
      <c r="BI81" s="0" t="s">
        <v>786</v>
      </c>
      <c r="BJ81" s="0" t="s">
        <v>750</v>
      </c>
      <c r="BK81" s="0" t="s">
        <v>787</v>
      </c>
      <c r="BL81" s="0" t="s">
        <v>775</v>
      </c>
      <c r="BM81" s="0" t="s">
        <v>750</v>
      </c>
      <c r="BN81" s="0" t="s">
        <v>154</v>
      </c>
      <c r="BO81" s="0" t="s">
        <v>764</v>
      </c>
      <c r="BP81" s="0" t="s">
        <v>788</v>
      </c>
      <c r="BQ81" s="0" t="s">
        <v>756</v>
      </c>
      <c r="BS81" s="0" t="s">
        <v>750</v>
      </c>
      <c r="BT81" s="0" t="n">
        <f aca="false">49-(COUNTBLANK(U81:BQ81))</f>
        <v>49</v>
      </c>
      <c r="BU81" s="0" t="str">
        <f aca="false">CONCATENATE("*",BS81,"*")</f>
        <v>*read*</v>
      </c>
      <c r="BV81" s="0" t="n">
        <f aca="false">COUNTIFS(U81:BQ81,BU81)</f>
        <v>0</v>
      </c>
      <c r="BW81" s="14" t="n">
        <f aca="false">BV81/BT81</f>
        <v>0</v>
      </c>
      <c r="BZ81" s="14" t="str">
        <f aca="false">IF(BY81="","",(BY81/BT81))</f>
        <v/>
      </c>
      <c r="CA81" s="0" t="n">
        <f aca="false">COUNTIFS(U81:BQ81,BU80)</f>
        <v>0</v>
      </c>
      <c r="CB81" s="0" t="str">
        <f aca="false">IF(BX81="",BU81,BX81)</f>
        <v>*read*</v>
      </c>
      <c r="CC81" s="0" t="n">
        <f aca="false">COUNTIFS(U81:BQ81,CB80)</f>
        <v>0</v>
      </c>
      <c r="CD81" s="14" t="n">
        <f aca="false">CC81/BT81</f>
        <v>0</v>
      </c>
      <c r="CE81" s="0" t="s">
        <v>789</v>
      </c>
      <c r="CF81" s="14" t="n">
        <f aca="false">(COUNTIFS(U81:BQ81,CE81))/BT81</f>
        <v>0</v>
      </c>
      <c r="CH81" s="0" t="s">
        <v>790</v>
      </c>
      <c r="CI81" s="14" t="n">
        <f aca="false">(COUNTIFS(U81:BQ81,CK81))/BT81</f>
        <v>0.551020408163265</v>
      </c>
      <c r="CJ81" s="14" t="n">
        <f aca="false">(COUNTIFS(U81:BQ81,CH80))/BT81</f>
        <v>0</v>
      </c>
      <c r="CK81" s="15" t="s">
        <v>750</v>
      </c>
      <c r="CL81" s="0" t="s">
        <v>770</v>
      </c>
    </row>
    <row r="82" s="16" customFormat="true" ht="13.8" hidden="false" customHeight="false" outlineLevel="0" collapsed="false">
      <c r="A82" s="4" t="s">
        <v>202</v>
      </c>
      <c r="B82" s="17" t="n">
        <v>2</v>
      </c>
      <c r="C82" s="17" t="n">
        <v>2</v>
      </c>
      <c r="D82" s="17" t="n">
        <v>1</v>
      </c>
      <c r="E82" s="17" t="n">
        <v>21</v>
      </c>
      <c r="F82" s="17" t="n">
        <v>10</v>
      </c>
      <c r="G82" s="17" t="n">
        <v>7</v>
      </c>
      <c r="H82" s="4" t="n">
        <v>7010</v>
      </c>
      <c r="I82" s="4" t="n">
        <v>17010</v>
      </c>
      <c r="J82" s="4" t="n">
        <v>7010</v>
      </c>
      <c r="K82" s="4" t="n">
        <v>27010</v>
      </c>
      <c r="L82" s="4" t="s">
        <v>132</v>
      </c>
      <c r="M82" s="16" t="s">
        <v>738</v>
      </c>
      <c r="N82" s="16" t="s">
        <v>739</v>
      </c>
      <c r="O82" s="16" t="s">
        <v>772</v>
      </c>
      <c r="P82" s="16" t="s">
        <v>791</v>
      </c>
      <c r="Q82" s="16" t="s">
        <v>137</v>
      </c>
      <c r="R82" s="16" t="n">
        <f aca="false">(1+LEN(N82)-LEN(SUBSTITUTE(N82," ","")))+1</f>
        <v>7</v>
      </c>
      <c r="S82" s="16" t="n">
        <f aca="false">(1+LEN(O82)-LEN(SUBSTITUTE(O82," ","")))</f>
        <v>11</v>
      </c>
      <c r="T82" s="16" t="s">
        <v>741</v>
      </c>
      <c r="U82" s="16" t="s">
        <v>742</v>
      </c>
      <c r="V82" s="16" t="s">
        <v>743</v>
      </c>
      <c r="W82" s="16" t="s">
        <v>744</v>
      </c>
      <c r="X82" s="16" t="s">
        <v>745</v>
      </c>
      <c r="Y82" s="16" t="s">
        <v>746</v>
      </c>
      <c r="Z82" s="16" t="s">
        <v>747</v>
      </c>
      <c r="AA82" s="16" t="s">
        <v>748</v>
      </c>
      <c r="AB82" s="16" t="s">
        <v>212</v>
      </c>
      <c r="AC82" s="16" t="s">
        <v>749</v>
      </c>
      <c r="AD82" s="16" t="s">
        <v>750</v>
      </c>
      <c r="AE82" s="16" t="s">
        <v>751</v>
      </c>
      <c r="AF82" s="16" t="s">
        <v>752</v>
      </c>
      <c r="AG82" s="16" t="s">
        <v>753</v>
      </c>
      <c r="AH82" s="16" t="s">
        <v>747</v>
      </c>
      <c r="AI82" s="16" t="s">
        <v>754</v>
      </c>
      <c r="AJ82" s="16" t="s">
        <v>755</v>
      </c>
      <c r="AK82" s="16" t="s">
        <v>756</v>
      </c>
      <c r="AL82" s="16" t="s">
        <v>756</v>
      </c>
      <c r="AM82" s="16" t="s">
        <v>756</v>
      </c>
      <c r="AN82" s="16" t="s">
        <v>154</v>
      </c>
      <c r="AO82" s="16" t="s">
        <v>750</v>
      </c>
      <c r="AP82" s="16" t="s">
        <v>757</v>
      </c>
      <c r="AQ82" s="16" t="s">
        <v>756</v>
      </c>
      <c r="AR82" s="16" t="s">
        <v>758</v>
      </c>
      <c r="AS82" s="16" t="s">
        <v>747</v>
      </c>
      <c r="AT82" s="16" t="s">
        <v>750</v>
      </c>
      <c r="AU82" s="16" t="s">
        <v>750</v>
      </c>
      <c r="AV82" s="16" t="s">
        <v>759</v>
      </c>
      <c r="AW82" s="16" t="s">
        <v>756</v>
      </c>
      <c r="AX82" s="16" t="s">
        <v>304</v>
      </c>
      <c r="AY82" s="16" t="s">
        <v>755</v>
      </c>
      <c r="AZ82" s="16" t="s">
        <v>756</v>
      </c>
      <c r="BA82" s="16" t="s">
        <v>760</v>
      </c>
      <c r="BB82" s="16" t="s">
        <v>761</v>
      </c>
      <c r="BC82" s="16" t="s">
        <v>756</v>
      </c>
      <c r="BD82" s="16" t="s">
        <v>742</v>
      </c>
      <c r="BE82" s="16" t="s">
        <v>762</v>
      </c>
      <c r="BF82" s="16" t="s">
        <v>154</v>
      </c>
      <c r="BG82" s="16" t="s">
        <v>756</v>
      </c>
      <c r="BH82" s="16" t="s">
        <v>212</v>
      </c>
      <c r="BI82" s="16" t="s">
        <v>756</v>
      </c>
      <c r="BJ82" s="16" t="s">
        <v>763</v>
      </c>
      <c r="BK82" s="16" t="s">
        <v>756</v>
      </c>
      <c r="BL82" s="16" t="s">
        <v>764</v>
      </c>
      <c r="BM82" s="16" t="s">
        <v>765</v>
      </c>
      <c r="BN82" s="16" t="s">
        <v>766</v>
      </c>
      <c r="BO82" s="16" t="s">
        <v>756</v>
      </c>
      <c r="BP82" s="16" t="s">
        <v>212</v>
      </c>
      <c r="BQ82" s="16" t="s">
        <v>767</v>
      </c>
      <c r="BR82" s="0"/>
      <c r="BS82" s="16" t="s">
        <v>756</v>
      </c>
      <c r="BT82" s="16" t="n">
        <f aca="false">49-(COUNTBLANK(U82:BQ82))</f>
        <v>49</v>
      </c>
      <c r="BU82" s="16" t="str">
        <f aca="false">CONCATENATE("*",BS82,"*")</f>
        <v>*write*</v>
      </c>
      <c r="BV82" s="16" t="n">
        <f aca="false">COUNTIFS(U82:BQ82,BU82)</f>
        <v>0</v>
      </c>
      <c r="BW82" s="18" t="n">
        <f aca="false">BV82/BT82</f>
        <v>0</v>
      </c>
      <c r="BX82" s="0"/>
      <c r="BY82" s="0"/>
      <c r="BZ82" s="18" t="str">
        <f aca="false">IF(BY82="","",(BY82/BT82))</f>
        <v/>
      </c>
      <c r="CA82" s="16" t="n">
        <f aca="false">COUNTIFS(U82:BQ82,BU83)</f>
        <v>0</v>
      </c>
      <c r="CB82" s="16" t="str">
        <f aca="false">IF(BX82="",BU82,BX82)</f>
        <v>*write*</v>
      </c>
      <c r="CC82" s="16" t="n">
        <f aca="false">COUNTIFS(U82:BQ82,CB83)</f>
        <v>0</v>
      </c>
      <c r="CD82" s="18" t="n">
        <f aca="false">CC82/BT82</f>
        <v>0</v>
      </c>
      <c r="CE82" s="16" t="s">
        <v>768</v>
      </c>
      <c r="CF82" s="18" t="n">
        <f aca="false">(COUNTIFS(U82:BQ82,CE82))/BT82</f>
        <v>0</v>
      </c>
      <c r="CG82" s="0"/>
      <c r="CH82" s="16" t="s">
        <v>769</v>
      </c>
      <c r="CI82" s="14" t="n">
        <f aca="false">(COUNTIFS(U82:BQ82,CK82))/BT82</f>
        <v>0.102040816326531</v>
      </c>
      <c r="CJ82" s="18" t="n">
        <v>0.35</v>
      </c>
      <c r="CK82" s="15" t="s">
        <v>750</v>
      </c>
      <c r="CL82" s="16" t="s">
        <v>770</v>
      </c>
    </row>
    <row r="83" customFormat="false" ht="13.8" hidden="false" customHeight="false" outlineLevel="0" collapsed="false">
      <c r="A83" s="4" t="s">
        <v>203</v>
      </c>
      <c r="B83" s="17" t="n">
        <v>2</v>
      </c>
      <c r="C83" s="17" t="n">
        <v>2</v>
      </c>
      <c r="D83" s="17" t="n">
        <v>2</v>
      </c>
      <c r="E83" s="17" t="n">
        <v>21</v>
      </c>
      <c r="F83" s="17" t="n">
        <v>10</v>
      </c>
      <c r="G83" s="17" t="n">
        <v>8</v>
      </c>
      <c r="H83" s="4" t="n">
        <v>8010</v>
      </c>
      <c r="I83" s="4" t="n">
        <v>18010</v>
      </c>
      <c r="J83" s="4" t="n">
        <v>8010</v>
      </c>
      <c r="K83" s="4" t="n">
        <v>28010</v>
      </c>
      <c r="L83" s="4" t="s">
        <v>132</v>
      </c>
      <c r="M83" s="16" t="s">
        <v>771</v>
      </c>
      <c r="N83" s="16" t="s">
        <v>739</v>
      </c>
      <c r="O83" s="16" t="s">
        <v>740</v>
      </c>
      <c r="P83" s="16" t="s">
        <v>791</v>
      </c>
      <c r="Q83" s="16" t="s">
        <v>137</v>
      </c>
      <c r="R83" s="16" t="n">
        <f aca="false">(1+LEN(N83)-LEN(SUBSTITUTE(N83," ","")))+1</f>
        <v>7</v>
      </c>
      <c r="S83" s="16" t="n">
        <f aca="false">(1+LEN(O83)-LEN(SUBSTITUTE(O83," ","")))</f>
        <v>11</v>
      </c>
      <c r="T83" s="16" t="s">
        <v>741</v>
      </c>
      <c r="U83" s="16" t="s">
        <v>750</v>
      </c>
      <c r="V83" s="16" t="s">
        <v>773</v>
      </c>
      <c r="W83" s="16" t="s">
        <v>774</v>
      </c>
      <c r="X83" s="16" t="s">
        <v>750</v>
      </c>
      <c r="Y83" s="16" t="s">
        <v>775</v>
      </c>
      <c r="Z83" s="16" t="s">
        <v>776</v>
      </c>
      <c r="AA83" s="16" t="s">
        <v>777</v>
      </c>
      <c r="AB83" s="16" t="s">
        <v>750</v>
      </c>
      <c r="AC83" s="16" t="s">
        <v>763</v>
      </c>
      <c r="AD83" s="16" t="s">
        <v>778</v>
      </c>
      <c r="AE83" s="16" t="s">
        <v>750</v>
      </c>
      <c r="AF83" s="16" t="s">
        <v>779</v>
      </c>
      <c r="AG83" s="16" t="s">
        <v>780</v>
      </c>
      <c r="AH83" s="16" t="s">
        <v>750</v>
      </c>
      <c r="AI83" s="16" t="s">
        <v>775</v>
      </c>
      <c r="AJ83" s="16" t="s">
        <v>781</v>
      </c>
      <c r="AK83" s="16" t="s">
        <v>782</v>
      </c>
      <c r="AL83" s="16" t="s">
        <v>783</v>
      </c>
      <c r="AM83" s="16" t="s">
        <v>750</v>
      </c>
      <c r="AN83" s="16" t="s">
        <v>750</v>
      </c>
      <c r="AO83" s="16" t="s">
        <v>776</v>
      </c>
      <c r="AP83" s="16" t="s">
        <v>784</v>
      </c>
      <c r="AQ83" s="16" t="s">
        <v>750</v>
      </c>
      <c r="AR83" s="16" t="s">
        <v>785</v>
      </c>
      <c r="AS83" s="16" t="s">
        <v>785</v>
      </c>
      <c r="AT83" s="16" t="s">
        <v>756</v>
      </c>
      <c r="AU83" s="16" t="s">
        <v>775</v>
      </c>
      <c r="AV83" s="16" t="s">
        <v>756</v>
      </c>
      <c r="AW83" s="16" t="s">
        <v>750</v>
      </c>
      <c r="AX83" s="16" t="s">
        <v>750</v>
      </c>
      <c r="AY83" s="16" t="s">
        <v>776</v>
      </c>
      <c r="AZ83" s="16" t="s">
        <v>747</v>
      </c>
      <c r="BA83" s="16" t="s">
        <v>750</v>
      </c>
      <c r="BB83" s="16" t="s">
        <v>750</v>
      </c>
      <c r="BC83" s="16" t="s">
        <v>756</v>
      </c>
      <c r="BD83" s="16" t="s">
        <v>750</v>
      </c>
      <c r="BE83" s="16" t="s">
        <v>759</v>
      </c>
      <c r="BF83" s="16" t="s">
        <v>750</v>
      </c>
      <c r="BG83" s="16" t="s">
        <v>212</v>
      </c>
      <c r="BH83" s="16" t="s">
        <v>777</v>
      </c>
      <c r="BI83" s="16" t="s">
        <v>786</v>
      </c>
      <c r="BJ83" s="16" t="s">
        <v>750</v>
      </c>
      <c r="BK83" s="16" t="s">
        <v>787</v>
      </c>
      <c r="BL83" s="16" t="s">
        <v>775</v>
      </c>
      <c r="BM83" s="16" t="s">
        <v>750</v>
      </c>
      <c r="BN83" s="16" t="s">
        <v>154</v>
      </c>
      <c r="BO83" s="16" t="s">
        <v>764</v>
      </c>
      <c r="BP83" s="16" t="s">
        <v>788</v>
      </c>
      <c r="BQ83" s="16" t="s">
        <v>756</v>
      </c>
      <c r="BS83" s="16" t="s">
        <v>750</v>
      </c>
      <c r="BT83" s="16" t="n">
        <f aca="false">49-(COUNTBLANK(U83:BQ83))</f>
        <v>49</v>
      </c>
      <c r="BU83" s="16" t="str">
        <f aca="false">CONCATENATE("*",BS83,"*")</f>
        <v>*read*</v>
      </c>
      <c r="BV83" s="16" t="n">
        <f aca="false">COUNTIFS(U83:BQ83,BU83)</f>
        <v>0</v>
      </c>
      <c r="BW83" s="18" t="n">
        <f aca="false">BV83/BT83</f>
        <v>0</v>
      </c>
      <c r="BZ83" s="18" t="str">
        <f aca="false">IF(BY83="","",(BY83/BT83))</f>
        <v/>
      </c>
      <c r="CA83" s="16" t="n">
        <f aca="false">COUNTIFS(U83:BQ83,BU82)</f>
        <v>0</v>
      </c>
      <c r="CB83" s="16" t="str">
        <f aca="false">IF(BX83="",BU83,BX83)</f>
        <v>*read*</v>
      </c>
      <c r="CC83" s="16" t="n">
        <f aca="false">COUNTIFS(U83:BQ83,CB82)</f>
        <v>0</v>
      </c>
      <c r="CD83" s="18" t="n">
        <f aca="false">CC83/BT83</f>
        <v>0</v>
      </c>
      <c r="CE83" s="16" t="s">
        <v>789</v>
      </c>
      <c r="CF83" s="18" t="n">
        <f aca="false">(COUNTIFS(U83:BQ83,CE83))/BT83</f>
        <v>0</v>
      </c>
      <c r="CH83" s="16" t="s">
        <v>790</v>
      </c>
      <c r="CI83" s="14" t="n">
        <f aca="false">(COUNTIFS(U83:BQ83,CK83))/BT83</f>
        <v>0.142857142857143</v>
      </c>
      <c r="CJ83" s="18" t="n">
        <v>0.47</v>
      </c>
      <c r="CK83" s="15" t="s">
        <v>756</v>
      </c>
      <c r="CL83" s="16" t="s">
        <v>770</v>
      </c>
    </row>
    <row r="84" customFormat="false" ht="13.8" hidden="false" customHeight="false" outlineLevel="0" collapsed="false">
      <c r="A84" s="4" t="s">
        <v>131</v>
      </c>
      <c r="B84" s="4" t="n">
        <v>1</v>
      </c>
      <c r="C84" s="4" t="n">
        <v>1</v>
      </c>
      <c r="D84" s="4" t="n">
        <v>1</v>
      </c>
      <c r="E84" s="4" t="n">
        <v>22</v>
      </c>
      <c r="F84" s="4" t="n">
        <v>11</v>
      </c>
      <c r="G84" s="4" t="n">
        <v>0</v>
      </c>
      <c r="H84" s="4" t="n">
        <v>11</v>
      </c>
      <c r="I84" s="4" t="n">
        <v>10011</v>
      </c>
      <c r="J84" s="4" t="n">
        <v>11</v>
      </c>
      <c r="K84" s="4" t="s">
        <v>200</v>
      </c>
      <c r="L84" s="4" t="s">
        <v>132</v>
      </c>
      <c r="M84" s="0" t="s">
        <v>792</v>
      </c>
      <c r="N84" s="0" t="s">
        <v>793</v>
      </c>
      <c r="O84" s="0" t="s">
        <v>794</v>
      </c>
      <c r="P84" s="15"/>
      <c r="Q84" s="15"/>
      <c r="R84" s="0" t="n">
        <f aca="false">(1+LEN(N84)-LEN(SUBSTITUTE(N84," ","")))+1</f>
        <v>6</v>
      </c>
      <c r="S84" s="0" t="n">
        <f aca="false">(1+LEN(O84)-LEN(SUBSTITUTE(O84," ","")))</f>
        <v>9</v>
      </c>
      <c r="T84" s="0" t="s">
        <v>741</v>
      </c>
      <c r="U84" s="0" t="s">
        <v>560</v>
      </c>
      <c r="V84" s="0" t="s">
        <v>795</v>
      </c>
      <c r="W84" s="0" t="s">
        <v>796</v>
      </c>
      <c r="X84" s="0" t="s">
        <v>560</v>
      </c>
      <c r="Y84" s="0" t="s">
        <v>560</v>
      </c>
      <c r="Z84" s="0" t="s">
        <v>560</v>
      </c>
      <c r="AA84" s="0" t="s">
        <v>797</v>
      </c>
      <c r="AB84" s="0" t="s">
        <v>798</v>
      </c>
      <c r="AC84" s="0" t="s">
        <v>799</v>
      </c>
      <c r="AD84" s="0" t="s">
        <v>560</v>
      </c>
      <c r="AE84" s="0" t="s">
        <v>560</v>
      </c>
      <c r="AF84" s="0" t="s">
        <v>800</v>
      </c>
      <c r="AG84" s="0" t="s">
        <v>560</v>
      </c>
      <c r="AH84" s="0" t="s">
        <v>801</v>
      </c>
      <c r="AI84" s="0" t="s">
        <v>560</v>
      </c>
      <c r="AJ84" s="0" t="s">
        <v>802</v>
      </c>
      <c r="AK84" s="0" t="s">
        <v>190</v>
      </c>
      <c r="AL84" s="0" t="s">
        <v>560</v>
      </c>
      <c r="AM84" s="0" t="s">
        <v>560</v>
      </c>
      <c r="AN84" s="0" t="s">
        <v>560</v>
      </c>
      <c r="AO84" s="0" t="s">
        <v>803</v>
      </c>
      <c r="AP84" s="0" t="s">
        <v>560</v>
      </c>
      <c r="AQ84" s="0" t="s">
        <v>190</v>
      </c>
      <c r="AR84" s="0" t="s">
        <v>560</v>
      </c>
      <c r="AS84" s="0" t="s">
        <v>804</v>
      </c>
      <c r="AT84" s="0" t="s">
        <v>560</v>
      </c>
      <c r="AU84" s="0" t="s">
        <v>805</v>
      </c>
      <c r="AV84" s="0" t="s">
        <v>806</v>
      </c>
      <c r="AW84" s="0" t="s">
        <v>560</v>
      </c>
      <c r="AX84" s="0" t="s">
        <v>190</v>
      </c>
      <c r="AY84" s="0" t="s">
        <v>560</v>
      </c>
      <c r="AZ84" s="0" t="s">
        <v>560</v>
      </c>
      <c r="BA84" s="0" t="s">
        <v>560</v>
      </c>
      <c r="BB84" s="0" t="s">
        <v>807</v>
      </c>
      <c r="BC84" s="0" t="s">
        <v>808</v>
      </c>
      <c r="BD84" s="0" t="s">
        <v>809</v>
      </c>
      <c r="BE84" s="0" t="s">
        <v>560</v>
      </c>
      <c r="BF84" s="0" t="s">
        <v>190</v>
      </c>
      <c r="BG84" s="0" t="s">
        <v>560</v>
      </c>
      <c r="BH84" s="0" t="s">
        <v>560</v>
      </c>
      <c r="BI84" s="0" t="s">
        <v>810</v>
      </c>
      <c r="BJ84" s="0" t="s">
        <v>811</v>
      </c>
      <c r="BK84" s="0" t="s">
        <v>807</v>
      </c>
      <c r="BL84" s="0" t="s">
        <v>812</v>
      </c>
      <c r="BM84" s="0" t="s">
        <v>190</v>
      </c>
      <c r="BN84" s="0" t="s">
        <v>807</v>
      </c>
      <c r="BO84" s="0" t="s">
        <v>190</v>
      </c>
      <c r="BP84" s="0" t="s">
        <v>807</v>
      </c>
      <c r="BQ84" s="0" t="s">
        <v>560</v>
      </c>
      <c r="BS84" s="0" t="s">
        <v>560</v>
      </c>
      <c r="BT84" s="0" t="n">
        <f aca="false">49-(COUNTBLANK(U84:BQ84))</f>
        <v>49</v>
      </c>
      <c r="BU84" s="0" t="str">
        <f aca="false">CONCATENATE("*",BS84,"*")</f>
        <v>*play*</v>
      </c>
      <c r="BV84" s="0" t="n">
        <f aca="false">COUNTIFS(U84:BQ84,BU84)</f>
        <v>0</v>
      </c>
      <c r="BW84" s="18" t="n">
        <f aca="false">BV84/BT84</f>
        <v>0</v>
      </c>
      <c r="BZ84" s="14" t="str">
        <f aca="false">IF(BY84="","",(BY84/BT84))</f>
        <v/>
      </c>
      <c r="CA84" s="0" t="n">
        <f aca="false">COUNTIFS(U84:BQ84,BU85)</f>
        <v>0</v>
      </c>
      <c r="CB84" s="0" t="str">
        <f aca="false">IF(BX84="",BU84,BX84)</f>
        <v>*play*</v>
      </c>
      <c r="CC84" s="0" t="n">
        <f aca="false">COUNTIFS(U84:BQ84,CB85)</f>
        <v>0</v>
      </c>
      <c r="CD84" s="14" t="n">
        <f aca="false">CC84/BT84</f>
        <v>0</v>
      </c>
      <c r="CE84" s="0" t="s">
        <v>813</v>
      </c>
      <c r="CF84" s="14" t="n">
        <f aca="false">(COUNTIFS(U84:BQ84,CE84))/BT84</f>
        <v>0</v>
      </c>
      <c r="CH84" s="0" t="s">
        <v>814</v>
      </c>
      <c r="CI84" s="14" t="n">
        <f aca="false">(COUNTIFS(U84:BQ84,CK84))/BT84</f>
        <v>0.551020408163265</v>
      </c>
      <c r="CJ84" s="14" t="n">
        <f aca="false">(COUNTIFS(U84:BQ84,CK85))/BT84</f>
        <v>0.163265306122449</v>
      </c>
      <c r="CK84" s="15" t="s">
        <v>560</v>
      </c>
      <c r="CL84" s="0" t="s">
        <v>815</v>
      </c>
    </row>
    <row r="85" customFormat="false" ht="13.8" hidden="false" customHeight="false" outlineLevel="0" collapsed="false">
      <c r="A85" s="4" t="s">
        <v>167</v>
      </c>
      <c r="B85" s="4" t="n">
        <v>1</v>
      </c>
      <c r="C85" s="4" t="n">
        <v>1</v>
      </c>
      <c r="D85" s="4" t="n">
        <v>2</v>
      </c>
      <c r="E85" s="4" t="n">
        <v>22</v>
      </c>
      <c r="F85" s="4" t="n">
        <v>11</v>
      </c>
      <c r="G85" s="4" t="n">
        <v>1</v>
      </c>
      <c r="H85" s="4" t="n">
        <v>1011</v>
      </c>
      <c r="I85" s="4" t="n">
        <v>11011</v>
      </c>
      <c r="J85" s="4" t="n">
        <v>1011</v>
      </c>
      <c r="K85" s="4" t="s">
        <v>200</v>
      </c>
      <c r="L85" s="4" t="s">
        <v>132</v>
      </c>
      <c r="M85" s="0" t="s">
        <v>816</v>
      </c>
      <c r="N85" s="0" t="s">
        <v>793</v>
      </c>
      <c r="O85" s="0" t="s">
        <v>817</v>
      </c>
      <c r="P85" s="16"/>
      <c r="Q85" s="16"/>
      <c r="R85" s="0" t="n">
        <f aca="false">(1+LEN(N85)-LEN(SUBSTITUTE(N85," ","")))+1</f>
        <v>6</v>
      </c>
      <c r="S85" s="0" t="n">
        <f aca="false">(1+LEN(O85)-LEN(SUBSTITUTE(O85," ","")))</f>
        <v>9</v>
      </c>
      <c r="T85" s="0" t="s">
        <v>741</v>
      </c>
      <c r="U85" s="0" t="s">
        <v>190</v>
      </c>
      <c r="V85" s="0" t="s">
        <v>190</v>
      </c>
      <c r="W85" s="0" t="s">
        <v>818</v>
      </c>
      <c r="X85" s="0" t="s">
        <v>190</v>
      </c>
      <c r="Y85" s="0" t="s">
        <v>190</v>
      </c>
      <c r="Z85" s="0" t="s">
        <v>190</v>
      </c>
      <c r="AA85" s="0" t="s">
        <v>819</v>
      </c>
      <c r="AB85" s="0" t="s">
        <v>190</v>
      </c>
      <c r="AC85" s="0" t="s">
        <v>190</v>
      </c>
      <c r="AD85" s="0" t="s">
        <v>820</v>
      </c>
      <c r="AE85" s="0" t="s">
        <v>190</v>
      </c>
      <c r="AF85" s="0" t="s">
        <v>821</v>
      </c>
      <c r="AG85" s="0" t="s">
        <v>822</v>
      </c>
      <c r="AH85" s="0" t="s">
        <v>190</v>
      </c>
      <c r="AI85" s="12"/>
      <c r="AJ85" s="0" t="s">
        <v>823</v>
      </c>
      <c r="AK85" s="0" t="s">
        <v>806</v>
      </c>
      <c r="AL85" s="0" t="s">
        <v>824</v>
      </c>
      <c r="AM85" s="0" t="s">
        <v>190</v>
      </c>
      <c r="AN85" s="0" t="s">
        <v>823</v>
      </c>
      <c r="AO85" s="0" t="s">
        <v>190</v>
      </c>
      <c r="AP85" s="0" t="s">
        <v>190</v>
      </c>
      <c r="AQ85" s="0" t="s">
        <v>190</v>
      </c>
      <c r="AR85" s="0" t="s">
        <v>190</v>
      </c>
      <c r="AS85" s="0" t="s">
        <v>190</v>
      </c>
      <c r="AT85" s="0" t="s">
        <v>190</v>
      </c>
      <c r="AU85" s="0" t="s">
        <v>823</v>
      </c>
      <c r="AV85" s="0" t="s">
        <v>825</v>
      </c>
      <c r="AW85" s="0" t="s">
        <v>190</v>
      </c>
      <c r="AX85" s="0" t="s">
        <v>190</v>
      </c>
      <c r="AY85" s="0" t="s">
        <v>190</v>
      </c>
      <c r="AZ85" s="0" t="s">
        <v>190</v>
      </c>
      <c r="BA85" s="0" t="s">
        <v>823</v>
      </c>
      <c r="BB85" s="0" t="s">
        <v>806</v>
      </c>
      <c r="BC85" s="0" t="s">
        <v>826</v>
      </c>
      <c r="BD85" s="0" t="s">
        <v>190</v>
      </c>
      <c r="BE85" s="0" t="s">
        <v>827</v>
      </c>
      <c r="BF85" s="0" t="s">
        <v>190</v>
      </c>
      <c r="BG85" s="0" t="s">
        <v>828</v>
      </c>
      <c r="BH85" s="0" t="s">
        <v>190</v>
      </c>
      <c r="BI85" s="0" t="s">
        <v>806</v>
      </c>
      <c r="BJ85" s="0" t="s">
        <v>190</v>
      </c>
      <c r="BK85" s="0" t="s">
        <v>823</v>
      </c>
      <c r="BL85" s="0" t="s">
        <v>190</v>
      </c>
      <c r="BM85" s="0" t="s">
        <v>829</v>
      </c>
      <c r="BN85" s="0" t="s">
        <v>190</v>
      </c>
      <c r="BO85" s="12"/>
      <c r="BP85" s="0" t="s">
        <v>830</v>
      </c>
      <c r="BQ85" s="0" t="s">
        <v>190</v>
      </c>
      <c r="BS85" s="0" t="s">
        <v>823</v>
      </c>
      <c r="BT85" s="0" t="n">
        <f aca="false">49-(COUNTBLANK(U85:BQ85))</f>
        <v>47</v>
      </c>
      <c r="BU85" s="0" t="str">
        <f aca="false">CONCATENATE("*",BS85,"*")</f>
        <v>*chirp*</v>
      </c>
      <c r="BV85" s="0" t="n">
        <f aca="false">COUNTIFS(U85:BQ85,BU85)</f>
        <v>0</v>
      </c>
      <c r="BW85" s="18" t="n">
        <f aca="false">BV85/BT85</f>
        <v>0</v>
      </c>
      <c r="BX85" s="0" t="s">
        <v>831</v>
      </c>
      <c r="BY85" s="0" t="n">
        <f aca="false">COUNTIFS(U85:BQ85,BX85)</f>
        <v>0</v>
      </c>
      <c r="BZ85" s="14" t="n">
        <f aca="false">IF(BY85="","",(BY85/BT85))</f>
        <v>0</v>
      </c>
      <c r="CA85" s="0" t="n">
        <f aca="false">COUNTIFS(U85:BQ85,BU84)</f>
        <v>0</v>
      </c>
      <c r="CB85" s="0" t="str">
        <f aca="false">IF(BX85="",BU85,BX85)</f>
        <v>*sing*</v>
      </c>
      <c r="CC85" s="0" t="n">
        <f aca="false">COUNTIFS(U85:BQ85,CB84)</f>
        <v>0</v>
      </c>
      <c r="CD85" s="14" t="n">
        <f aca="false">CC85/BT85</f>
        <v>0</v>
      </c>
      <c r="CE85" s="0" t="s">
        <v>831</v>
      </c>
      <c r="CF85" s="14" t="n">
        <f aca="false">(COUNTIFS(U85:BQ85,CE85))/BT85</f>
        <v>0</v>
      </c>
      <c r="CH85" s="0" t="s">
        <v>832</v>
      </c>
      <c r="CI85" s="14" t="n">
        <f aca="false">(COUNTIFS(U85:BQ85,CK85))/BT85</f>
        <v>0.702127659574468</v>
      </c>
      <c r="CJ85" s="14" t="n">
        <f aca="false">(COUNTIFS(U85:BQ85,CK84))/BT85</f>
        <v>0</v>
      </c>
      <c r="CK85" s="15" t="s">
        <v>190</v>
      </c>
      <c r="CL85" s="0" t="s">
        <v>815</v>
      </c>
    </row>
    <row r="86" s="16" customFormat="true" ht="13.8" hidden="false" customHeight="false" outlineLevel="0" collapsed="false">
      <c r="A86" s="4" t="s">
        <v>195</v>
      </c>
      <c r="B86" s="17" t="n">
        <v>1</v>
      </c>
      <c r="C86" s="17" t="n">
        <v>2</v>
      </c>
      <c r="D86" s="17" t="n">
        <v>1</v>
      </c>
      <c r="E86" s="17" t="n">
        <v>22</v>
      </c>
      <c r="F86" s="17" t="n">
        <v>11</v>
      </c>
      <c r="G86" s="17" t="n">
        <v>2</v>
      </c>
      <c r="H86" s="4" t="n">
        <v>2011</v>
      </c>
      <c r="I86" s="4" t="n">
        <v>12011</v>
      </c>
      <c r="J86" s="4" t="n">
        <v>2011</v>
      </c>
      <c r="K86" s="4" t="s">
        <v>200</v>
      </c>
      <c r="L86" s="4" t="s">
        <v>132</v>
      </c>
      <c r="M86" s="16" t="s">
        <v>792</v>
      </c>
      <c r="N86" s="16" t="s">
        <v>793</v>
      </c>
      <c r="O86" s="16" t="s">
        <v>817</v>
      </c>
      <c r="R86" s="16" t="n">
        <f aca="false">(1+LEN(N86)-LEN(SUBSTITUTE(N86," ","")))+1</f>
        <v>6</v>
      </c>
      <c r="S86" s="16" t="n">
        <f aca="false">(1+LEN(O86)-LEN(SUBSTITUTE(O86," ","")))</f>
        <v>9</v>
      </c>
      <c r="T86" s="16" t="s">
        <v>741</v>
      </c>
      <c r="U86" s="16" t="s">
        <v>560</v>
      </c>
      <c r="V86" s="16" t="s">
        <v>795</v>
      </c>
      <c r="W86" s="16" t="s">
        <v>796</v>
      </c>
      <c r="X86" s="16" t="s">
        <v>560</v>
      </c>
      <c r="Y86" s="16" t="s">
        <v>560</v>
      </c>
      <c r="Z86" s="16" t="s">
        <v>560</v>
      </c>
      <c r="AA86" s="16" t="s">
        <v>797</v>
      </c>
      <c r="AB86" s="16" t="s">
        <v>798</v>
      </c>
      <c r="AC86" s="16" t="s">
        <v>799</v>
      </c>
      <c r="AD86" s="16" t="s">
        <v>560</v>
      </c>
      <c r="AE86" s="16" t="s">
        <v>560</v>
      </c>
      <c r="AF86" s="16" t="s">
        <v>800</v>
      </c>
      <c r="AG86" s="16" t="s">
        <v>560</v>
      </c>
      <c r="AH86" s="16" t="s">
        <v>801</v>
      </c>
      <c r="AI86" s="16" t="s">
        <v>560</v>
      </c>
      <c r="AJ86" s="16" t="s">
        <v>802</v>
      </c>
      <c r="AK86" s="16" t="s">
        <v>190</v>
      </c>
      <c r="AL86" s="16" t="s">
        <v>560</v>
      </c>
      <c r="AM86" s="16" t="s">
        <v>560</v>
      </c>
      <c r="AN86" s="16" t="s">
        <v>560</v>
      </c>
      <c r="AO86" s="16" t="s">
        <v>803</v>
      </c>
      <c r="AP86" s="16" t="s">
        <v>560</v>
      </c>
      <c r="AQ86" s="16" t="s">
        <v>190</v>
      </c>
      <c r="AR86" s="16" t="s">
        <v>560</v>
      </c>
      <c r="AS86" s="16" t="s">
        <v>804</v>
      </c>
      <c r="AT86" s="16" t="s">
        <v>560</v>
      </c>
      <c r="AU86" s="16" t="s">
        <v>805</v>
      </c>
      <c r="AV86" s="16" t="s">
        <v>806</v>
      </c>
      <c r="AW86" s="16" t="s">
        <v>560</v>
      </c>
      <c r="AX86" s="16" t="s">
        <v>190</v>
      </c>
      <c r="AY86" s="16" t="s">
        <v>560</v>
      </c>
      <c r="AZ86" s="16" t="s">
        <v>560</v>
      </c>
      <c r="BA86" s="16" t="s">
        <v>560</v>
      </c>
      <c r="BB86" s="16" t="s">
        <v>807</v>
      </c>
      <c r="BC86" s="16" t="s">
        <v>808</v>
      </c>
      <c r="BD86" s="16" t="s">
        <v>809</v>
      </c>
      <c r="BE86" s="16" t="s">
        <v>560</v>
      </c>
      <c r="BF86" s="16" t="s">
        <v>190</v>
      </c>
      <c r="BG86" s="16" t="s">
        <v>560</v>
      </c>
      <c r="BH86" s="16" t="s">
        <v>560</v>
      </c>
      <c r="BI86" s="16" t="s">
        <v>810</v>
      </c>
      <c r="BJ86" s="16" t="s">
        <v>811</v>
      </c>
      <c r="BK86" s="16" t="s">
        <v>807</v>
      </c>
      <c r="BL86" s="16" t="s">
        <v>812</v>
      </c>
      <c r="BM86" s="16" t="s">
        <v>190</v>
      </c>
      <c r="BN86" s="16" t="s">
        <v>807</v>
      </c>
      <c r="BO86" s="16" t="s">
        <v>190</v>
      </c>
      <c r="BP86" s="16" t="s">
        <v>807</v>
      </c>
      <c r="BQ86" s="16" t="s">
        <v>560</v>
      </c>
      <c r="BS86" s="16" t="s">
        <v>560</v>
      </c>
      <c r="BT86" s="16" t="n">
        <f aca="false">49-(COUNTBLANK(U86:BQ86))</f>
        <v>49</v>
      </c>
      <c r="BU86" s="16" t="str">
        <f aca="false">CONCATENATE("*",BS86,"*")</f>
        <v>*play*</v>
      </c>
      <c r="BV86" s="16" t="n">
        <f aca="false">COUNTIFS(U86:BQ86,BU86)</f>
        <v>0</v>
      </c>
      <c r="BW86" s="18" t="n">
        <f aca="false">BV86/BT86</f>
        <v>0</v>
      </c>
      <c r="BZ86" s="18" t="str">
        <f aca="false">IF(BY86="","",(BY86/BT86))</f>
        <v/>
      </c>
      <c r="CA86" s="16" t="n">
        <f aca="false">COUNTIFS(U86:BQ86,BU87)</f>
        <v>0</v>
      </c>
      <c r="CB86" s="16" t="str">
        <f aca="false">IF(BX86="",BU86,BX86)</f>
        <v>*play*</v>
      </c>
      <c r="CC86" s="16" t="n">
        <f aca="false">COUNTIFS(U86:BQ86,CB87)</f>
        <v>0</v>
      </c>
      <c r="CD86" s="18" t="n">
        <f aca="false">CC86/BT86</f>
        <v>0</v>
      </c>
      <c r="CE86" s="16" t="s">
        <v>813</v>
      </c>
      <c r="CF86" s="18" t="n">
        <f aca="false">(COUNTIFS(U86:BQ86,CE86))/BT86</f>
        <v>0</v>
      </c>
      <c r="CH86" s="16" t="s">
        <v>814</v>
      </c>
      <c r="CI86" s="14" t="n">
        <f aca="false">(COUNTIFS(U86:BQ86,CK86))/BT86</f>
        <v>0.163265306122449</v>
      </c>
      <c r="CJ86" s="14" t="n">
        <f aca="false">(COUNTIFS(U86:BQ86,CK87))/BT86</f>
        <v>0.551020408163265</v>
      </c>
      <c r="CK86" s="15" t="s">
        <v>190</v>
      </c>
      <c r="CL86" s="16" t="s">
        <v>815</v>
      </c>
    </row>
    <row r="87" customFormat="false" ht="13.8" hidden="false" customHeight="false" outlineLevel="0" collapsed="false">
      <c r="A87" s="4" t="s">
        <v>197</v>
      </c>
      <c r="B87" s="17" t="n">
        <v>1</v>
      </c>
      <c r="C87" s="17" t="n">
        <v>2</v>
      </c>
      <c r="D87" s="17" t="n">
        <v>2</v>
      </c>
      <c r="E87" s="17" t="n">
        <v>22</v>
      </c>
      <c r="F87" s="17" t="n">
        <v>11</v>
      </c>
      <c r="G87" s="17" t="n">
        <v>3</v>
      </c>
      <c r="H87" s="4" t="n">
        <v>3011</v>
      </c>
      <c r="I87" s="4" t="n">
        <v>13011</v>
      </c>
      <c r="J87" s="4" t="n">
        <v>3011</v>
      </c>
      <c r="K87" s="4" t="n">
        <v>23011</v>
      </c>
      <c r="L87" s="4" t="s">
        <v>132</v>
      </c>
      <c r="M87" s="16" t="s">
        <v>816</v>
      </c>
      <c r="N87" s="16" t="s">
        <v>793</v>
      </c>
      <c r="O87" s="16" t="s">
        <v>794</v>
      </c>
      <c r="P87" s="16" t="s">
        <v>833</v>
      </c>
      <c r="Q87" s="16" t="s">
        <v>282</v>
      </c>
      <c r="R87" s="16" t="n">
        <f aca="false">(1+LEN(N87)-LEN(SUBSTITUTE(N87," ","")))+1</f>
        <v>6</v>
      </c>
      <c r="S87" s="16" t="n">
        <f aca="false">(1+LEN(O87)-LEN(SUBSTITUTE(O87," ","")))</f>
        <v>9</v>
      </c>
      <c r="T87" s="16" t="s">
        <v>741</v>
      </c>
      <c r="U87" s="16" t="s">
        <v>190</v>
      </c>
      <c r="V87" s="16" t="s">
        <v>190</v>
      </c>
      <c r="W87" s="16" t="s">
        <v>818</v>
      </c>
      <c r="X87" s="16" t="s">
        <v>190</v>
      </c>
      <c r="Y87" s="16" t="s">
        <v>190</v>
      </c>
      <c r="Z87" s="16" t="s">
        <v>190</v>
      </c>
      <c r="AA87" s="16" t="s">
        <v>819</v>
      </c>
      <c r="AB87" s="16" t="s">
        <v>190</v>
      </c>
      <c r="AC87" s="16" t="s">
        <v>190</v>
      </c>
      <c r="AD87" s="16" t="s">
        <v>820</v>
      </c>
      <c r="AE87" s="16" t="s">
        <v>190</v>
      </c>
      <c r="AF87" s="16" t="s">
        <v>821</v>
      </c>
      <c r="AG87" s="16" t="s">
        <v>822</v>
      </c>
      <c r="AH87" s="16" t="s">
        <v>190</v>
      </c>
      <c r="AJ87" s="16" t="s">
        <v>823</v>
      </c>
      <c r="AK87" s="16" t="s">
        <v>806</v>
      </c>
      <c r="AL87" s="16" t="s">
        <v>824</v>
      </c>
      <c r="AM87" s="16" t="s">
        <v>190</v>
      </c>
      <c r="AN87" s="16" t="s">
        <v>823</v>
      </c>
      <c r="AO87" s="16" t="s">
        <v>190</v>
      </c>
      <c r="AP87" s="16" t="s">
        <v>190</v>
      </c>
      <c r="AQ87" s="16" t="s">
        <v>190</v>
      </c>
      <c r="AR87" s="16" t="s">
        <v>190</v>
      </c>
      <c r="AS87" s="16" t="s">
        <v>190</v>
      </c>
      <c r="AT87" s="16" t="s">
        <v>190</v>
      </c>
      <c r="AU87" s="16" t="s">
        <v>823</v>
      </c>
      <c r="AV87" s="16" t="s">
        <v>825</v>
      </c>
      <c r="AW87" s="16" t="s">
        <v>190</v>
      </c>
      <c r="AX87" s="16" t="s">
        <v>190</v>
      </c>
      <c r="AY87" s="16" t="s">
        <v>190</v>
      </c>
      <c r="AZ87" s="16" t="s">
        <v>190</v>
      </c>
      <c r="BA87" s="16" t="s">
        <v>823</v>
      </c>
      <c r="BB87" s="16" t="s">
        <v>806</v>
      </c>
      <c r="BC87" s="16" t="s">
        <v>826</v>
      </c>
      <c r="BD87" s="16" t="s">
        <v>190</v>
      </c>
      <c r="BE87" s="16" t="s">
        <v>827</v>
      </c>
      <c r="BF87" s="16" t="s">
        <v>190</v>
      </c>
      <c r="BG87" s="16" t="s">
        <v>828</v>
      </c>
      <c r="BH87" s="16" t="s">
        <v>190</v>
      </c>
      <c r="BI87" s="16" t="s">
        <v>806</v>
      </c>
      <c r="BJ87" s="16" t="s">
        <v>190</v>
      </c>
      <c r="BK87" s="16" t="s">
        <v>823</v>
      </c>
      <c r="BL87" s="16" t="s">
        <v>190</v>
      </c>
      <c r="BM87" s="16" t="s">
        <v>829</v>
      </c>
      <c r="BN87" s="16" t="s">
        <v>190</v>
      </c>
      <c r="BP87" s="16" t="s">
        <v>830</v>
      </c>
      <c r="BQ87" s="16" t="s">
        <v>190</v>
      </c>
      <c r="BS87" s="16" t="s">
        <v>823</v>
      </c>
      <c r="BT87" s="16" t="n">
        <f aca="false">49-(COUNTBLANK(U87:BQ87))</f>
        <v>47</v>
      </c>
      <c r="BU87" s="16" t="str">
        <f aca="false">CONCATENATE("*",BS87,"*")</f>
        <v>*chirp*</v>
      </c>
      <c r="BV87" s="16" t="n">
        <f aca="false">COUNTIFS(U87:BQ87,BU87)</f>
        <v>0</v>
      </c>
      <c r="BW87" s="18" t="n">
        <f aca="false">BV87/BT87</f>
        <v>0</v>
      </c>
      <c r="BX87" s="16" t="s">
        <v>831</v>
      </c>
      <c r="BY87" s="16" t="n">
        <f aca="false">COUNTIFS(U87:BQ87,BX87)</f>
        <v>0</v>
      </c>
      <c r="BZ87" s="18" t="n">
        <f aca="false">IF(BY87="","",(BY87/BT87))</f>
        <v>0</v>
      </c>
      <c r="CA87" s="16" t="n">
        <f aca="false">COUNTIFS(U87:BQ87,BU86)</f>
        <v>0</v>
      </c>
      <c r="CB87" s="16" t="str">
        <f aca="false">IF(BX87="",BU87,BX87)</f>
        <v>*sing*</v>
      </c>
      <c r="CC87" s="16" t="n">
        <f aca="false">COUNTIFS(U87:BQ87,CB86)</f>
        <v>0</v>
      </c>
      <c r="CD87" s="18" t="n">
        <f aca="false">CC87/BT87</f>
        <v>0</v>
      </c>
      <c r="CE87" s="16" t="s">
        <v>831</v>
      </c>
      <c r="CF87" s="18" t="n">
        <f aca="false">(COUNTIFS(U87:BQ87,CE87))/BT87</f>
        <v>0</v>
      </c>
      <c r="CH87" s="16" t="s">
        <v>832</v>
      </c>
      <c r="CI87" s="14" t="n">
        <f aca="false">(COUNTIFS(U87:BQ87,CK87))/BT87</f>
        <v>0</v>
      </c>
      <c r="CJ87" s="14" t="n">
        <f aca="false">(COUNTIFS(U87:BQ87,CK86))/BT87</f>
        <v>0.702127659574468</v>
      </c>
      <c r="CK87" s="15" t="s">
        <v>560</v>
      </c>
      <c r="CL87" s="16" t="s">
        <v>815</v>
      </c>
    </row>
    <row r="88" customFormat="false" ht="13.8" hidden="false" customHeight="false" outlineLevel="0" collapsed="false">
      <c r="A88" s="4" t="s">
        <v>199</v>
      </c>
      <c r="B88" s="4" t="n">
        <v>2</v>
      </c>
      <c r="C88" s="4" t="n">
        <v>1</v>
      </c>
      <c r="D88" s="4" t="n">
        <v>1</v>
      </c>
      <c r="E88" s="4" t="n">
        <v>22</v>
      </c>
      <c r="F88" s="4" t="n">
        <v>11</v>
      </c>
      <c r="G88" s="4" t="n">
        <v>5</v>
      </c>
      <c r="H88" s="4" t="n">
        <v>5011</v>
      </c>
      <c r="I88" s="4" t="n">
        <v>15011</v>
      </c>
      <c r="J88" s="4" t="n">
        <v>5011</v>
      </c>
      <c r="K88" s="4" t="n">
        <v>25011</v>
      </c>
      <c r="L88" s="4" t="s">
        <v>132</v>
      </c>
      <c r="M88" s="0" t="s">
        <v>792</v>
      </c>
      <c r="N88" s="0" t="s">
        <v>793</v>
      </c>
      <c r="O88" s="0" t="s">
        <v>794</v>
      </c>
      <c r="P88" s="15" t="s">
        <v>833</v>
      </c>
      <c r="Q88" s="15" t="s">
        <v>282</v>
      </c>
      <c r="R88" s="0" t="n">
        <f aca="false">(1+LEN(N88)-LEN(SUBSTITUTE(N88," ","")))+1</f>
        <v>6</v>
      </c>
      <c r="S88" s="0" t="n">
        <f aca="false">(1+LEN(O88)-LEN(SUBSTITUTE(O88," ","")))</f>
        <v>9</v>
      </c>
      <c r="T88" s="0" t="s">
        <v>741</v>
      </c>
      <c r="U88" s="0" t="s">
        <v>560</v>
      </c>
      <c r="V88" s="0" t="s">
        <v>795</v>
      </c>
      <c r="W88" s="0" t="s">
        <v>796</v>
      </c>
      <c r="X88" s="0" t="s">
        <v>560</v>
      </c>
      <c r="Y88" s="0" t="s">
        <v>560</v>
      </c>
      <c r="Z88" s="0" t="s">
        <v>560</v>
      </c>
      <c r="AA88" s="0" t="s">
        <v>797</v>
      </c>
      <c r="AB88" s="0" t="s">
        <v>798</v>
      </c>
      <c r="AC88" s="0" t="s">
        <v>799</v>
      </c>
      <c r="AD88" s="0" t="s">
        <v>560</v>
      </c>
      <c r="AE88" s="0" t="s">
        <v>560</v>
      </c>
      <c r="AF88" s="0" t="s">
        <v>800</v>
      </c>
      <c r="AG88" s="0" t="s">
        <v>560</v>
      </c>
      <c r="AH88" s="0" t="s">
        <v>801</v>
      </c>
      <c r="AI88" s="0" t="s">
        <v>560</v>
      </c>
      <c r="AJ88" s="0" t="s">
        <v>802</v>
      </c>
      <c r="AK88" s="0" t="s">
        <v>190</v>
      </c>
      <c r="AL88" s="0" t="s">
        <v>560</v>
      </c>
      <c r="AM88" s="0" t="s">
        <v>560</v>
      </c>
      <c r="AN88" s="0" t="s">
        <v>560</v>
      </c>
      <c r="AO88" s="0" t="s">
        <v>803</v>
      </c>
      <c r="AP88" s="0" t="s">
        <v>560</v>
      </c>
      <c r="AQ88" s="0" t="s">
        <v>190</v>
      </c>
      <c r="AR88" s="0" t="s">
        <v>560</v>
      </c>
      <c r="AS88" s="0" t="s">
        <v>804</v>
      </c>
      <c r="AT88" s="0" t="s">
        <v>560</v>
      </c>
      <c r="AU88" s="0" t="s">
        <v>805</v>
      </c>
      <c r="AV88" s="0" t="s">
        <v>806</v>
      </c>
      <c r="AW88" s="0" t="s">
        <v>560</v>
      </c>
      <c r="AX88" s="0" t="s">
        <v>190</v>
      </c>
      <c r="AY88" s="0" t="s">
        <v>560</v>
      </c>
      <c r="AZ88" s="0" t="s">
        <v>560</v>
      </c>
      <c r="BA88" s="0" t="s">
        <v>560</v>
      </c>
      <c r="BB88" s="0" t="s">
        <v>807</v>
      </c>
      <c r="BC88" s="0" t="s">
        <v>808</v>
      </c>
      <c r="BD88" s="0" t="s">
        <v>809</v>
      </c>
      <c r="BE88" s="0" t="s">
        <v>560</v>
      </c>
      <c r="BF88" s="0" t="s">
        <v>190</v>
      </c>
      <c r="BG88" s="0" t="s">
        <v>560</v>
      </c>
      <c r="BH88" s="0" t="s">
        <v>560</v>
      </c>
      <c r="BI88" s="0" t="s">
        <v>810</v>
      </c>
      <c r="BJ88" s="0" t="s">
        <v>811</v>
      </c>
      <c r="BK88" s="0" t="s">
        <v>807</v>
      </c>
      <c r="BL88" s="0" t="s">
        <v>812</v>
      </c>
      <c r="BM88" s="0" t="s">
        <v>190</v>
      </c>
      <c r="BN88" s="0" t="s">
        <v>807</v>
      </c>
      <c r="BO88" s="0" t="s">
        <v>190</v>
      </c>
      <c r="BP88" s="0" t="s">
        <v>807</v>
      </c>
      <c r="BQ88" s="0" t="s">
        <v>560</v>
      </c>
      <c r="BS88" s="0" t="s">
        <v>560</v>
      </c>
      <c r="BT88" s="0" t="n">
        <f aca="false">49-(COUNTBLANK(U88:BQ88))</f>
        <v>49</v>
      </c>
      <c r="BU88" s="0" t="str">
        <f aca="false">CONCATENATE("*",BS88,"*")</f>
        <v>*play*</v>
      </c>
      <c r="BV88" s="0" t="n">
        <f aca="false">COUNTIFS(U88:BQ88,BU88)</f>
        <v>0</v>
      </c>
      <c r="BW88" s="18" t="n">
        <f aca="false">BV88/BT88</f>
        <v>0</v>
      </c>
      <c r="BZ88" s="14" t="str">
        <f aca="false">IF(BY88="","",(BY88/BT88))</f>
        <v/>
      </c>
      <c r="CA88" s="0" t="n">
        <f aca="false">COUNTIFS(U88:BQ88,BU89)</f>
        <v>0</v>
      </c>
      <c r="CB88" s="0" t="str">
        <f aca="false">IF(BX88="",BU88,BX88)</f>
        <v>*play*</v>
      </c>
      <c r="CC88" s="0" t="n">
        <f aca="false">COUNTIFS(U88:BQ88,CB89)</f>
        <v>0</v>
      </c>
      <c r="CD88" s="14" t="n">
        <f aca="false">CC88/BT88</f>
        <v>0</v>
      </c>
      <c r="CE88" s="0" t="s">
        <v>813</v>
      </c>
      <c r="CF88" s="14" t="n">
        <f aca="false">(COUNTIFS(U88:BQ88,CE88))/BT88</f>
        <v>0</v>
      </c>
      <c r="CH88" s="0" t="s">
        <v>814</v>
      </c>
      <c r="CI88" s="14" t="n">
        <f aca="false">(COUNTIFS(U88:BQ88,CK88))/BT88</f>
        <v>0.551020408163265</v>
      </c>
      <c r="CJ88" s="14" t="n">
        <f aca="false">(COUNTIFS(U88:BQ88,CH89))/BT88</f>
        <v>0</v>
      </c>
      <c r="CK88" s="15" t="s">
        <v>560</v>
      </c>
      <c r="CL88" s="0" t="s">
        <v>815</v>
      </c>
    </row>
    <row r="89" customFormat="false" ht="13.8" hidden="false" customHeight="false" outlineLevel="0" collapsed="false">
      <c r="A89" s="4" t="s">
        <v>201</v>
      </c>
      <c r="B89" s="4" t="n">
        <v>2</v>
      </c>
      <c r="C89" s="4" t="n">
        <v>1</v>
      </c>
      <c r="D89" s="4" t="n">
        <v>2</v>
      </c>
      <c r="E89" s="4" t="n">
        <v>22</v>
      </c>
      <c r="F89" s="4" t="n">
        <v>11</v>
      </c>
      <c r="G89" s="4" t="n">
        <v>6</v>
      </c>
      <c r="H89" s="4" t="n">
        <v>6011</v>
      </c>
      <c r="I89" s="4" t="n">
        <v>16011</v>
      </c>
      <c r="J89" s="4" t="n">
        <v>6011</v>
      </c>
      <c r="K89" s="4" t="n">
        <v>26011</v>
      </c>
      <c r="L89" s="4" t="s">
        <v>132</v>
      </c>
      <c r="M89" s="0" t="s">
        <v>816</v>
      </c>
      <c r="N89" s="0" t="s">
        <v>793</v>
      </c>
      <c r="O89" s="0" t="s">
        <v>817</v>
      </c>
      <c r="P89" s="15" t="s">
        <v>833</v>
      </c>
      <c r="Q89" s="15" t="s">
        <v>282</v>
      </c>
      <c r="R89" s="0" t="n">
        <f aca="false">(1+LEN(N89)-LEN(SUBSTITUTE(N89," ","")))+1</f>
        <v>6</v>
      </c>
      <c r="S89" s="0" t="n">
        <f aca="false">(1+LEN(O89)-LEN(SUBSTITUTE(O89," ","")))</f>
        <v>9</v>
      </c>
      <c r="T89" s="0" t="s">
        <v>741</v>
      </c>
      <c r="U89" s="0" t="s">
        <v>190</v>
      </c>
      <c r="V89" s="0" t="s">
        <v>190</v>
      </c>
      <c r="W89" s="0" t="s">
        <v>818</v>
      </c>
      <c r="X89" s="0" t="s">
        <v>190</v>
      </c>
      <c r="Y89" s="0" t="s">
        <v>190</v>
      </c>
      <c r="Z89" s="0" t="s">
        <v>190</v>
      </c>
      <c r="AA89" s="0" t="s">
        <v>819</v>
      </c>
      <c r="AB89" s="0" t="s">
        <v>190</v>
      </c>
      <c r="AC89" s="0" t="s">
        <v>190</v>
      </c>
      <c r="AD89" s="0" t="s">
        <v>820</v>
      </c>
      <c r="AE89" s="0" t="s">
        <v>190</v>
      </c>
      <c r="AF89" s="0" t="s">
        <v>821</v>
      </c>
      <c r="AG89" s="0" t="s">
        <v>822</v>
      </c>
      <c r="AH89" s="0" t="s">
        <v>190</v>
      </c>
      <c r="AI89" s="12"/>
      <c r="AJ89" s="0" t="s">
        <v>823</v>
      </c>
      <c r="AK89" s="0" t="s">
        <v>806</v>
      </c>
      <c r="AL89" s="0" t="s">
        <v>824</v>
      </c>
      <c r="AM89" s="0" t="s">
        <v>190</v>
      </c>
      <c r="AN89" s="0" t="s">
        <v>823</v>
      </c>
      <c r="AO89" s="0" t="s">
        <v>190</v>
      </c>
      <c r="AP89" s="0" t="s">
        <v>190</v>
      </c>
      <c r="AQ89" s="0" t="s">
        <v>190</v>
      </c>
      <c r="AR89" s="0" t="s">
        <v>190</v>
      </c>
      <c r="AS89" s="0" t="s">
        <v>190</v>
      </c>
      <c r="AT89" s="0" t="s">
        <v>190</v>
      </c>
      <c r="AU89" s="0" t="s">
        <v>823</v>
      </c>
      <c r="AV89" s="0" t="s">
        <v>825</v>
      </c>
      <c r="AW89" s="0" t="s">
        <v>190</v>
      </c>
      <c r="AX89" s="0" t="s">
        <v>190</v>
      </c>
      <c r="AY89" s="0" t="s">
        <v>190</v>
      </c>
      <c r="AZ89" s="0" t="s">
        <v>190</v>
      </c>
      <c r="BA89" s="0" t="s">
        <v>823</v>
      </c>
      <c r="BB89" s="0" t="s">
        <v>806</v>
      </c>
      <c r="BC89" s="0" t="s">
        <v>826</v>
      </c>
      <c r="BD89" s="0" t="s">
        <v>190</v>
      </c>
      <c r="BE89" s="0" t="s">
        <v>827</v>
      </c>
      <c r="BF89" s="0" t="s">
        <v>190</v>
      </c>
      <c r="BG89" s="0" t="s">
        <v>828</v>
      </c>
      <c r="BH89" s="0" t="s">
        <v>190</v>
      </c>
      <c r="BI89" s="0" t="s">
        <v>806</v>
      </c>
      <c r="BJ89" s="0" t="s">
        <v>190</v>
      </c>
      <c r="BK89" s="0" t="s">
        <v>823</v>
      </c>
      <c r="BL89" s="0" t="s">
        <v>190</v>
      </c>
      <c r="BM89" s="0" t="s">
        <v>829</v>
      </c>
      <c r="BN89" s="0" t="s">
        <v>190</v>
      </c>
      <c r="BO89" s="12"/>
      <c r="BP89" s="0" t="s">
        <v>830</v>
      </c>
      <c r="BQ89" s="0" t="s">
        <v>190</v>
      </c>
      <c r="BS89" s="0" t="s">
        <v>823</v>
      </c>
      <c r="BT89" s="0" t="n">
        <f aca="false">49-(COUNTBLANK(U89:BQ89))</f>
        <v>47</v>
      </c>
      <c r="BU89" s="0" t="str">
        <f aca="false">CONCATENATE("*",BS89,"*")</f>
        <v>*chirp*</v>
      </c>
      <c r="BV89" s="0" t="n">
        <f aca="false">COUNTIFS(U89:BQ89,BU89)</f>
        <v>0</v>
      </c>
      <c r="BW89" s="18" t="n">
        <f aca="false">BV89/BT89</f>
        <v>0</v>
      </c>
      <c r="BX89" s="0" t="s">
        <v>831</v>
      </c>
      <c r="BY89" s="0" t="n">
        <f aca="false">COUNTIFS(U89:BQ89,BX89)</f>
        <v>0</v>
      </c>
      <c r="BZ89" s="14" t="n">
        <f aca="false">IF(BY89="","",(BY89/BT89))</f>
        <v>0</v>
      </c>
      <c r="CA89" s="0" t="n">
        <f aca="false">COUNTIFS(U89:BQ89,BU88)</f>
        <v>0</v>
      </c>
      <c r="CB89" s="0" t="str">
        <f aca="false">IF(BX89="",BU89,BX89)</f>
        <v>*sing*</v>
      </c>
      <c r="CC89" s="0" t="n">
        <f aca="false">COUNTIFS(U89:BQ89,CB88)</f>
        <v>0</v>
      </c>
      <c r="CD89" s="14" t="n">
        <f aca="false">CC89/BT89</f>
        <v>0</v>
      </c>
      <c r="CE89" s="0" t="s">
        <v>831</v>
      </c>
      <c r="CF89" s="14" t="n">
        <f aca="false">(COUNTIFS(U89:BQ89,CE89))/BT89</f>
        <v>0</v>
      </c>
      <c r="CH89" s="0" t="s">
        <v>832</v>
      </c>
      <c r="CI89" s="14" t="n">
        <f aca="false">(COUNTIFS(U89:BQ89,CK89))/BT89</f>
        <v>0.702127659574468</v>
      </c>
      <c r="CJ89" s="14" t="n">
        <f aca="false">(COUNTIFS(U89:BQ89,CH88))/BT89</f>
        <v>0</v>
      </c>
      <c r="CK89" s="15" t="s">
        <v>190</v>
      </c>
      <c r="CL89" s="0" t="s">
        <v>815</v>
      </c>
      <c r="CN89" s="16"/>
    </row>
    <row r="90" s="16" customFormat="true" ht="13.8" hidden="false" customHeight="false" outlineLevel="0" collapsed="false">
      <c r="A90" s="4" t="s">
        <v>202</v>
      </c>
      <c r="B90" s="17" t="n">
        <v>2</v>
      </c>
      <c r="C90" s="17" t="n">
        <v>2</v>
      </c>
      <c r="D90" s="17" t="n">
        <v>1</v>
      </c>
      <c r="E90" s="17" t="n">
        <v>22</v>
      </c>
      <c r="F90" s="17" t="n">
        <v>11</v>
      </c>
      <c r="G90" s="17" t="n">
        <v>7</v>
      </c>
      <c r="H90" s="4" t="n">
        <v>7011</v>
      </c>
      <c r="I90" s="4" t="n">
        <v>17011</v>
      </c>
      <c r="J90" s="4" t="n">
        <v>7011</v>
      </c>
      <c r="K90" s="4" t="n">
        <v>27011</v>
      </c>
      <c r="L90" s="4" t="s">
        <v>132</v>
      </c>
      <c r="M90" s="16" t="s">
        <v>792</v>
      </c>
      <c r="N90" s="16" t="s">
        <v>793</v>
      </c>
      <c r="O90" s="16" t="s">
        <v>817</v>
      </c>
      <c r="P90" s="16" t="s">
        <v>833</v>
      </c>
      <c r="Q90" s="16" t="s">
        <v>282</v>
      </c>
      <c r="R90" s="16" t="n">
        <f aca="false">(1+LEN(N90)-LEN(SUBSTITUTE(N90," ","")))+1</f>
        <v>6</v>
      </c>
      <c r="S90" s="16" t="n">
        <f aca="false">(1+LEN(O90)-LEN(SUBSTITUTE(O90," ","")))</f>
        <v>9</v>
      </c>
      <c r="T90" s="16" t="s">
        <v>741</v>
      </c>
      <c r="U90" s="16" t="s">
        <v>560</v>
      </c>
      <c r="V90" s="16" t="s">
        <v>795</v>
      </c>
      <c r="W90" s="16" t="s">
        <v>796</v>
      </c>
      <c r="X90" s="16" t="s">
        <v>560</v>
      </c>
      <c r="Y90" s="16" t="s">
        <v>560</v>
      </c>
      <c r="Z90" s="16" t="s">
        <v>560</v>
      </c>
      <c r="AA90" s="16" t="s">
        <v>797</v>
      </c>
      <c r="AB90" s="16" t="s">
        <v>798</v>
      </c>
      <c r="AC90" s="16" t="s">
        <v>799</v>
      </c>
      <c r="AD90" s="16" t="s">
        <v>560</v>
      </c>
      <c r="AE90" s="16" t="s">
        <v>560</v>
      </c>
      <c r="AF90" s="16" t="s">
        <v>800</v>
      </c>
      <c r="AG90" s="16" t="s">
        <v>560</v>
      </c>
      <c r="AH90" s="16" t="s">
        <v>801</v>
      </c>
      <c r="AI90" s="16" t="s">
        <v>560</v>
      </c>
      <c r="AJ90" s="16" t="s">
        <v>802</v>
      </c>
      <c r="AK90" s="16" t="s">
        <v>190</v>
      </c>
      <c r="AL90" s="16" t="s">
        <v>560</v>
      </c>
      <c r="AM90" s="16" t="s">
        <v>560</v>
      </c>
      <c r="AN90" s="16" t="s">
        <v>560</v>
      </c>
      <c r="AO90" s="16" t="s">
        <v>803</v>
      </c>
      <c r="AP90" s="16" t="s">
        <v>560</v>
      </c>
      <c r="AQ90" s="16" t="s">
        <v>190</v>
      </c>
      <c r="AR90" s="16" t="s">
        <v>560</v>
      </c>
      <c r="AS90" s="16" t="s">
        <v>804</v>
      </c>
      <c r="AT90" s="16" t="s">
        <v>560</v>
      </c>
      <c r="AU90" s="16" t="s">
        <v>805</v>
      </c>
      <c r="AV90" s="16" t="s">
        <v>806</v>
      </c>
      <c r="AW90" s="16" t="s">
        <v>560</v>
      </c>
      <c r="AX90" s="16" t="s">
        <v>190</v>
      </c>
      <c r="AY90" s="16" t="s">
        <v>560</v>
      </c>
      <c r="AZ90" s="16" t="s">
        <v>560</v>
      </c>
      <c r="BA90" s="16" t="s">
        <v>560</v>
      </c>
      <c r="BB90" s="16" t="s">
        <v>807</v>
      </c>
      <c r="BC90" s="16" t="s">
        <v>808</v>
      </c>
      <c r="BD90" s="16" t="s">
        <v>809</v>
      </c>
      <c r="BE90" s="16" t="s">
        <v>560</v>
      </c>
      <c r="BF90" s="16" t="s">
        <v>190</v>
      </c>
      <c r="BG90" s="16" t="s">
        <v>560</v>
      </c>
      <c r="BH90" s="16" t="s">
        <v>560</v>
      </c>
      <c r="BI90" s="16" t="s">
        <v>810</v>
      </c>
      <c r="BJ90" s="16" t="s">
        <v>811</v>
      </c>
      <c r="BK90" s="16" t="s">
        <v>807</v>
      </c>
      <c r="BL90" s="16" t="s">
        <v>812</v>
      </c>
      <c r="BM90" s="16" t="s">
        <v>190</v>
      </c>
      <c r="BN90" s="16" t="s">
        <v>807</v>
      </c>
      <c r="BO90" s="16" t="s">
        <v>190</v>
      </c>
      <c r="BP90" s="16" t="s">
        <v>807</v>
      </c>
      <c r="BQ90" s="16" t="s">
        <v>560</v>
      </c>
      <c r="BR90" s="0"/>
      <c r="BS90" s="16" t="s">
        <v>560</v>
      </c>
      <c r="BT90" s="16" t="n">
        <f aca="false">49-(COUNTBLANK(U90:BQ90))</f>
        <v>49</v>
      </c>
      <c r="BU90" s="16" t="str">
        <f aca="false">CONCATENATE("*",BS90,"*")</f>
        <v>*play*</v>
      </c>
      <c r="BV90" s="16" t="n">
        <f aca="false">COUNTIFS(U90:BQ90,BU90)</f>
        <v>0</v>
      </c>
      <c r="BW90" s="18" t="n">
        <f aca="false">BV90/BT90</f>
        <v>0</v>
      </c>
      <c r="BX90" s="0"/>
      <c r="BY90" s="0"/>
      <c r="BZ90" s="18" t="str">
        <f aca="false">IF(BY90="","",(BY90/BT90))</f>
        <v/>
      </c>
      <c r="CA90" s="16" t="n">
        <f aca="false">COUNTIFS(U90:BQ90,BU91)</f>
        <v>0</v>
      </c>
      <c r="CB90" s="16" t="str">
        <f aca="false">IF(BX90="",BU90,BX90)</f>
        <v>*play*</v>
      </c>
      <c r="CC90" s="16" t="n">
        <f aca="false">COUNTIFS(U90:BQ90,CB91)</f>
        <v>0</v>
      </c>
      <c r="CD90" s="18" t="n">
        <f aca="false">CC90/BT90</f>
        <v>0</v>
      </c>
      <c r="CE90" s="16" t="s">
        <v>813</v>
      </c>
      <c r="CF90" s="18" t="n">
        <f aca="false">(COUNTIFS(U90:BQ90,CE90))/BT90</f>
        <v>0</v>
      </c>
      <c r="CG90" s="0"/>
      <c r="CH90" s="16" t="s">
        <v>814</v>
      </c>
      <c r="CI90" s="14" t="n">
        <f aca="false">(COUNTIFS(U90:BQ90,CK90))/BT90</f>
        <v>0.163265306122449</v>
      </c>
      <c r="CJ90" s="18" t="n">
        <v>0.55</v>
      </c>
      <c r="CK90" s="15" t="s">
        <v>190</v>
      </c>
      <c r="CL90" s="16" t="s">
        <v>815</v>
      </c>
    </row>
    <row r="91" customFormat="false" ht="13.8" hidden="false" customHeight="false" outlineLevel="0" collapsed="false">
      <c r="A91" s="4" t="s">
        <v>203</v>
      </c>
      <c r="B91" s="17" t="n">
        <v>2</v>
      </c>
      <c r="C91" s="17" t="n">
        <v>2</v>
      </c>
      <c r="D91" s="17" t="n">
        <v>2</v>
      </c>
      <c r="E91" s="17" t="n">
        <v>22</v>
      </c>
      <c r="F91" s="17" t="n">
        <v>11</v>
      </c>
      <c r="G91" s="17" t="n">
        <v>8</v>
      </c>
      <c r="H91" s="4" t="n">
        <v>8011</v>
      </c>
      <c r="I91" s="4" t="n">
        <v>18011</v>
      </c>
      <c r="J91" s="4" t="n">
        <v>8011</v>
      </c>
      <c r="K91" s="4" t="n">
        <v>28011</v>
      </c>
      <c r="L91" s="4" t="s">
        <v>132</v>
      </c>
      <c r="M91" s="16" t="s">
        <v>816</v>
      </c>
      <c r="N91" s="16" t="s">
        <v>793</v>
      </c>
      <c r="O91" s="16" t="s">
        <v>794</v>
      </c>
      <c r="P91" s="16" t="s">
        <v>833</v>
      </c>
      <c r="Q91" s="16" t="s">
        <v>282</v>
      </c>
      <c r="R91" s="16" t="n">
        <f aca="false">(1+LEN(N91)-LEN(SUBSTITUTE(N91," ","")))+1</f>
        <v>6</v>
      </c>
      <c r="S91" s="16" t="n">
        <f aca="false">(1+LEN(O91)-LEN(SUBSTITUTE(O91," ","")))</f>
        <v>9</v>
      </c>
      <c r="T91" s="16" t="s">
        <v>741</v>
      </c>
      <c r="U91" s="16" t="s">
        <v>190</v>
      </c>
      <c r="V91" s="16" t="s">
        <v>190</v>
      </c>
      <c r="W91" s="16" t="s">
        <v>818</v>
      </c>
      <c r="X91" s="16" t="s">
        <v>190</v>
      </c>
      <c r="Y91" s="16" t="s">
        <v>190</v>
      </c>
      <c r="Z91" s="16" t="s">
        <v>190</v>
      </c>
      <c r="AA91" s="16" t="s">
        <v>819</v>
      </c>
      <c r="AB91" s="16" t="s">
        <v>190</v>
      </c>
      <c r="AC91" s="16" t="s">
        <v>190</v>
      </c>
      <c r="AD91" s="16" t="s">
        <v>820</v>
      </c>
      <c r="AE91" s="16" t="s">
        <v>190</v>
      </c>
      <c r="AF91" s="16" t="s">
        <v>821</v>
      </c>
      <c r="AG91" s="16" t="s">
        <v>822</v>
      </c>
      <c r="AH91" s="16" t="s">
        <v>190</v>
      </c>
      <c r="AJ91" s="16" t="s">
        <v>823</v>
      </c>
      <c r="AK91" s="16" t="s">
        <v>806</v>
      </c>
      <c r="AL91" s="16" t="s">
        <v>824</v>
      </c>
      <c r="AM91" s="16" t="s">
        <v>190</v>
      </c>
      <c r="AN91" s="16" t="s">
        <v>823</v>
      </c>
      <c r="AO91" s="16" t="s">
        <v>190</v>
      </c>
      <c r="AP91" s="16" t="s">
        <v>190</v>
      </c>
      <c r="AQ91" s="16" t="s">
        <v>190</v>
      </c>
      <c r="AR91" s="16" t="s">
        <v>190</v>
      </c>
      <c r="AS91" s="16" t="s">
        <v>190</v>
      </c>
      <c r="AT91" s="16" t="s">
        <v>190</v>
      </c>
      <c r="AU91" s="16" t="s">
        <v>823</v>
      </c>
      <c r="AV91" s="16" t="s">
        <v>825</v>
      </c>
      <c r="AW91" s="16" t="s">
        <v>190</v>
      </c>
      <c r="AX91" s="16" t="s">
        <v>190</v>
      </c>
      <c r="AY91" s="16" t="s">
        <v>190</v>
      </c>
      <c r="AZ91" s="16" t="s">
        <v>190</v>
      </c>
      <c r="BA91" s="16" t="s">
        <v>823</v>
      </c>
      <c r="BB91" s="16" t="s">
        <v>806</v>
      </c>
      <c r="BC91" s="16" t="s">
        <v>826</v>
      </c>
      <c r="BD91" s="16" t="s">
        <v>190</v>
      </c>
      <c r="BE91" s="16" t="s">
        <v>827</v>
      </c>
      <c r="BF91" s="16" t="s">
        <v>190</v>
      </c>
      <c r="BG91" s="16" t="s">
        <v>828</v>
      </c>
      <c r="BH91" s="16" t="s">
        <v>190</v>
      </c>
      <c r="BI91" s="16" t="s">
        <v>806</v>
      </c>
      <c r="BJ91" s="16" t="s">
        <v>190</v>
      </c>
      <c r="BK91" s="16" t="s">
        <v>823</v>
      </c>
      <c r="BL91" s="16" t="s">
        <v>190</v>
      </c>
      <c r="BM91" s="16" t="s">
        <v>829</v>
      </c>
      <c r="BN91" s="16" t="s">
        <v>190</v>
      </c>
      <c r="BP91" s="16" t="s">
        <v>830</v>
      </c>
      <c r="BQ91" s="16" t="s">
        <v>190</v>
      </c>
      <c r="BS91" s="16" t="s">
        <v>823</v>
      </c>
      <c r="BT91" s="16" t="n">
        <f aca="false">49-(COUNTBLANK(U91:BQ91))</f>
        <v>47</v>
      </c>
      <c r="BU91" s="16" t="str">
        <f aca="false">CONCATENATE("*",BS91,"*")</f>
        <v>*chirp*</v>
      </c>
      <c r="BV91" s="16" t="n">
        <f aca="false">COUNTIFS(U91:BQ91,BU91)</f>
        <v>0</v>
      </c>
      <c r="BW91" s="18" t="n">
        <f aca="false">BV91/BT91</f>
        <v>0</v>
      </c>
      <c r="BX91" s="16" t="s">
        <v>831</v>
      </c>
      <c r="BY91" s="16" t="n">
        <f aca="false">COUNTIFS(U91:BQ91,BX91)</f>
        <v>0</v>
      </c>
      <c r="BZ91" s="18" t="n">
        <f aca="false">IF(BY91="","",(BY91/BT91))</f>
        <v>0</v>
      </c>
      <c r="CA91" s="16" t="n">
        <f aca="false">COUNTIFS(U91:BQ91,BU90)</f>
        <v>0</v>
      </c>
      <c r="CB91" s="16" t="str">
        <f aca="false">IF(BX91="",BU91,BX91)</f>
        <v>*sing*</v>
      </c>
      <c r="CC91" s="16" t="n">
        <f aca="false">COUNTIFS(U91:BQ91,CB90)</f>
        <v>0</v>
      </c>
      <c r="CD91" s="18" t="n">
        <f aca="false">CC91/BT91</f>
        <v>0</v>
      </c>
      <c r="CE91" s="16" t="s">
        <v>831</v>
      </c>
      <c r="CF91" s="18" t="n">
        <f aca="false">(COUNTIFS(U91:BQ91,CE91))/BT91</f>
        <v>0</v>
      </c>
      <c r="CH91" s="16" t="s">
        <v>832</v>
      </c>
      <c r="CI91" s="14" t="n">
        <f aca="false">(COUNTIFS(U91:BQ91,CK91))/BT91</f>
        <v>0</v>
      </c>
      <c r="CJ91" s="18" t="n">
        <v>0.68</v>
      </c>
      <c r="CK91" s="15" t="s">
        <v>560</v>
      </c>
      <c r="CL91" s="16" t="s">
        <v>815</v>
      </c>
    </row>
    <row r="92" customFormat="false" ht="13.8" hidden="false" customHeight="false" outlineLevel="0" collapsed="false">
      <c r="A92" s="4" t="s">
        <v>131</v>
      </c>
      <c r="B92" s="4" t="n">
        <v>1</v>
      </c>
      <c r="C92" s="4" t="n">
        <v>1</v>
      </c>
      <c r="D92" s="4" t="n">
        <v>1</v>
      </c>
      <c r="E92" s="4" t="n">
        <v>23</v>
      </c>
      <c r="F92" s="4" t="n">
        <v>12</v>
      </c>
      <c r="G92" s="4" t="n">
        <v>0</v>
      </c>
      <c r="H92" s="4" t="n">
        <v>12</v>
      </c>
      <c r="I92" s="4" t="n">
        <v>10012</v>
      </c>
      <c r="J92" s="4" t="n">
        <v>12</v>
      </c>
      <c r="K92" s="4" t="s">
        <v>200</v>
      </c>
      <c r="L92" s="4" t="s">
        <v>132</v>
      </c>
      <c r="M92" s="0" t="s">
        <v>834</v>
      </c>
      <c r="N92" s="0" t="s">
        <v>835</v>
      </c>
      <c r="O92" s="0" t="s">
        <v>836</v>
      </c>
      <c r="P92" s="15"/>
      <c r="Q92" s="15"/>
      <c r="R92" s="0" t="n">
        <f aca="false">(1+LEN(N92)-LEN(SUBSTITUTE(N92," ","")))+1</f>
        <v>5</v>
      </c>
      <c r="S92" s="0" t="n">
        <f aca="false">(1+LEN(O92)-LEN(SUBSTITUTE(O92," ","")))</f>
        <v>8</v>
      </c>
      <c r="T92" s="0" t="s">
        <v>741</v>
      </c>
      <c r="U92" s="0" t="s">
        <v>837</v>
      </c>
      <c r="V92" s="0" t="s">
        <v>838</v>
      </c>
      <c r="W92" s="0" t="s">
        <v>839</v>
      </c>
      <c r="X92" s="0" t="s">
        <v>840</v>
      </c>
      <c r="Y92" s="0" t="s">
        <v>171</v>
      </c>
      <c r="Z92" s="0" t="s">
        <v>840</v>
      </c>
      <c r="AA92" s="0" t="s">
        <v>840</v>
      </c>
      <c r="AB92" s="0" t="s">
        <v>841</v>
      </c>
      <c r="AC92" s="0" t="s">
        <v>842</v>
      </c>
      <c r="AD92" s="0" t="s">
        <v>843</v>
      </c>
      <c r="AE92" s="0" t="s">
        <v>837</v>
      </c>
      <c r="AF92" s="0" t="s">
        <v>839</v>
      </c>
      <c r="AG92" s="0" t="s">
        <v>186</v>
      </c>
      <c r="AH92" s="0" t="s">
        <v>171</v>
      </c>
      <c r="AI92" s="0" t="s">
        <v>840</v>
      </c>
      <c r="AJ92" s="0" t="s">
        <v>186</v>
      </c>
      <c r="AK92" s="0" t="s">
        <v>186</v>
      </c>
      <c r="AL92" s="0" t="s">
        <v>837</v>
      </c>
      <c r="AM92" s="0" t="s">
        <v>171</v>
      </c>
      <c r="AN92" s="0" t="s">
        <v>844</v>
      </c>
      <c r="AO92" s="0" t="s">
        <v>845</v>
      </c>
      <c r="AP92" s="0" t="s">
        <v>846</v>
      </c>
      <c r="AQ92" s="0" t="s">
        <v>846</v>
      </c>
      <c r="AR92" s="0" t="s">
        <v>843</v>
      </c>
      <c r="AS92" s="0" t="s">
        <v>171</v>
      </c>
      <c r="AT92" s="0" t="s">
        <v>847</v>
      </c>
      <c r="AU92" s="0" t="s">
        <v>843</v>
      </c>
      <c r="AV92" s="0" t="s">
        <v>179</v>
      </c>
      <c r="AW92" s="0" t="s">
        <v>848</v>
      </c>
      <c r="AX92" s="0" t="s">
        <v>849</v>
      </c>
      <c r="AY92" s="0" t="s">
        <v>186</v>
      </c>
      <c r="AZ92" s="0" t="s">
        <v>848</v>
      </c>
      <c r="BA92" s="0" t="s">
        <v>840</v>
      </c>
      <c r="BB92" s="0" t="s">
        <v>843</v>
      </c>
      <c r="BC92" s="0" t="s">
        <v>171</v>
      </c>
      <c r="BD92" s="0" t="s">
        <v>837</v>
      </c>
      <c r="BE92" s="0" t="s">
        <v>171</v>
      </c>
      <c r="BF92" s="0" t="s">
        <v>848</v>
      </c>
      <c r="BG92" s="0" t="s">
        <v>186</v>
      </c>
      <c r="BH92" s="0" t="s">
        <v>582</v>
      </c>
      <c r="BI92" s="0" t="s">
        <v>186</v>
      </c>
      <c r="BJ92" s="0" t="s">
        <v>842</v>
      </c>
      <c r="BK92" s="0" t="s">
        <v>177</v>
      </c>
      <c r="BL92" s="0" t="s">
        <v>848</v>
      </c>
      <c r="BM92" s="0" t="s">
        <v>850</v>
      </c>
      <c r="BN92" s="0" t="s">
        <v>851</v>
      </c>
      <c r="BO92" s="0" t="s">
        <v>843</v>
      </c>
      <c r="BP92" s="0" t="s">
        <v>846</v>
      </c>
      <c r="BQ92" s="0" t="s">
        <v>837</v>
      </c>
      <c r="BS92" s="0" t="s">
        <v>843</v>
      </c>
      <c r="BT92" s="0" t="n">
        <f aca="false">49-(COUNTBLANK(U92:BQ92))</f>
        <v>49</v>
      </c>
      <c r="BU92" s="0" t="str">
        <f aca="false">CONCATENATE("*",BS92,"*")</f>
        <v>*lick*</v>
      </c>
      <c r="BV92" s="0" t="n">
        <f aca="false">COUNTIFS(U92:BQ92,BU92)</f>
        <v>0</v>
      </c>
      <c r="BW92" s="14" t="n">
        <f aca="false">BV92/BT92</f>
        <v>0</v>
      </c>
      <c r="BZ92" s="14" t="str">
        <f aca="false">IF(BY92="","",(BY92/BT92))</f>
        <v/>
      </c>
      <c r="CA92" s="0" t="n">
        <f aca="false">COUNTIFS(U92:BQ92,BU93)</f>
        <v>0</v>
      </c>
      <c r="CB92" s="0" t="str">
        <f aca="false">IF(BX92="",BU92,BX92)</f>
        <v>*lick*</v>
      </c>
      <c r="CC92" s="0" t="n">
        <f aca="false">COUNTIFS(U92:BQ92,CB93)</f>
        <v>0</v>
      </c>
      <c r="CD92" s="14" t="n">
        <f aca="false">CC92/BT92</f>
        <v>0</v>
      </c>
      <c r="CE92" s="0" t="s">
        <v>852</v>
      </c>
      <c r="CF92" s="14" t="n">
        <f aca="false">(COUNTIFS(U92:BQ92,CE92))/BT92</f>
        <v>0</v>
      </c>
      <c r="CH92" s="0" t="s">
        <v>194</v>
      </c>
      <c r="CI92" s="14" t="n">
        <f aca="false">(COUNTIFS(U92:BQ92,CK92))/BT92</f>
        <v>0.448979591836735</v>
      </c>
      <c r="CJ92" s="14" t="n">
        <f aca="false">(COUNTIFS(U92:BQ92,CK93))/BT92</f>
        <v>0</v>
      </c>
      <c r="CK92" s="15" t="s">
        <v>186</v>
      </c>
      <c r="CL92" s="0" t="s">
        <v>853</v>
      </c>
    </row>
    <row r="93" customFormat="false" ht="13.8" hidden="false" customHeight="false" outlineLevel="0" collapsed="false">
      <c r="A93" s="4" t="s">
        <v>167</v>
      </c>
      <c r="B93" s="4" t="n">
        <v>1</v>
      </c>
      <c r="C93" s="4" t="n">
        <v>1</v>
      </c>
      <c r="D93" s="4" t="n">
        <v>2</v>
      </c>
      <c r="E93" s="4" t="n">
        <v>23</v>
      </c>
      <c r="F93" s="4" t="n">
        <v>12</v>
      </c>
      <c r="G93" s="4" t="n">
        <v>1</v>
      </c>
      <c r="H93" s="4" t="n">
        <v>1012</v>
      </c>
      <c r="I93" s="4" t="n">
        <v>11012</v>
      </c>
      <c r="J93" s="4" t="n">
        <v>1012</v>
      </c>
      <c r="K93" s="4" t="s">
        <v>200</v>
      </c>
      <c r="L93" s="4" t="s">
        <v>132</v>
      </c>
      <c r="M93" s="0" t="s">
        <v>854</v>
      </c>
      <c r="N93" s="0" t="s">
        <v>835</v>
      </c>
      <c r="O93" s="0" t="s">
        <v>855</v>
      </c>
      <c r="P93" s="16"/>
      <c r="Q93" s="16"/>
      <c r="R93" s="0" t="n">
        <f aca="false">(1+LEN(N93)-LEN(SUBSTITUTE(N93," ","")))+1</f>
        <v>5</v>
      </c>
      <c r="S93" s="0" t="n">
        <f aca="false">(1+LEN(O93)-LEN(SUBSTITUTE(O93," ","")))</f>
        <v>8</v>
      </c>
      <c r="T93" s="0" t="s">
        <v>741</v>
      </c>
      <c r="U93" s="0" t="s">
        <v>856</v>
      </c>
      <c r="V93" s="0" t="s">
        <v>857</v>
      </c>
      <c r="W93" s="0" t="s">
        <v>843</v>
      </c>
      <c r="X93" s="0" t="s">
        <v>843</v>
      </c>
      <c r="Y93" s="0" t="s">
        <v>856</v>
      </c>
      <c r="Z93" s="0" t="s">
        <v>502</v>
      </c>
      <c r="AA93" s="0" t="s">
        <v>858</v>
      </c>
      <c r="AB93" s="0" t="s">
        <v>856</v>
      </c>
      <c r="AC93" s="0" t="s">
        <v>858</v>
      </c>
      <c r="AD93" s="0" t="s">
        <v>859</v>
      </c>
      <c r="AE93" s="0" t="s">
        <v>860</v>
      </c>
      <c r="AF93" s="0" t="s">
        <v>861</v>
      </c>
      <c r="AG93" s="0" t="s">
        <v>862</v>
      </c>
      <c r="AH93" s="0" t="s">
        <v>863</v>
      </c>
      <c r="AI93" s="0" t="s">
        <v>856</v>
      </c>
      <c r="AJ93" s="0" t="s">
        <v>864</v>
      </c>
      <c r="AK93" s="0" t="s">
        <v>865</v>
      </c>
      <c r="AL93" s="0" t="s">
        <v>866</v>
      </c>
      <c r="AM93" s="0" t="s">
        <v>856</v>
      </c>
      <c r="AN93" s="0" t="s">
        <v>867</v>
      </c>
      <c r="AO93" s="0" t="s">
        <v>843</v>
      </c>
      <c r="AP93" s="0" t="s">
        <v>868</v>
      </c>
      <c r="AQ93" s="0" t="s">
        <v>869</v>
      </c>
      <c r="AR93" s="0" t="s">
        <v>870</v>
      </c>
      <c r="AS93" s="0" t="s">
        <v>848</v>
      </c>
      <c r="AT93" s="0" t="s">
        <v>871</v>
      </c>
      <c r="AU93" s="0" t="s">
        <v>867</v>
      </c>
      <c r="AV93" s="0" t="s">
        <v>858</v>
      </c>
      <c r="AW93" s="0" t="s">
        <v>872</v>
      </c>
      <c r="AX93" s="0" t="s">
        <v>843</v>
      </c>
      <c r="AY93" s="0" t="s">
        <v>873</v>
      </c>
      <c r="AZ93" s="0" t="s">
        <v>874</v>
      </c>
      <c r="BA93" s="0" t="s">
        <v>875</v>
      </c>
      <c r="BB93" s="0" t="s">
        <v>856</v>
      </c>
      <c r="BC93" s="0" t="s">
        <v>873</v>
      </c>
      <c r="BD93" s="0" t="s">
        <v>858</v>
      </c>
      <c r="BE93" s="0" t="s">
        <v>876</v>
      </c>
      <c r="BF93" s="0" t="s">
        <v>873</v>
      </c>
      <c r="BG93" s="0" t="s">
        <v>843</v>
      </c>
      <c r="BH93" s="0" t="s">
        <v>856</v>
      </c>
      <c r="BI93" s="0" t="s">
        <v>865</v>
      </c>
      <c r="BJ93" s="0" t="s">
        <v>856</v>
      </c>
      <c r="BK93" s="0" t="s">
        <v>867</v>
      </c>
      <c r="BL93" s="0" t="s">
        <v>858</v>
      </c>
      <c r="BM93" s="0" t="s">
        <v>873</v>
      </c>
      <c r="BN93" s="0" t="s">
        <v>877</v>
      </c>
      <c r="BO93" s="0" t="s">
        <v>878</v>
      </c>
      <c r="BP93" s="0" t="s">
        <v>867</v>
      </c>
      <c r="BQ93" s="0" t="s">
        <v>843</v>
      </c>
      <c r="BS93" s="0" t="s">
        <v>879</v>
      </c>
      <c r="BT93" s="0" t="n">
        <f aca="false">49-(COUNTBLANK(U93:BQ93))</f>
        <v>49</v>
      </c>
      <c r="BU93" s="0" t="str">
        <f aca="false">CONCATENATE("*",BS93,"*")</f>
        <v>*make*</v>
      </c>
      <c r="BV93" s="0" t="n">
        <f aca="false">COUNTIFS(U93:BQ93,BU93)</f>
        <v>0</v>
      </c>
      <c r="BW93" s="14" t="n">
        <f aca="false">BV93/BT93</f>
        <v>0</v>
      </c>
      <c r="BZ93" s="14" t="str">
        <f aca="false">IF(BY93="","",(BY93/BT93))</f>
        <v/>
      </c>
      <c r="CA93" s="0" t="n">
        <f aca="false">COUNTIFS(U93:BQ93,BU92)</f>
        <v>0</v>
      </c>
      <c r="CB93" s="0" t="str">
        <f aca="false">IF(BX93="",BU93,BX93)</f>
        <v>*make*</v>
      </c>
      <c r="CC93" s="0" t="n">
        <f aca="false">COUNTIFS(U93:BQ93,CB92)</f>
        <v>0</v>
      </c>
      <c r="CD93" s="14" t="n">
        <f aca="false">CC93/BT93</f>
        <v>0</v>
      </c>
      <c r="CE93" s="0" t="s">
        <v>880</v>
      </c>
      <c r="CF93" s="14" t="n">
        <f aca="false">(COUNTIFS(U93:BQ93,CE93))/BT93</f>
        <v>0</v>
      </c>
      <c r="CH93" s="0" t="s">
        <v>881</v>
      </c>
      <c r="CI93" s="14" t="n">
        <f aca="false">(COUNTIFS(U93:BQ93,CK93))/BT93</f>
        <v>0.326530612244898</v>
      </c>
      <c r="CJ93" s="14" t="n">
        <f aca="false">(COUNTIFS(U93:BQ93,CK92))/BT93</f>
        <v>0.183673469387755</v>
      </c>
      <c r="CK93" s="15" t="s">
        <v>879</v>
      </c>
      <c r="CL93" s="0" t="s">
        <v>853</v>
      </c>
      <c r="CN93" s="16"/>
    </row>
    <row r="94" s="16" customFormat="true" ht="13.8" hidden="false" customHeight="false" outlineLevel="0" collapsed="false">
      <c r="A94" s="4" t="s">
        <v>195</v>
      </c>
      <c r="B94" s="17" t="n">
        <v>1</v>
      </c>
      <c r="C94" s="17" t="n">
        <v>2</v>
      </c>
      <c r="D94" s="17" t="n">
        <v>1</v>
      </c>
      <c r="E94" s="17" t="n">
        <v>23</v>
      </c>
      <c r="F94" s="17" t="n">
        <v>12</v>
      </c>
      <c r="G94" s="17" t="n">
        <v>2</v>
      </c>
      <c r="H94" s="4" t="n">
        <v>2012</v>
      </c>
      <c r="I94" s="4" t="n">
        <v>12012</v>
      </c>
      <c r="J94" s="4" t="n">
        <v>2012</v>
      </c>
      <c r="K94" s="4" t="s">
        <v>200</v>
      </c>
      <c r="L94" s="4" t="s">
        <v>132</v>
      </c>
      <c r="M94" s="16" t="s">
        <v>834</v>
      </c>
      <c r="N94" s="16" t="s">
        <v>835</v>
      </c>
      <c r="O94" s="16" t="s">
        <v>855</v>
      </c>
      <c r="R94" s="16" t="n">
        <f aca="false">(1+LEN(N94)-LEN(SUBSTITUTE(N94," ","")))+1</f>
        <v>5</v>
      </c>
      <c r="S94" s="16" t="n">
        <f aca="false">(1+LEN(O94)-LEN(SUBSTITUTE(O94," ","")))</f>
        <v>8</v>
      </c>
      <c r="T94" s="16" t="s">
        <v>741</v>
      </c>
      <c r="U94" s="16" t="s">
        <v>837</v>
      </c>
      <c r="V94" s="16" t="s">
        <v>838</v>
      </c>
      <c r="W94" s="16" t="s">
        <v>839</v>
      </c>
      <c r="X94" s="16" t="s">
        <v>840</v>
      </c>
      <c r="Y94" s="16" t="s">
        <v>171</v>
      </c>
      <c r="Z94" s="16" t="s">
        <v>840</v>
      </c>
      <c r="AA94" s="16" t="s">
        <v>840</v>
      </c>
      <c r="AB94" s="16" t="s">
        <v>841</v>
      </c>
      <c r="AC94" s="16" t="s">
        <v>842</v>
      </c>
      <c r="AD94" s="16" t="s">
        <v>843</v>
      </c>
      <c r="AE94" s="16" t="s">
        <v>837</v>
      </c>
      <c r="AF94" s="16" t="s">
        <v>839</v>
      </c>
      <c r="AG94" s="16" t="s">
        <v>186</v>
      </c>
      <c r="AH94" s="16" t="s">
        <v>171</v>
      </c>
      <c r="AI94" s="16" t="s">
        <v>840</v>
      </c>
      <c r="AJ94" s="16" t="s">
        <v>186</v>
      </c>
      <c r="AK94" s="16" t="s">
        <v>186</v>
      </c>
      <c r="AL94" s="16" t="s">
        <v>837</v>
      </c>
      <c r="AM94" s="16" t="s">
        <v>171</v>
      </c>
      <c r="AN94" s="16" t="s">
        <v>844</v>
      </c>
      <c r="AO94" s="16" t="s">
        <v>845</v>
      </c>
      <c r="AP94" s="16" t="s">
        <v>846</v>
      </c>
      <c r="AQ94" s="16" t="s">
        <v>846</v>
      </c>
      <c r="AR94" s="16" t="s">
        <v>843</v>
      </c>
      <c r="AS94" s="16" t="s">
        <v>171</v>
      </c>
      <c r="AT94" s="16" t="s">
        <v>847</v>
      </c>
      <c r="AU94" s="16" t="s">
        <v>843</v>
      </c>
      <c r="AV94" s="16" t="s">
        <v>179</v>
      </c>
      <c r="AW94" s="16" t="s">
        <v>848</v>
      </c>
      <c r="AX94" s="16" t="s">
        <v>849</v>
      </c>
      <c r="AY94" s="16" t="s">
        <v>186</v>
      </c>
      <c r="AZ94" s="16" t="s">
        <v>848</v>
      </c>
      <c r="BA94" s="16" t="s">
        <v>840</v>
      </c>
      <c r="BB94" s="16" t="s">
        <v>843</v>
      </c>
      <c r="BC94" s="16" t="s">
        <v>171</v>
      </c>
      <c r="BD94" s="16" t="s">
        <v>837</v>
      </c>
      <c r="BE94" s="16" t="s">
        <v>171</v>
      </c>
      <c r="BF94" s="16" t="s">
        <v>848</v>
      </c>
      <c r="BG94" s="16" t="s">
        <v>186</v>
      </c>
      <c r="BH94" s="16" t="s">
        <v>582</v>
      </c>
      <c r="BI94" s="16" t="s">
        <v>186</v>
      </c>
      <c r="BJ94" s="16" t="s">
        <v>842</v>
      </c>
      <c r="BK94" s="16" t="s">
        <v>177</v>
      </c>
      <c r="BL94" s="16" t="s">
        <v>848</v>
      </c>
      <c r="BM94" s="16" t="s">
        <v>850</v>
      </c>
      <c r="BN94" s="16" t="s">
        <v>851</v>
      </c>
      <c r="BO94" s="16" t="s">
        <v>843</v>
      </c>
      <c r="BP94" s="16" t="s">
        <v>846</v>
      </c>
      <c r="BQ94" s="16" t="s">
        <v>837</v>
      </c>
      <c r="BS94" s="16" t="s">
        <v>843</v>
      </c>
      <c r="BT94" s="16" t="n">
        <f aca="false">49-(COUNTBLANK(U94:BQ94))</f>
        <v>49</v>
      </c>
      <c r="BU94" s="16" t="str">
        <f aca="false">CONCATENATE("*",BS94,"*")</f>
        <v>*lick*</v>
      </c>
      <c r="BV94" s="16" t="n">
        <f aca="false">COUNTIFS(U94:BQ94,BU94)</f>
        <v>0</v>
      </c>
      <c r="BW94" s="18" t="n">
        <f aca="false">BV94/BT94</f>
        <v>0</v>
      </c>
      <c r="BZ94" s="18" t="str">
        <f aca="false">IF(BY94="","",(BY94/BT94))</f>
        <v/>
      </c>
      <c r="CA94" s="16" t="n">
        <f aca="false">COUNTIFS(U94:BQ94,BU95)</f>
        <v>0</v>
      </c>
      <c r="CB94" s="16" t="str">
        <f aca="false">IF(BX94="",BU94,BX94)</f>
        <v>*lick*</v>
      </c>
      <c r="CC94" s="16" t="n">
        <f aca="false">COUNTIFS(U94:BQ94,CB95)</f>
        <v>0</v>
      </c>
      <c r="CD94" s="18" t="n">
        <f aca="false">CC94/BT94</f>
        <v>0</v>
      </c>
      <c r="CE94" s="16" t="s">
        <v>852</v>
      </c>
      <c r="CF94" s="18" t="n">
        <f aca="false">(COUNTIFS(U94:BQ94,CE94))/BT94</f>
        <v>0</v>
      </c>
      <c r="CH94" s="16" t="s">
        <v>194</v>
      </c>
      <c r="CI94" s="14" t="n">
        <f aca="false">(COUNTIFS(U94:BQ94,CK94))/BT94</f>
        <v>0</v>
      </c>
      <c r="CJ94" s="14" t="n">
        <f aca="false">(COUNTIFS(U94:BQ94,CK95))/BT94</f>
        <v>0.448979591836735</v>
      </c>
      <c r="CK94" s="15" t="s">
        <v>879</v>
      </c>
      <c r="CL94" s="16" t="s">
        <v>853</v>
      </c>
    </row>
    <row r="95" customFormat="false" ht="13.8" hidden="false" customHeight="false" outlineLevel="0" collapsed="false">
      <c r="A95" s="4" t="s">
        <v>197</v>
      </c>
      <c r="B95" s="17" t="n">
        <v>1</v>
      </c>
      <c r="C95" s="17" t="n">
        <v>2</v>
      </c>
      <c r="D95" s="17" t="n">
        <v>2</v>
      </c>
      <c r="E95" s="17" t="n">
        <v>23</v>
      </c>
      <c r="F95" s="17" t="n">
        <v>12</v>
      </c>
      <c r="G95" s="17" t="n">
        <v>3</v>
      </c>
      <c r="H95" s="4" t="n">
        <v>3012</v>
      </c>
      <c r="I95" s="4" t="n">
        <v>13012</v>
      </c>
      <c r="J95" s="4" t="n">
        <v>3012</v>
      </c>
      <c r="K95" s="4" t="n">
        <v>23012</v>
      </c>
      <c r="L95" s="4" t="s">
        <v>132</v>
      </c>
      <c r="M95" s="16" t="s">
        <v>854</v>
      </c>
      <c r="N95" s="16" t="s">
        <v>835</v>
      </c>
      <c r="O95" s="16" t="s">
        <v>836</v>
      </c>
      <c r="P95" s="16" t="s">
        <v>882</v>
      </c>
      <c r="Q95" s="16" t="s">
        <v>137</v>
      </c>
      <c r="R95" s="16" t="n">
        <f aca="false">(1+LEN(N95)-LEN(SUBSTITUTE(N95," ","")))+1</f>
        <v>5</v>
      </c>
      <c r="S95" s="16" t="n">
        <f aca="false">(1+LEN(O95)-LEN(SUBSTITUTE(O95," ","")))</f>
        <v>8</v>
      </c>
      <c r="T95" s="16" t="s">
        <v>741</v>
      </c>
      <c r="U95" s="16" t="s">
        <v>856</v>
      </c>
      <c r="V95" s="16" t="s">
        <v>857</v>
      </c>
      <c r="W95" s="16" t="s">
        <v>843</v>
      </c>
      <c r="X95" s="16" t="s">
        <v>843</v>
      </c>
      <c r="Y95" s="16" t="s">
        <v>856</v>
      </c>
      <c r="Z95" s="16" t="s">
        <v>502</v>
      </c>
      <c r="AA95" s="16" t="s">
        <v>858</v>
      </c>
      <c r="AB95" s="16" t="s">
        <v>856</v>
      </c>
      <c r="AC95" s="16" t="s">
        <v>858</v>
      </c>
      <c r="AD95" s="16" t="s">
        <v>859</v>
      </c>
      <c r="AE95" s="16" t="s">
        <v>860</v>
      </c>
      <c r="AF95" s="16" t="s">
        <v>861</v>
      </c>
      <c r="AG95" s="16" t="s">
        <v>862</v>
      </c>
      <c r="AH95" s="16" t="s">
        <v>863</v>
      </c>
      <c r="AI95" s="16" t="s">
        <v>856</v>
      </c>
      <c r="AJ95" s="16" t="s">
        <v>864</v>
      </c>
      <c r="AK95" s="16" t="s">
        <v>865</v>
      </c>
      <c r="AL95" s="16" t="s">
        <v>866</v>
      </c>
      <c r="AM95" s="16" t="s">
        <v>856</v>
      </c>
      <c r="AN95" s="16" t="s">
        <v>867</v>
      </c>
      <c r="AO95" s="16" t="s">
        <v>843</v>
      </c>
      <c r="AP95" s="16" t="s">
        <v>868</v>
      </c>
      <c r="AQ95" s="16" t="s">
        <v>869</v>
      </c>
      <c r="AR95" s="16" t="s">
        <v>870</v>
      </c>
      <c r="AS95" s="16" t="s">
        <v>848</v>
      </c>
      <c r="AT95" s="16" t="s">
        <v>871</v>
      </c>
      <c r="AU95" s="16" t="s">
        <v>867</v>
      </c>
      <c r="AV95" s="16" t="s">
        <v>858</v>
      </c>
      <c r="AW95" s="16" t="s">
        <v>872</v>
      </c>
      <c r="AX95" s="16" t="s">
        <v>843</v>
      </c>
      <c r="AY95" s="16" t="s">
        <v>873</v>
      </c>
      <c r="AZ95" s="16" t="s">
        <v>874</v>
      </c>
      <c r="BA95" s="16" t="s">
        <v>875</v>
      </c>
      <c r="BB95" s="16" t="s">
        <v>856</v>
      </c>
      <c r="BC95" s="16" t="s">
        <v>873</v>
      </c>
      <c r="BD95" s="16" t="s">
        <v>858</v>
      </c>
      <c r="BE95" s="16" t="s">
        <v>876</v>
      </c>
      <c r="BF95" s="16" t="s">
        <v>873</v>
      </c>
      <c r="BG95" s="16" t="s">
        <v>843</v>
      </c>
      <c r="BH95" s="16" t="s">
        <v>856</v>
      </c>
      <c r="BI95" s="16" t="s">
        <v>865</v>
      </c>
      <c r="BJ95" s="16" t="s">
        <v>856</v>
      </c>
      <c r="BK95" s="16" t="s">
        <v>867</v>
      </c>
      <c r="BL95" s="16" t="s">
        <v>858</v>
      </c>
      <c r="BM95" s="16" t="s">
        <v>873</v>
      </c>
      <c r="BN95" s="16" t="s">
        <v>877</v>
      </c>
      <c r="BO95" s="16" t="s">
        <v>878</v>
      </c>
      <c r="BP95" s="16" t="s">
        <v>867</v>
      </c>
      <c r="BQ95" s="16" t="s">
        <v>843</v>
      </c>
      <c r="BS95" s="16" t="s">
        <v>879</v>
      </c>
      <c r="BT95" s="16" t="n">
        <f aca="false">49-(COUNTBLANK(U95:BQ95))</f>
        <v>49</v>
      </c>
      <c r="BU95" s="16" t="str">
        <f aca="false">CONCATENATE("*",BS95,"*")</f>
        <v>*make*</v>
      </c>
      <c r="BV95" s="16" t="n">
        <f aca="false">COUNTIFS(U95:BQ95,BU95)</f>
        <v>0</v>
      </c>
      <c r="BW95" s="18" t="n">
        <f aca="false">BV95/BT95</f>
        <v>0</v>
      </c>
      <c r="BZ95" s="18" t="str">
        <f aca="false">IF(BY95="","",(BY95/BT95))</f>
        <v/>
      </c>
      <c r="CA95" s="16" t="n">
        <f aca="false">COUNTIFS(U95:BQ95,BU94)</f>
        <v>0</v>
      </c>
      <c r="CB95" s="16" t="str">
        <f aca="false">IF(BX95="",BU95,BX95)</f>
        <v>*make*</v>
      </c>
      <c r="CC95" s="16" t="n">
        <f aca="false">COUNTIFS(U95:BQ95,CB94)</f>
        <v>0</v>
      </c>
      <c r="CD95" s="18" t="n">
        <f aca="false">CC95/BT95</f>
        <v>0</v>
      </c>
      <c r="CE95" s="16" t="s">
        <v>880</v>
      </c>
      <c r="CF95" s="18" t="n">
        <f aca="false">(COUNTIFS(U95:BQ95,CE95))/BT95</f>
        <v>0</v>
      </c>
      <c r="CH95" s="16" t="s">
        <v>881</v>
      </c>
      <c r="CI95" s="14" t="n">
        <f aca="false">(COUNTIFS(U95:BQ95,CK95))/BT95</f>
        <v>0.183673469387755</v>
      </c>
      <c r="CJ95" s="14" t="n">
        <f aca="false">(COUNTIFS(U95:BQ95,CK94))/BT95</f>
        <v>0.326530612244898</v>
      </c>
      <c r="CK95" s="15" t="s">
        <v>186</v>
      </c>
      <c r="CL95" s="16" t="s">
        <v>853</v>
      </c>
    </row>
    <row r="96" customFormat="false" ht="13.8" hidden="false" customHeight="false" outlineLevel="0" collapsed="false">
      <c r="A96" s="4" t="s">
        <v>199</v>
      </c>
      <c r="B96" s="4" t="n">
        <v>2</v>
      </c>
      <c r="C96" s="4" t="n">
        <v>1</v>
      </c>
      <c r="D96" s="4" t="n">
        <v>1</v>
      </c>
      <c r="E96" s="4" t="n">
        <v>23</v>
      </c>
      <c r="F96" s="4" t="n">
        <v>12</v>
      </c>
      <c r="G96" s="4" t="n">
        <v>5</v>
      </c>
      <c r="H96" s="4" t="n">
        <v>5012</v>
      </c>
      <c r="I96" s="4" t="n">
        <v>15012</v>
      </c>
      <c r="J96" s="4" t="n">
        <v>5012</v>
      </c>
      <c r="K96" s="4" t="n">
        <v>25012</v>
      </c>
      <c r="L96" s="4" t="s">
        <v>132</v>
      </c>
      <c r="M96" s="0" t="s">
        <v>834</v>
      </c>
      <c r="N96" s="0" t="s">
        <v>835</v>
      </c>
      <c r="O96" s="0" t="s">
        <v>836</v>
      </c>
      <c r="P96" s="15" t="s">
        <v>883</v>
      </c>
      <c r="Q96" s="15" t="s">
        <v>137</v>
      </c>
      <c r="R96" s="0" t="n">
        <f aca="false">(1+LEN(N96)-LEN(SUBSTITUTE(N96," ","")))+1</f>
        <v>5</v>
      </c>
      <c r="S96" s="0" t="n">
        <f aca="false">(1+LEN(O96)-LEN(SUBSTITUTE(O96," ","")))</f>
        <v>8</v>
      </c>
      <c r="T96" s="0" t="s">
        <v>741</v>
      </c>
      <c r="U96" s="0" t="s">
        <v>837</v>
      </c>
      <c r="V96" s="0" t="s">
        <v>838</v>
      </c>
      <c r="W96" s="0" t="s">
        <v>839</v>
      </c>
      <c r="X96" s="0" t="s">
        <v>840</v>
      </c>
      <c r="Y96" s="0" t="s">
        <v>171</v>
      </c>
      <c r="Z96" s="0" t="s">
        <v>840</v>
      </c>
      <c r="AA96" s="0" t="s">
        <v>840</v>
      </c>
      <c r="AB96" s="0" t="s">
        <v>841</v>
      </c>
      <c r="AC96" s="0" t="s">
        <v>842</v>
      </c>
      <c r="AD96" s="0" t="s">
        <v>843</v>
      </c>
      <c r="AE96" s="0" t="s">
        <v>837</v>
      </c>
      <c r="AF96" s="0" t="s">
        <v>839</v>
      </c>
      <c r="AG96" s="0" t="s">
        <v>186</v>
      </c>
      <c r="AH96" s="0" t="s">
        <v>171</v>
      </c>
      <c r="AI96" s="0" t="s">
        <v>840</v>
      </c>
      <c r="AJ96" s="0" t="s">
        <v>186</v>
      </c>
      <c r="AK96" s="0" t="s">
        <v>186</v>
      </c>
      <c r="AL96" s="0" t="s">
        <v>837</v>
      </c>
      <c r="AM96" s="0" t="s">
        <v>171</v>
      </c>
      <c r="AN96" s="0" t="s">
        <v>844</v>
      </c>
      <c r="AO96" s="0" t="s">
        <v>845</v>
      </c>
      <c r="AP96" s="0" t="s">
        <v>846</v>
      </c>
      <c r="AQ96" s="0" t="s">
        <v>846</v>
      </c>
      <c r="AR96" s="0" t="s">
        <v>843</v>
      </c>
      <c r="AS96" s="0" t="s">
        <v>171</v>
      </c>
      <c r="AT96" s="0" t="s">
        <v>847</v>
      </c>
      <c r="AU96" s="0" t="s">
        <v>843</v>
      </c>
      <c r="AV96" s="0" t="s">
        <v>179</v>
      </c>
      <c r="AW96" s="0" t="s">
        <v>848</v>
      </c>
      <c r="AX96" s="0" t="s">
        <v>849</v>
      </c>
      <c r="AY96" s="0" t="s">
        <v>186</v>
      </c>
      <c r="AZ96" s="0" t="s">
        <v>848</v>
      </c>
      <c r="BA96" s="0" t="s">
        <v>840</v>
      </c>
      <c r="BB96" s="0" t="s">
        <v>843</v>
      </c>
      <c r="BC96" s="0" t="s">
        <v>171</v>
      </c>
      <c r="BD96" s="0" t="s">
        <v>837</v>
      </c>
      <c r="BE96" s="0" t="s">
        <v>171</v>
      </c>
      <c r="BF96" s="0" t="s">
        <v>848</v>
      </c>
      <c r="BG96" s="0" t="s">
        <v>186</v>
      </c>
      <c r="BH96" s="0" t="s">
        <v>582</v>
      </c>
      <c r="BI96" s="0" t="s">
        <v>186</v>
      </c>
      <c r="BJ96" s="0" t="s">
        <v>842</v>
      </c>
      <c r="BK96" s="0" t="s">
        <v>177</v>
      </c>
      <c r="BL96" s="0" t="s">
        <v>848</v>
      </c>
      <c r="BM96" s="0" t="s">
        <v>850</v>
      </c>
      <c r="BN96" s="0" t="s">
        <v>851</v>
      </c>
      <c r="BO96" s="0" t="s">
        <v>843</v>
      </c>
      <c r="BP96" s="0" t="s">
        <v>846</v>
      </c>
      <c r="BQ96" s="0" t="s">
        <v>837</v>
      </c>
      <c r="BS96" s="0" t="s">
        <v>843</v>
      </c>
      <c r="BT96" s="0" t="n">
        <f aca="false">49-(COUNTBLANK(U96:BQ96))</f>
        <v>49</v>
      </c>
      <c r="BU96" s="0" t="str">
        <f aca="false">CONCATENATE("*",BS96,"*")</f>
        <v>*lick*</v>
      </c>
      <c r="BV96" s="0" t="n">
        <f aca="false">COUNTIFS(U96:BQ96,BU96)</f>
        <v>0</v>
      </c>
      <c r="BW96" s="14" t="n">
        <f aca="false">BV96/BT96</f>
        <v>0</v>
      </c>
      <c r="BZ96" s="14" t="str">
        <f aca="false">IF(BY96="","",(BY96/BT96))</f>
        <v/>
      </c>
      <c r="CA96" s="0" t="n">
        <f aca="false">COUNTIFS(U96:BQ96,BU97)</f>
        <v>0</v>
      </c>
      <c r="CB96" s="0" t="str">
        <f aca="false">IF(BX96="",BU96,BX96)</f>
        <v>*lick*</v>
      </c>
      <c r="CC96" s="0" t="n">
        <f aca="false">COUNTIFS(U96:BQ96,CB97)</f>
        <v>0</v>
      </c>
      <c r="CD96" s="14" t="n">
        <f aca="false">CC96/BT96</f>
        <v>0</v>
      </c>
      <c r="CE96" s="0" t="s">
        <v>852</v>
      </c>
      <c r="CF96" s="14" t="n">
        <f aca="false">(COUNTIFS(U96:BQ96,CE96))/BT96</f>
        <v>0</v>
      </c>
      <c r="CH96" s="0" t="s">
        <v>194</v>
      </c>
      <c r="CI96" s="14" t="n">
        <f aca="false">(COUNTIFS(U96:BQ96,CK96))/BT96</f>
        <v>0.448979591836735</v>
      </c>
      <c r="CJ96" s="14" t="n">
        <f aca="false">(COUNTIFS(U96:BQ96,CH97))/BT96</f>
        <v>0</v>
      </c>
      <c r="CK96" s="15" t="s">
        <v>186</v>
      </c>
      <c r="CL96" s="0" t="s">
        <v>853</v>
      </c>
    </row>
    <row r="97" customFormat="false" ht="13.8" hidden="false" customHeight="false" outlineLevel="0" collapsed="false">
      <c r="A97" s="4" t="s">
        <v>201</v>
      </c>
      <c r="B97" s="4" t="n">
        <v>2</v>
      </c>
      <c r="C97" s="4" t="n">
        <v>1</v>
      </c>
      <c r="D97" s="4" t="n">
        <v>2</v>
      </c>
      <c r="E97" s="4" t="n">
        <v>23</v>
      </c>
      <c r="F97" s="4" t="n">
        <v>12</v>
      </c>
      <c r="G97" s="4" t="n">
        <v>6</v>
      </c>
      <c r="H97" s="4" t="n">
        <v>6012</v>
      </c>
      <c r="I97" s="4" t="n">
        <v>16012</v>
      </c>
      <c r="J97" s="4" t="n">
        <v>6012</v>
      </c>
      <c r="K97" s="4" t="n">
        <v>26012</v>
      </c>
      <c r="L97" s="4" t="s">
        <v>132</v>
      </c>
      <c r="M97" s="0" t="s">
        <v>854</v>
      </c>
      <c r="N97" s="0" t="s">
        <v>835</v>
      </c>
      <c r="O97" s="0" t="s">
        <v>855</v>
      </c>
      <c r="P97" s="15" t="s">
        <v>883</v>
      </c>
      <c r="Q97" s="15" t="s">
        <v>137</v>
      </c>
      <c r="R97" s="0" t="n">
        <f aca="false">(1+LEN(N97)-LEN(SUBSTITUTE(N97," ","")))+1</f>
        <v>5</v>
      </c>
      <c r="S97" s="0" t="n">
        <f aca="false">(1+LEN(O97)-LEN(SUBSTITUTE(O97," ","")))</f>
        <v>8</v>
      </c>
      <c r="T97" s="0" t="s">
        <v>741</v>
      </c>
      <c r="U97" s="0" t="s">
        <v>856</v>
      </c>
      <c r="V97" s="0" t="s">
        <v>857</v>
      </c>
      <c r="W97" s="0" t="s">
        <v>843</v>
      </c>
      <c r="X97" s="0" t="s">
        <v>843</v>
      </c>
      <c r="Y97" s="0" t="s">
        <v>856</v>
      </c>
      <c r="Z97" s="0" t="s">
        <v>502</v>
      </c>
      <c r="AA97" s="0" t="s">
        <v>858</v>
      </c>
      <c r="AB97" s="0" t="s">
        <v>856</v>
      </c>
      <c r="AC97" s="0" t="s">
        <v>858</v>
      </c>
      <c r="AD97" s="0" t="s">
        <v>859</v>
      </c>
      <c r="AE97" s="0" t="s">
        <v>860</v>
      </c>
      <c r="AF97" s="0" t="s">
        <v>861</v>
      </c>
      <c r="AG97" s="0" t="s">
        <v>862</v>
      </c>
      <c r="AH97" s="0" t="s">
        <v>863</v>
      </c>
      <c r="AI97" s="0" t="s">
        <v>856</v>
      </c>
      <c r="AJ97" s="0" t="s">
        <v>864</v>
      </c>
      <c r="AK97" s="0" t="s">
        <v>865</v>
      </c>
      <c r="AL97" s="0" t="s">
        <v>866</v>
      </c>
      <c r="AM97" s="0" t="s">
        <v>856</v>
      </c>
      <c r="AN97" s="0" t="s">
        <v>867</v>
      </c>
      <c r="AO97" s="0" t="s">
        <v>843</v>
      </c>
      <c r="AP97" s="0" t="s">
        <v>868</v>
      </c>
      <c r="AQ97" s="0" t="s">
        <v>869</v>
      </c>
      <c r="AR97" s="0" t="s">
        <v>870</v>
      </c>
      <c r="AS97" s="0" t="s">
        <v>848</v>
      </c>
      <c r="AT97" s="0" t="s">
        <v>871</v>
      </c>
      <c r="AU97" s="0" t="s">
        <v>867</v>
      </c>
      <c r="AV97" s="0" t="s">
        <v>858</v>
      </c>
      <c r="AW97" s="0" t="s">
        <v>872</v>
      </c>
      <c r="AX97" s="0" t="s">
        <v>843</v>
      </c>
      <c r="AY97" s="0" t="s">
        <v>873</v>
      </c>
      <c r="AZ97" s="0" t="s">
        <v>874</v>
      </c>
      <c r="BA97" s="0" t="s">
        <v>875</v>
      </c>
      <c r="BB97" s="0" t="s">
        <v>856</v>
      </c>
      <c r="BC97" s="0" t="s">
        <v>873</v>
      </c>
      <c r="BD97" s="0" t="s">
        <v>858</v>
      </c>
      <c r="BE97" s="0" t="s">
        <v>876</v>
      </c>
      <c r="BF97" s="0" t="s">
        <v>873</v>
      </c>
      <c r="BG97" s="0" t="s">
        <v>843</v>
      </c>
      <c r="BH97" s="0" t="s">
        <v>856</v>
      </c>
      <c r="BI97" s="0" t="s">
        <v>865</v>
      </c>
      <c r="BJ97" s="0" t="s">
        <v>856</v>
      </c>
      <c r="BK97" s="0" t="s">
        <v>867</v>
      </c>
      <c r="BL97" s="0" t="s">
        <v>858</v>
      </c>
      <c r="BM97" s="0" t="s">
        <v>873</v>
      </c>
      <c r="BN97" s="0" t="s">
        <v>877</v>
      </c>
      <c r="BO97" s="0" t="s">
        <v>878</v>
      </c>
      <c r="BP97" s="0" t="s">
        <v>867</v>
      </c>
      <c r="BQ97" s="0" t="s">
        <v>843</v>
      </c>
      <c r="BS97" s="0" t="s">
        <v>879</v>
      </c>
      <c r="BT97" s="0" t="n">
        <f aca="false">49-(COUNTBLANK(U97:BQ97))</f>
        <v>49</v>
      </c>
      <c r="BU97" s="0" t="str">
        <f aca="false">CONCATENATE("*",BS97,"*")</f>
        <v>*make*</v>
      </c>
      <c r="BV97" s="0" t="n">
        <f aca="false">COUNTIFS(U97:BQ97,BU97)</f>
        <v>0</v>
      </c>
      <c r="BW97" s="14" t="n">
        <f aca="false">BV97/BT97</f>
        <v>0</v>
      </c>
      <c r="BZ97" s="14" t="str">
        <f aca="false">IF(BY97="","",(BY97/BT97))</f>
        <v/>
      </c>
      <c r="CA97" s="0" t="n">
        <f aca="false">COUNTIFS(U97:BQ97,BU96)</f>
        <v>0</v>
      </c>
      <c r="CB97" s="0" t="str">
        <f aca="false">IF(BX97="",BU97,BX97)</f>
        <v>*make*</v>
      </c>
      <c r="CC97" s="0" t="n">
        <f aca="false">COUNTIFS(U97:BQ97,CB96)</f>
        <v>0</v>
      </c>
      <c r="CD97" s="14" t="n">
        <f aca="false">CC97/BT97</f>
        <v>0</v>
      </c>
      <c r="CE97" s="0" t="s">
        <v>880</v>
      </c>
      <c r="CF97" s="14" t="n">
        <f aca="false">(COUNTIFS(U97:BQ97,CE97))/BT97</f>
        <v>0</v>
      </c>
      <c r="CH97" s="0" t="s">
        <v>881</v>
      </c>
      <c r="CI97" s="14" t="n">
        <f aca="false">(COUNTIFS(U97:BQ97,CK97))/BT97</f>
        <v>0.326530612244898</v>
      </c>
      <c r="CJ97" s="14" t="n">
        <f aca="false">(COUNTIFS(U97:BQ97,CH96))/BT97</f>
        <v>0</v>
      </c>
      <c r="CK97" s="15" t="s">
        <v>879</v>
      </c>
      <c r="CL97" s="0" t="s">
        <v>853</v>
      </c>
    </row>
    <row r="98" s="16" customFormat="true" ht="13.8" hidden="false" customHeight="false" outlineLevel="0" collapsed="false">
      <c r="A98" s="4" t="s">
        <v>202</v>
      </c>
      <c r="B98" s="17" t="n">
        <v>2</v>
      </c>
      <c r="C98" s="17" t="n">
        <v>2</v>
      </c>
      <c r="D98" s="17" t="n">
        <v>1</v>
      </c>
      <c r="E98" s="17" t="n">
        <v>23</v>
      </c>
      <c r="F98" s="17" t="n">
        <v>12</v>
      </c>
      <c r="G98" s="17" t="n">
        <v>7</v>
      </c>
      <c r="H98" s="4" t="n">
        <v>7012</v>
      </c>
      <c r="I98" s="4" t="n">
        <v>17012</v>
      </c>
      <c r="J98" s="4" t="n">
        <v>7012</v>
      </c>
      <c r="K98" s="4" t="n">
        <v>27012</v>
      </c>
      <c r="L98" s="4" t="s">
        <v>132</v>
      </c>
      <c r="M98" s="16" t="s">
        <v>834</v>
      </c>
      <c r="N98" s="16" t="s">
        <v>835</v>
      </c>
      <c r="O98" s="16" t="s">
        <v>855</v>
      </c>
      <c r="P98" s="16" t="s">
        <v>882</v>
      </c>
      <c r="Q98" s="16" t="s">
        <v>137</v>
      </c>
      <c r="R98" s="16" t="n">
        <f aca="false">(1+LEN(N98)-LEN(SUBSTITUTE(N98," ","")))+1</f>
        <v>5</v>
      </c>
      <c r="S98" s="16" t="n">
        <f aca="false">(1+LEN(O98)-LEN(SUBSTITUTE(O98," ","")))</f>
        <v>8</v>
      </c>
      <c r="T98" s="16" t="s">
        <v>741</v>
      </c>
      <c r="U98" s="16" t="s">
        <v>837</v>
      </c>
      <c r="V98" s="16" t="s">
        <v>838</v>
      </c>
      <c r="W98" s="16" t="s">
        <v>839</v>
      </c>
      <c r="X98" s="16" t="s">
        <v>840</v>
      </c>
      <c r="Y98" s="16" t="s">
        <v>171</v>
      </c>
      <c r="Z98" s="16" t="s">
        <v>840</v>
      </c>
      <c r="AA98" s="16" t="s">
        <v>840</v>
      </c>
      <c r="AB98" s="16" t="s">
        <v>841</v>
      </c>
      <c r="AC98" s="16" t="s">
        <v>842</v>
      </c>
      <c r="AD98" s="16" t="s">
        <v>843</v>
      </c>
      <c r="AE98" s="16" t="s">
        <v>837</v>
      </c>
      <c r="AF98" s="16" t="s">
        <v>839</v>
      </c>
      <c r="AG98" s="16" t="s">
        <v>186</v>
      </c>
      <c r="AH98" s="16" t="s">
        <v>171</v>
      </c>
      <c r="AI98" s="16" t="s">
        <v>840</v>
      </c>
      <c r="AJ98" s="16" t="s">
        <v>186</v>
      </c>
      <c r="AK98" s="16" t="s">
        <v>186</v>
      </c>
      <c r="AL98" s="16" t="s">
        <v>837</v>
      </c>
      <c r="AM98" s="16" t="s">
        <v>171</v>
      </c>
      <c r="AN98" s="16" t="s">
        <v>844</v>
      </c>
      <c r="AO98" s="16" t="s">
        <v>845</v>
      </c>
      <c r="AP98" s="16" t="s">
        <v>846</v>
      </c>
      <c r="AQ98" s="16" t="s">
        <v>846</v>
      </c>
      <c r="AR98" s="16" t="s">
        <v>843</v>
      </c>
      <c r="AS98" s="16" t="s">
        <v>171</v>
      </c>
      <c r="AT98" s="16" t="s">
        <v>847</v>
      </c>
      <c r="AU98" s="16" t="s">
        <v>843</v>
      </c>
      <c r="AV98" s="16" t="s">
        <v>179</v>
      </c>
      <c r="AW98" s="16" t="s">
        <v>848</v>
      </c>
      <c r="AX98" s="16" t="s">
        <v>849</v>
      </c>
      <c r="AY98" s="16" t="s">
        <v>186</v>
      </c>
      <c r="AZ98" s="16" t="s">
        <v>848</v>
      </c>
      <c r="BA98" s="16" t="s">
        <v>840</v>
      </c>
      <c r="BB98" s="16" t="s">
        <v>843</v>
      </c>
      <c r="BC98" s="16" t="s">
        <v>171</v>
      </c>
      <c r="BD98" s="16" t="s">
        <v>837</v>
      </c>
      <c r="BE98" s="16" t="s">
        <v>171</v>
      </c>
      <c r="BF98" s="16" t="s">
        <v>848</v>
      </c>
      <c r="BG98" s="16" t="s">
        <v>186</v>
      </c>
      <c r="BH98" s="16" t="s">
        <v>582</v>
      </c>
      <c r="BI98" s="16" t="s">
        <v>186</v>
      </c>
      <c r="BJ98" s="16" t="s">
        <v>842</v>
      </c>
      <c r="BK98" s="16" t="s">
        <v>177</v>
      </c>
      <c r="BL98" s="16" t="s">
        <v>848</v>
      </c>
      <c r="BM98" s="16" t="s">
        <v>850</v>
      </c>
      <c r="BN98" s="16" t="s">
        <v>851</v>
      </c>
      <c r="BO98" s="16" t="s">
        <v>843</v>
      </c>
      <c r="BP98" s="16" t="s">
        <v>846</v>
      </c>
      <c r="BQ98" s="16" t="s">
        <v>837</v>
      </c>
      <c r="BR98" s="0"/>
      <c r="BS98" s="16" t="s">
        <v>843</v>
      </c>
      <c r="BT98" s="16" t="n">
        <f aca="false">49-(COUNTBLANK(U98:BQ98))</f>
        <v>49</v>
      </c>
      <c r="BU98" s="16" t="str">
        <f aca="false">CONCATENATE("*",BS98,"*")</f>
        <v>*lick*</v>
      </c>
      <c r="BV98" s="16" t="n">
        <f aca="false">COUNTIFS(U98:BQ98,BU98)</f>
        <v>0</v>
      </c>
      <c r="BW98" s="18" t="n">
        <f aca="false">BV98/BT98</f>
        <v>0</v>
      </c>
      <c r="BX98" s="0"/>
      <c r="BY98" s="0"/>
      <c r="BZ98" s="18" t="str">
        <f aca="false">IF(BY98="","",(BY98/BT98))</f>
        <v/>
      </c>
      <c r="CA98" s="16" t="n">
        <f aca="false">COUNTIFS(U98:BQ98,BU99)</f>
        <v>0</v>
      </c>
      <c r="CB98" s="16" t="str">
        <f aca="false">IF(BX98="",BU98,BX98)</f>
        <v>*lick*</v>
      </c>
      <c r="CC98" s="16" t="n">
        <f aca="false">COUNTIFS(U98:BQ98,CB99)</f>
        <v>0</v>
      </c>
      <c r="CD98" s="18" t="n">
        <f aca="false">CC98/BT98</f>
        <v>0</v>
      </c>
      <c r="CE98" s="16" t="s">
        <v>852</v>
      </c>
      <c r="CF98" s="18" t="n">
        <f aca="false">(COUNTIFS(U98:BQ98,CE98))/BT98</f>
        <v>0</v>
      </c>
      <c r="CG98" s="0"/>
      <c r="CH98" s="16" t="s">
        <v>194</v>
      </c>
      <c r="CI98" s="14" t="n">
        <f aca="false">(COUNTIFS(U98:BQ98,CK98))/BT98</f>
        <v>0</v>
      </c>
      <c r="CJ98" s="18" t="n">
        <v>0.45</v>
      </c>
      <c r="CK98" s="15" t="s">
        <v>879</v>
      </c>
      <c r="CL98" s="16" t="s">
        <v>853</v>
      </c>
    </row>
    <row r="99" customFormat="false" ht="13.8" hidden="false" customHeight="false" outlineLevel="0" collapsed="false">
      <c r="A99" s="4" t="s">
        <v>203</v>
      </c>
      <c r="B99" s="17" t="n">
        <v>2</v>
      </c>
      <c r="C99" s="17" t="n">
        <v>2</v>
      </c>
      <c r="D99" s="17" t="n">
        <v>2</v>
      </c>
      <c r="E99" s="17" t="n">
        <v>23</v>
      </c>
      <c r="F99" s="17" t="n">
        <v>12</v>
      </c>
      <c r="G99" s="17" t="n">
        <v>8</v>
      </c>
      <c r="H99" s="4" t="n">
        <v>8012</v>
      </c>
      <c r="I99" s="4" t="n">
        <v>18012</v>
      </c>
      <c r="J99" s="4" t="n">
        <v>8012</v>
      </c>
      <c r="K99" s="4" t="n">
        <v>28012</v>
      </c>
      <c r="L99" s="4" t="s">
        <v>132</v>
      </c>
      <c r="M99" s="16" t="s">
        <v>854</v>
      </c>
      <c r="N99" s="16" t="s">
        <v>835</v>
      </c>
      <c r="O99" s="16" t="s">
        <v>836</v>
      </c>
      <c r="P99" s="16" t="s">
        <v>882</v>
      </c>
      <c r="Q99" s="16" t="s">
        <v>137</v>
      </c>
      <c r="R99" s="16" t="n">
        <f aca="false">(1+LEN(N99)-LEN(SUBSTITUTE(N99," ","")))+1</f>
        <v>5</v>
      </c>
      <c r="S99" s="16" t="n">
        <f aca="false">(1+LEN(O99)-LEN(SUBSTITUTE(O99," ","")))</f>
        <v>8</v>
      </c>
      <c r="T99" s="16" t="s">
        <v>741</v>
      </c>
      <c r="U99" s="16" t="s">
        <v>856</v>
      </c>
      <c r="V99" s="16" t="s">
        <v>857</v>
      </c>
      <c r="W99" s="16" t="s">
        <v>843</v>
      </c>
      <c r="X99" s="16" t="s">
        <v>843</v>
      </c>
      <c r="Y99" s="16" t="s">
        <v>856</v>
      </c>
      <c r="Z99" s="16" t="s">
        <v>502</v>
      </c>
      <c r="AA99" s="16" t="s">
        <v>858</v>
      </c>
      <c r="AB99" s="16" t="s">
        <v>856</v>
      </c>
      <c r="AC99" s="16" t="s">
        <v>858</v>
      </c>
      <c r="AD99" s="16" t="s">
        <v>859</v>
      </c>
      <c r="AE99" s="16" t="s">
        <v>860</v>
      </c>
      <c r="AF99" s="16" t="s">
        <v>861</v>
      </c>
      <c r="AG99" s="16" t="s">
        <v>862</v>
      </c>
      <c r="AH99" s="16" t="s">
        <v>863</v>
      </c>
      <c r="AI99" s="16" t="s">
        <v>856</v>
      </c>
      <c r="AJ99" s="16" t="s">
        <v>864</v>
      </c>
      <c r="AK99" s="16" t="s">
        <v>865</v>
      </c>
      <c r="AL99" s="16" t="s">
        <v>866</v>
      </c>
      <c r="AM99" s="16" t="s">
        <v>856</v>
      </c>
      <c r="AN99" s="16" t="s">
        <v>867</v>
      </c>
      <c r="AO99" s="16" t="s">
        <v>843</v>
      </c>
      <c r="AP99" s="16" t="s">
        <v>868</v>
      </c>
      <c r="AQ99" s="16" t="s">
        <v>869</v>
      </c>
      <c r="AR99" s="16" t="s">
        <v>870</v>
      </c>
      <c r="AS99" s="16" t="s">
        <v>848</v>
      </c>
      <c r="AT99" s="16" t="s">
        <v>871</v>
      </c>
      <c r="AU99" s="16" t="s">
        <v>867</v>
      </c>
      <c r="AV99" s="16" t="s">
        <v>858</v>
      </c>
      <c r="AW99" s="16" t="s">
        <v>872</v>
      </c>
      <c r="AX99" s="16" t="s">
        <v>843</v>
      </c>
      <c r="AY99" s="16" t="s">
        <v>873</v>
      </c>
      <c r="AZ99" s="16" t="s">
        <v>874</v>
      </c>
      <c r="BA99" s="16" t="s">
        <v>875</v>
      </c>
      <c r="BB99" s="16" t="s">
        <v>856</v>
      </c>
      <c r="BC99" s="16" t="s">
        <v>873</v>
      </c>
      <c r="BD99" s="16" t="s">
        <v>858</v>
      </c>
      <c r="BE99" s="16" t="s">
        <v>876</v>
      </c>
      <c r="BF99" s="16" t="s">
        <v>873</v>
      </c>
      <c r="BG99" s="16" t="s">
        <v>843</v>
      </c>
      <c r="BH99" s="16" t="s">
        <v>856</v>
      </c>
      <c r="BI99" s="16" t="s">
        <v>865</v>
      </c>
      <c r="BJ99" s="16" t="s">
        <v>856</v>
      </c>
      <c r="BK99" s="16" t="s">
        <v>867</v>
      </c>
      <c r="BL99" s="16" t="s">
        <v>858</v>
      </c>
      <c r="BM99" s="16" t="s">
        <v>873</v>
      </c>
      <c r="BN99" s="16" t="s">
        <v>877</v>
      </c>
      <c r="BO99" s="16" t="s">
        <v>878</v>
      </c>
      <c r="BP99" s="16" t="s">
        <v>867</v>
      </c>
      <c r="BQ99" s="16" t="s">
        <v>843</v>
      </c>
      <c r="BS99" s="16" t="s">
        <v>879</v>
      </c>
      <c r="BT99" s="16" t="n">
        <f aca="false">49-(COUNTBLANK(U99:BQ99))</f>
        <v>49</v>
      </c>
      <c r="BU99" s="16" t="str">
        <f aca="false">CONCATENATE("*",BS99,"*")</f>
        <v>*make*</v>
      </c>
      <c r="BV99" s="16" t="n">
        <f aca="false">COUNTIFS(U99:BQ99,BU99)</f>
        <v>0</v>
      </c>
      <c r="BW99" s="18" t="n">
        <f aca="false">BV99/BT99</f>
        <v>0</v>
      </c>
      <c r="BZ99" s="18" t="str">
        <f aca="false">IF(BY99="","",(BY99/BT99))</f>
        <v/>
      </c>
      <c r="CA99" s="16" t="n">
        <f aca="false">COUNTIFS(U99:BQ99,BU98)</f>
        <v>0</v>
      </c>
      <c r="CB99" s="16" t="str">
        <f aca="false">IF(BX99="",BU99,BX99)</f>
        <v>*make*</v>
      </c>
      <c r="CC99" s="16" t="n">
        <f aca="false">COUNTIFS(U99:BQ99,CB98)</f>
        <v>0</v>
      </c>
      <c r="CD99" s="18" t="n">
        <f aca="false">CC99/BT99</f>
        <v>0</v>
      </c>
      <c r="CE99" s="16" t="s">
        <v>880</v>
      </c>
      <c r="CF99" s="18" t="n">
        <f aca="false">(COUNTIFS(U99:BQ99,CE99))/BT99</f>
        <v>0</v>
      </c>
      <c r="CH99" s="16" t="s">
        <v>881</v>
      </c>
      <c r="CI99" s="14" t="n">
        <f aca="false">(COUNTIFS(U99:BQ99,CK99))/BT99</f>
        <v>0.183673469387755</v>
      </c>
      <c r="CJ99" s="18" t="n">
        <v>0.33</v>
      </c>
      <c r="CK99" s="15" t="s">
        <v>186</v>
      </c>
      <c r="CL99" s="16" t="s">
        <v>853</v>
      </c>
    </row>
    <row r="100" customFormat="false" ht="13.8" hidden="false" customHeight="false" outlineLevel="0" collapsed="false">
      <c r="A100" s="4" t="s">
        <v>131</v>
      </c>
      <c r="B100" s="4" t="n">
        <v>1</v>
      </c>
      <c r="C100" s="4" t="n">
        <v>1</v>
      </c>
      <c r="D100" s="4" t="n">
        <v>1</v>
      </c>
      <c r="E100" s="4" t="n">
        <v>24</v>
      </c>
      <c r="F100" s="4" t="n">
        <v>13</v>
      </c>
      <c r="G100" s="4" t="n">
        <v>0</v>
      </c>
      <c r="H100" s="4" t="n">
        <v>13</v>
      </c>
      <c r="I100" s="4" t="n">
        <v>10013</v>
      </c>
      <c r="J100" s="4" t="n">
        <v>13</v>
      </c>
      <c r="K100" s="4" t="s">
        <v>200</v>
      </c>
      <c r="L100" s="4" t="s">
        <v>132</v>
      </c>
      <c r="M100" s="0" t="s">
        <v>884</v>
      </c>
      <c r="N100" s="0" t="s">
        <v>885</v>
      </c>
      <c r="O100" s="0" t="s">
        <v>886</v>
      </c>
      <c r="P100" s="15"/>
      <c r="Q100" s="15"/>
      <c r="R100" s="0" t="n">
        <f aca="false">(1+LEN(N100)-LEN(SUBSTITUTE(N100," ","")))+1</f>
        <v>5</v>
      </c>
      <c r="S100" s="0" t="n">
        <f aca="false">(1+LEN(O100)-LEN(SUBSTITUTE(O100," ","")))</f>
        <v>8</v>
      </c>
      <c r="T100" s="0" t="s">
        <v>741</v>
      </c>
      <c r="U100" s="0" t="s">
        <v>887</v>
      </c>
      <c r="V100" s="0" t="s">
        <v>888</v>
      </c>
      <c r="W100" s="0" t="s">
        <v>889</v>
      </c>
      <c r="X100" s="0" t="s">
        <v>190</v>
      </c>
      <c r="Y100" s="0" t="s">
        <v>890</v>
      </c>
      <c r="Z100" s="0" t="s">
        <v>891</v>
      </c>
      <c r="AA100" s="0" t="s">
        <v>887</v>
      </c>
      <c r="AB100" s="0" t="s">
        <v>887</v>
      </c>
      <c r="AC100" s="0" t="s">
        <v>892</v>
      </c>
      <c r="AD100" s="0" t="s">
        <v>892</v>
      </c>
      <c r="AE100" s="0" t="s">
        <v>893</v>
      </c>
      <c r="AF100" s="0" t="s">
        <v>894</v>
      </c>
      <c r="AG100" s="0" t="s">
        <v>887</v>
      </c>
      <c r="AH100" s="0" t="s">
        <v>895</v>
      </c>
      <c r="AI100" s="0" t="s">
        <v>887</v>
      </c>
      <c r="AJ100" s="0" t="s">
        <v>190</v>
      </c>
      <c r="AK100" s="0" t="s">
        <v>887</v>
      </c>
      <c r="AL100" s="0" t="s">
        <v>190</v>
      </c>
      <c r="AM100" s="0" t="s">
        <v>190</v>
      </c>
      <c r="AN100" s="0" t="s">
        <v>892</v>
      </c>
      <c r="AO100" s="0" t="s">
        <v>896</v>
      </c>
      <c r="AP100" s="0" t="s">
        <v>890</v>
      </c>
      <c r="AQ100" s="0" t="s">
        <v>887</v>
      </c>
      <c r="AR100" s="0" t="s">
        <v>897</v>
      </c>
      <c r="AS100" s="0" t="s">
        <v>890</v>
      </c>
      <c r="AT100" s="0" t="s">
        <v>887</v>
      </c>
      <c r="AU100" s="0" t="s">
        <v>706</v>
      </c>
      <c r="AV100" s="0" t="s">
        <v>898</v>
      </c>
      <c r="AW100" s="0" t="s">
        <v>887</v>
      </c>
      <c r="AX100" s="0" t="s">
        <v>190</v>
      </c>
      <c r="AY100" s="0" t="s">
        <v>890</v>
      </c>
      <c r="AZ100" s="0" t="s">
        <v>887</v>
      </c>
      <c r="BA100" s="0" t="s">
        <v>899</v>
      </c>
      <c r="BB100" s="0" t="s">
        <v>887</v>
      </c>
      <c r="BC100" s="0" t="s">
        <v>900</v>
      </c>
      <c r="BD100" s="0" t="s">
        <v>887</v>
      </c>
      <c r="BE100" s="0" t="s">
        <v>887</v>
      </c>
      <c r="BF100" s="0" t="s">
        <v>887</v>
      </c>
      <c r="BG100" s="0" t="s">
        <v>887</v>
      </c>
      <c r="BH100" s="0" t="s">
        <v>887</v>
      </c>
      <c r="BI100" s="0" t="s">
        <v>887</v>
      </c>
      <c r="BJ100" s="0" t="s">
        <v>901</v>
      </c>
      <c r="BK100" s="0" t="s">
        <v>887</v>
      </c>
      <c r="BL100" s="0" t="s">
        <v>887</v>
      </c>
      <c r="BM100" s="0" t="s">
        <v>902</v>
      </c>
      <c r="BN100" s="0" t="s">
        <v>903</v>
      </c>
      <c r="BO100" s="0" t="s">
        <v>887</v>
      </c>
      <c r="BP100" s="0" t="s">
        <v>887</v>
      </c>
      <c r="BQ100" s="0" t="s">
        <v>904</v>
      </c>
      <c r="BS100" s="0" t="s">
        <v>887</v>
      </c>
      <c r="BT100" s="0" t="n">
        <f aca="false">49-(COUNTBLANK(U100:BQ100))</f>
        <v>49</v>
      </c>
      <c r="BU100" s="0" t="str">
        <f aca="false">CONCATENATE("*",BS100,"*")</f>
        <v>*preach*</v>
      </c>
      <c r="BV100" s="0" t="n">
        <f aca="false">COUNTIFS(U100:BQ100,BU100)</f>
        <v>0</v>
      </c>
      <c r="BW100" s="14" t="n">
        <f aca="false">BV100/BT100</f>
        <v>0</v>
      </c>
      <c r="BZ100" s="14" t="str">
        <f aca="false">IF(BY100="","",(BY100/BT100))</f>
        <v/>
      </c>
      <c r="CA100" s="0" t="n">
        <f aca="false">COUNTIFS(U100:BQ100,BU101)</f>
        <v>0</v>
      </c>
      <c r="CB100" s="0" t="str">
        <f aca="false">IF(BX100="",BU100,BX100)</f>
        <v>*preach*</v>
      </c>
      <c r="CC100" s="0" t="n">
        <f aca="false">COUNTIFS(U100:BQ100,CB101)</f>
        <v>0</v>
      </c>
      <c r="CD100" s="14" t="n">
        <f aca="false">CC100/BT100</f>
        <v>0</v>
      </c>
      <c r="CE100" s="0" t="s">
        <v>905</v>
      </c>
      <c r="CF100" s="14" t="n">
        <f aca="false">(COUNTIFS(U100:BQ100,CE100))/BT100</f>
        <v>0</v>
      </c>
      <c r="CH100" s="0" t="s">
        <v>906</v>
      </c>
      <c r="CI100" s="14" t="n">
        <f aca="false">(COUNTIFS(U100:BQ100,CK100))/BT100</f>
        <v>0.530612244897959</v>
      </c>
      <c r="CJ100" s="14" t="n">
        <f aca="false">(COUNTIFS(U100:BQ100,CK101))/BT100</f>
        <v>0.102040816326531</v>
      </c>
      <c r="CK100" s="15" t="s">
        <v>887</v>
      </c>
      <c r="CL100" s="0" t="s">
        <v>907</v>
      </c>
    </row>
    <row r="101" customFormat="false" ht="13.8" hidden="false" customHeight="false" outlineLevel="0" collapsed="false">
      <c r="A101" s="4" t="s">
        <v>167</v>
      </c>
      <c r="B101" s="4" t="n">
        <v>1</v>
      </c>
      <c r="C101" s="4" t="n">
        <v>1</v>
      </c>
      <c r="D101" s="4" t="n">
        <v>2</v>
      </c>
      <c r="E101" s="4" t="n">
        <v>24</v>
      </c>
      <c r="F101" s="4" t="n">
        <v>13</v>
      </c>
      <c r="G101" s="4" t="n">
        <v>1</v>
      </c>
      <c r="H101" s="4" t="n">
        <v>1013</v>
      </c>
      <c r="I101" s="4" t="n">
        <v>11013</v>
      </c>
      <c r="J101" s="4" t="n">
        <v>1013</v>
      </c>
      <c r="K101" s="4" t="s">
        <v>200</v>
      </c>
      <c r="L101" s="4" t="s">
        <v>132</v>
      </c>
      <c r="M101" s="0" t="s">
        <v>908</v>
      </c>
      <c r="N101" s="0" t="s">
        <v>885</v>
      </c>
      <c r="O101" s="0" t="s">
        <v>909</v>
      </c>
      <c r="P101" s="16"/>
      <c r="Q101" s="16"/>
      <c r="R101" s="0" t="n">
        <f aca="false">(1+LEN(N101)-LEN(SUBSTITUTE(N101," ","")))+1</f>
        <v>5</v>
      </c>
      <c r="S101" s="0" t="n">
        <f aca="false">(1+LEN(O101)-LEN(SUBSTITUTE(O101," ","")))</f>
        <v>8</v>
      </c>
      <c r="T101" s="0" t="s">
        <v>741</v>
      </c>
      <c r="U101" s="0" t="s">
        <v>890</v>
      </c>
      <c r="V101" s="0" t="s">
        <v>910</v>
      </c>
      <c r="W101" s="0" t="s">
        <v>911</v>
      </c>
      <c r="X101" s="0" t="s">
        <v>190</v>
      </c>
      <c r="Y101" s="0" t="s">
        <v>912</v>
      </c>
      <c r="Z101" s="0" t="s">
        <v>913</v>
      </c>
      <c r="AA101" s="0" t="s">
        <v>914</v>
      </c>
      <c r="AB101" s="0" t="s">
        <v>190</v>
      </c>
      <c r="AC101" s="0" t="s">
        <v>887</v>
      </c>
      <c r="AD101" s="0" t="s">
        <v>915</v>
      </c>
      <c r="AE101" s="0" t="s">
        <v>190</v>
      </c>
      <c r="AF101" s="0" t="s">
        <v>916</v>
      </c>
      <c r="AG101" s="0" t="s">
        <v>917</v>
      </c>
      <c r="AH101" s="0" t="s">
        <v>190</v>
      </c>
      <c r="AI101" s="0" t="s">
        <v>190</v>
      </c>
      <c r="AJ101" s="0" t="s">
        <v>918</v>
      </c>
      <c r="AK101" s="0" t="s">
        <v>806</v>
      </c>
      <c r="AL101" s="0" t="s">
        <v>919</v>
      </c>
      <c r="AM101" s="0" t="s">
        <v>190</v>
      </c>
      <c r="AN101" s="0" t="s">
        <v>920</v>
      </c>
      <c r="AO101" s="0" t="s">
        <v>190</v>
      </c>
      <c r="AP101" s="0" t="s">
        <v>921</v>
      </c>
      <c r="AQ101" s="0" t="s">
        <v>922</v>
      </c>
      <c r="AR101" s="0" t="s">
        <v>923</v>
      </c>
      <c r="AS101" s="0" t="s">
        <v>887</v>
      </c>
      <c r="AT101" s="0" t="s">
        <v>924</v>
      </c>
      <c r="AU101" s="0" t="s">
        <v>190</v>
      </c>
      <c r="AV101" s="0" t="s">
        <v>190</v>
      </c>
      <c r="AW101" s="0" t="s">
        <v>925</v>
      </c>
      <c r="AX101" s="0" t="s">
        <v>190</v>
      </c>
      <c r="AY101" s="0" t="s">
        <v>190</v>
      </c>
      <c r="AZ101" s="0" t="s">
        <v>926</v>
      </c>
      <c r="BA101" s="0" t="s">
        <v>190</v>
      </c>
      <c r="BB101" s="0" t="s">
        <v>190</v>
      </c>
      <c r="BC101" s="0" t="s">
        <v>927</v>
      </c>
      <c r="BD101" s="0" t="s">
        <v>928</v>
      </c>
      <c r="BE101" s="0" t="s">
        <v>806</v>
      </c>
      <c r="BF101" s="0" t="s">
        <v>190</v>
      </c>
      <c r="BG101" s="0" t="s">
        <v>190</v>
      </c>
      <c r="BH101" s="0" t="s">
        <v>929</v>
      </c>
      <c r="BI101" s="0" t="s">
        <v>930</v>
      </c>
      <c r="BJ101" s="0" t="s">
        <v>190</v>
      </c>
      <c r="BK101" s="0" t="s">
        <v>887</v>
      </c>
      <c r="BL101" s="0" t="s">
        <v>190</v>
      </c>
      <c r="BM101" s="0" t="s">
        <v>190</v>
      </c>
      <c r="BN101" s="0" t="s">
        <v>931</v>
      </c>
      <c r="BO101" s="0" t="s">
        <v>892</v>
      </c>
      <c r="BP101" s="12"/>
      <c r="BQ101" s="0" t="s">
        <v>190</v>
      </c>
      <c r="BS101" s="0" t="s">
        <v>190</v>
      </c>
      <c r="BT101" s="0" t="n">
        <f aca="false">49-(COUNTBLANK(U101:BQ101))</f>
        <v>48</v>
      </c>
      <c r="BU101" s="0" t="str">
        <f aca="false">CONCATENATE("*",BS101,"*")</f>
        <v>*sing*</v>
      </c>
      <c r="BV101" s="0" t="n">
        <f aca="false">COUNTIFS(U101:BQ101,BU101)</f>
        <v>0</v>
      </c>
      <c r="BW101" s="14" t="n">
        <f aca="false">BV101/BT101</f>
        <v>0</v>
      </c>
      <c r="BZ101" s="14" t="str">
        <f aca="false">IF(BY101="","",(BY101/BT101))</f>
        <v/>
      </c>
      <c r="CA101" s="0" t="n">
        <f aca="false">COUNTIFS(U101:BQ101,BU100)</f>
        <v>0</v>
      </c>
      <c r="CB101" s="0" t="str">
        <f aca="false">IF(BX101="",BU101,BX101)</f>
        <v>*sing*</v>
      </c>
      <c r="CC101" s="0" t="n">
        <f aca="false">COUNTIFS(U101:BQ101,CB100)</f>
        <v>0</v>
      </c>
      <c r="CD101" s="14" t="n">
        <f aca="false">CC101/BT101</f>
        <v>0</v>
      </c>
      <c r="CE101" s="0" t="s">
        <v>831</v>
      </c>
      <c r="CF101" s="14" t="n">
        <f aca="false">(COUNTIFS(U101:BQ101,CE101))/BT101</f>
        <v>0</v>
      </c>
      <c r="CH101" s="0" t="s">
        <v>832</v>
      </c>
      <c r="CI101" s="14" t="n">
        <f aca="false">(COUNTIFS(U101:BQ101,CK101))/BT101</f>
        <v>0.541666666666667</v>
      </c>
      <c r="CJ101" s="14" t="n">
        <f aca="false">(COUNTIFS(U101:BQ101,CK100))/BT101</f>
        <v>0.0625</v>
      </c>
      <c r="CK101" s="15" t="s">
        <v>190</v>
      </c>
      <c r="CL101" s="0" t="s">
        <v>907</v>
      </c>
    </row>
    <row r="102" s="16" customFormat="true" ht="13.8" hidden="false" customHeight="false" outlineLevel="0" collapsed="false">
      <c r="A102" s="4" t="s">
        <v>195</v>
      </c>
      <c r="B102" s="17" t="n">
        <v>1</v>
      </c>
      <c r="C102" s="17" t="n">
        <v>2</v>
      </c>
      <c r="D102" s="17" t="n">
        <v>1</v>
      </c>
      <c r="E102" s="17" t="n">
        <v>24</v>
      </c>
      <c r="F102" s="17" t="n">
        <v>13</v>
      </c>
      <c r="G102" s="17" t="n">
        <v>2</v>
      </c>
      <c r="H102" s="4" t="n">
        <v>2013</v>
      </c>
      <c r="I102" s="4" t="n">
        <v>12013</v>
      </c>
      <c r="J102" s="4" t="n">
        <v>2013</v>
      </c>
      <c r="K102" s="4" t="s">
        <v>200</v>
      </c>
      <c r="L102" s="4" t="s">
        <v>132</v>
      </c>
      <c r="M102" s="16" t="s">
        <v>884</v>
      </c>
      <c r="N102" s="16" t="s">
        <v>885</v>
      </c>
      <c r="O102" s="16" t="s">
        <v>909</v>
      </c>
      <c r="R102" s="16" t="n">
        <f aca="false">(1+LEN(N102)-LEN(SUBSTITUTE(N102," ","")))+1</f>
        <v>5</v>
      </c>
      <c r="S102" s="16" t="n">
        <f aca="false">(1+LEN(O102)-LEN(SUBSTITUTE(O102," ","")))</f>
        <v>8</v>
      </c>
      <c r="T102" s="16" t="s">
        <v>741</v>
      </c>
      <c r="U102" s="16" t="s">
        <v>887</v>
      </c>
      <c r="V102" s="16" t="s">
        <v>888</v>
      </c>
      <c r="W102" s="16" t="s">
        <v>889</v>
      </c>
      <c r="X102" s="16" t="s">
        <v>190</v>
      </c>
      <c r="Y102" s="16" t="s">
        <v>890</v>
      </c>
      <c r="Z102" s="16" t="s">
        <v>891</v>
      </c>
      <c r="AA102" s="16" t="s">
        <v>887</v>
      </c>
      <c r="AB102" s="16" t="s">
        <v>887</v>
      </c>
      <c r="AC102" s="16" t="s">
        <v>892</v>
      </c>
      <c r="AD102" s="16" t="s">
        <v>892</v>
      </c>
      <c r="AE102" s="16" t="s">
        <v>893</v>
      </c>
      <c r="AF102" s="16" t="s">
        <v>894</v>
      </c>
      <c r="AG102" s="16" t="s">
        <v>887</v>
      </c>
      <c r="AH102" s="16" t="s">
        <v>895</v>
      </c>
      <c r="AI102" s="16" t="s">
        <v>887</v>
      </c>
      <c r="AJ102" s="16" t="s">
        <v>190</v>
      </c>
      <c r="AK102" s="16" t="s">
        <v>887</v>
      </c>
      <c r="AL102" s="16" t="s">
        <v>190</v>
      </c>
      <c r="AM102" s="16" t="s">
        <v>190</v>
      </c>
      <c r="AN102" s="16" t="s">
        <v>892</v>
      </c>
      <c r="AO102" s="16" t="s">
        <v>896</v>
      </c>
      <c r="AP102" s="16" t="s">
        <v>890</v>
      </c>
      <c r="AQ102" s="16" t="s">
        <v>887</v>
      </c>
      <c r="AR102" s="16" t="s">
        <v>897</v>
      </c>
      <c r="AS102" s="16" t="s">
        <v>890</v>
      </c>
      <c r="AT102" s="16" t="s">
        <v>887</v>
      </c>
      <c r="AU102" s="16" t="s">
        <v>706</v>
      </c>
      <c r="AV102" s="16" t="s">
        <v>898</v>
      </c>
      <c r="AW102" s="16" t="s">
        <v>887</v>
      </c>
      <c r="AX102" s="16" t="s">
        <v>190</v>
      </c>
      <c r="AY102" s="16" t="s">
        <v>890</v>
      </c>
      <c r="AZ102" s="16" t="s">
        <v>887</v>
      </c>
      <c r="BA102" s="16" t="s">
        <v>899</v>
      </c>
      <c r="BB102" s="16" t="s">
        <v>887</v>
      </c>
      <c r="BC102" s="16" t="s">
        <v>900</v>
      </c>
      <c r="BD102" s="16" t="s">
        <v>887</v>
      </c>
      <c r="BE102" s="16" t="s">
        <v>887</v>
      </c>
      <c r="BF102" s="16" t="s">
        <v>887</v>
      </c>
      <c r="BG102" s="16" t="s">
        <v>887</v>
      </c>
      <c r="BH102" s="16" t="s">
        <v>887</v>
      </c>
      <c r="BI102" s="16" t="s">
        <v>887</v>
      </c>
      <c r="BJ102" s="16" t="s">
        <v>901</v>
      </c>
      <c r="BK102" s="16" t="s">
        <v>887</v>
      </c>
      <c r="BL102" s="16" t="s">
        <v>887</v>
      </c>
      <c r="BM102" s="16" t="s">
        <v>902</v>
      </c>
      <c r="BN102" s="16" t="s">
        <v>903</v>
      </c>
      <c r="BO102" s="16" t="s">
        <v>887</v>
      </c>
      <c r="BP102" s="16" t="s">
        <v>887</v>
      </c>
      <c r="BQ102" s="16" t="s">
        <v>904</v>
      </c>
      <c r="BS102" s="16" t="s">
        <v>887</v>
      </c>
      <c r="BT102" s="16" t="n">
        <f aca="false">49-(COUNTBLANK(U102:BQ102))</f>
        <v>49</v>
      </c>
      <c r="BU102" s="16" t="str">
        <f aca="false">CONCATENATE("*",BS102,"*")</f>
        <v>*preach*</v>
      </c>
      <c r="BV102" s="16" t="n">
        <f aca="false">COUNTIFS(U102:BQ102,BU102)</f>
        <v>0</v>
      </c>
      <c r="BW102" s="18" t="n">
        <f aca="false">BV102/BT102</f>
        <v>0</v>
      </c>
      <c r="BZ102" s="18" t="str">
        <f aca="false">IF(BY102="","",(BY102/BT102))</f>
        <v/>
      </c>
      <c r="CA102" s="16" t="n">
        <f aca="false">COUNTIFS(U102:BQ102,BU103)</f>
        <v>0</v>
      </c>
      <c r="CB102" s="16" t="str">
        <f aca="false">IF(BX102="",BU102,BX102)</f>
        <v>*preach*</v>
      </c>
      <c r="CC102" s="16" t="n">
        <f aca="false">COUNTIFS(U102:BQ102,CB103)</f>
        <v>0</v>
      </c>
      <c r="CD102" s="18" t="n">
        <f aca="false">CC102/BT102</f>
        <v>0</v>
      </c>
      <c r="CE102" s="16" t="s">
        <v>905</v>
      </c>
      <c r="CF102" s="18" t="n">
        <f aca="false">(COUNTIFS(U102:BQ102,CE102))/BT102</f>
        <v>0</v>
      </c>
      <c r="CH102" s="16" t="s">
        <v>906</v>
      </c>
      <c r="CI102" s="14" t="n">
        <f aca="false">(COUNTIFS(U102:BQ102,CK102))/BT102</f>
        <v>0.102040816326531</v>
      </c>
      <c r="CJ102" s="14" t="n">
        <f aca="false">(COUNTIFS(U102:BQ102,CK103))/BT102</f>
        <v>0.530612244897959</v>
      </c>
      <c r="CK102" s="15" t="s">
        <v>190</v>
      </c>
      <c r="CL102" s="16" t="s">
        <v>907</v>
      </c>
    </row>
    <row r="103" customFormat="false" ht="13.8" hidden="false" customHeight="false" outlineLevel="0" collapsed="false">
      <c r="A103" s="4" t="s">
        <v>197</v>
      </c>
      <c r="B103" s="17" t="n">
        <v>1</v>
      </c>
      <c r="C103" s="17" t="n">
        <v>2</v>
      </c>
      <c r="D103" s="17" t="n">
        <v>2</v>
      </c>
      <c r="E103" s="17" t="n">
        <v>24</v>
      </c>
      <c r="F103" s="17" t="n">
        <v>13</v>
      </c>
      <c r="G103" s="17" t="n">
        <v>3</v>
      </c>
      <c r="H103" s="4" t="n">
        <v>3013</v>
      </c>
      <c r="I103" s="4" t="n">
        <v>13013</v>
      </c>
      <c r="J103" s="4" t="n">
        <v>3013</v>
      </c>
      <c r="K103" s="4" t="n">
        <v>23013</v>
      </c>
      <c r="L103" s="4" t="s">
        <v>132</v>
      </c>
      <c r="M103" s="16" t="s">
        <v>908</v>
      </c>
      <c r="N103" s="16" t="s">
        <v>885</v>
      </c>
      <c r="O103" s="16" t="s">
        <v>886</v>
      </c>
      <c r="P103" s="16" t="s">
        <v>932</v>
      </c>
      <c r="Q103" s="16" t="s">
        <v>282</v>
      </c>
      <c r="R103" s="16" t="n">
        <f aca="false">(1+LEN(N103)-LEN(SUBSTITUTE(N103," ","")))+1</f>
        <v>5</v>
      </c>
      <c r="S103" s="16" t="n">
        <f aca="false">(1+LEN(O103)-LEN(SUBSTITUTE(O103," ","")))</f>
        <v>8</v>
      </c>
      <c r="T103" s="16" t="s">
        <v>741</v>
      </c>
      <c r="U103" s="16" t="s">
        <v>890</v>
      </c>
      <c r="V103" s="16" t="s">
        <v>910</v>
      </c>
      <c r="W103" s="16" t="s">
        <v>911</v>
      </c>
      <c r="X103" s="16" t="s">
        <v>190</v>
      </c>
      <c r="Y103" s="16" t="s">
        <v>912</v>
      </c>
      <c r="Z103" s="16" t="s">
        <v>913</v>
      </c>
      <c r="AA103" s="16" t="s">
        <v>914</v>
      </c>
      <c r="AB103" s="16" t="s">
        <v>190</v>
      </c>
      <c r="AC103" s="16" t="s">
        <v>887</v>
      </c>
      <c r="AD103" s="16" t="s">
        <v>915</v>
      </c>
      <c r="AE103" s="16" t="s">
        <v>190</v>
      </c>
      <c r="AF103" s="16" t="s">
        <v>916</v>
      </c>
      <c r="AG103" s="16" t="s">
        <v>917</v>
      </c>
      <c r="AH103" s="16" t="s">
        <v>190</v>
      </c>
      <c r="AI103" s="16" t="s">
        <v>190</v>
      </c>
      <c r="AJ103" s="16" t="s">
        <v>918</v>
      </c>
      <c r="AK103" s="16" t="s">
        <v>806</v>
      </c>
      <c r="AL103" s="16" t="s">
        <v>919</v>
      </c>
      <c r="AM103" s="16" t="s">
        <v>190</v>
      </c>
      <c r="AN103" s="16" t="s">
        <v>920</v>
      </c>
      <c r="AO103" s="16" t="s">
        <v>190</v>
      </c>
      <c r="AP103" s="16" t="s">
        <v>921</v>
      </c>
      <c r="AQ103" s="16" t="s">
        <v>922</v>
      </c>
      <c r="AR103" s="16" t="s">
        <v>923</v>
      </c>
      <c r="AS103" s="16" t="s">
        <v>887</v>
      </c>
      <c r="AT103" s="16" t="s">
        <v>924</v>
      </c>
      <c r="AU103" s="16" t="s">
        <v>190</v>
      </c>
      <c r="AV103" s="16" t="s">
        <v>190</v>
      </c>
      <c r="AW103" s="16" t="s">
        <v>925</v>
      </c>
      <c r="AX103" s="16" t="s">
        <v>190</v>
      </c>
      <c r="AY103" s="16" t="s">
        <v>190</v>
      </c>
      <c r="AZ103" s="16" t="s">
        <v>926</v>
      </c>
      <c r="BA103" s="16" t="s">
        <v>190</v>
      </c>
      <c r="BB103" s="16" t="s">
        <v>190</v>
      </c>
      <c r="BC103" s="16" t="s">
        <v>927</v>
      </c>
      <c r="BD103" s="16" t="s">
        <v>928</v>
      </c>
      <c r="BE103" s="16" t="s">
        <v>806</v>
      </c>
      <c r="BF103" s="16" t="s">
        <v>190</v>
      </c>
      <c r="BG103" s="16" t="s">
        <v>190</v>
      </c>
      <c r="BH103" s="16" t="s">
        <v>929</v>
      </c>
      <c r="BI103" s="16" t="s">
        <v>930</v>
      </c>
      <c r="BJ103" s="16" t="s">
        <v>190</v>
      </c>
      <c r="BK103" s="16" t="s">
        <v>887</v>
      </c>
      <c r="BL103" s="16" t="s">
        <v>190</v>
      </c>
      <c r="BM103" s="16" t="s">
        <v>190</v>
      </c>
      <c r="BN103" s="16" t="s">
        <v>931</v>
      </c>
      <c r="BO103" s="16" t="s">
        <v>892</v>
      </c>
      <c r="BQ103" s="16" t="s">
        <v>190</v>
      </c>
      <c r="BS103" s="16" t="s">
        <v>190</v>
      </c>
      <c r="BT103" s="16" t="n">
        <f aca="false">49-(COUNTBLANK(U103:BQ103))</f>
        <v>48</v>
      </c>
      <c r="BU103" s="16" t="str">
        <f aca="false">CONCATENATE("*",BS103,"*")</f>
        <v>*sing*</v>
      </c>
      <c r="BV103" s="16" t="n">
        <f aca="false">COUNTIFS(U103:BQ103,BU103)</f>
        <v>0</v>
      </c>
      <c r="BW103" s="18" t="n">
        <f aca="false">BV103/BT103</f>
        <v>0</v>
      </c>
      <c r="BZ103" s="18" t="str">
        <f aca="false">IF(BY103="","",(BY103/BT103))</f>
        <v/>
      </c>
      <c r="CA103" s="16" t="n">
        <f aca="false">COUNTIFS(U103:BQ103,BU102)</f>
        <v>0</v>
      </c>
      <c r="CB103" s="16" t="str">
        <f aca="false">IF(BX103="",BU103,BX103)</f>
        <v>*sing*</v>
      </c>
      <c r="CC103" s="16" t="n">
        <f aca="false">COUNTIFS(U103:BQ103,CB102)</f>
        <v>0</v>
      </c>
      <c r="CD103" s="18" t="n">
        <f aca="false">CC103/BT103</f>
        <v>0</v>
      </c>
      <c r="CE103" s="16" t="s">
        <v>831</v>
      </c>
      <c r="CF103" s="18" t="n">
        <f aca="false">(COUNTIFS(U103:BQ103,CE103))/BT103</f>
        <v>0</v>
      </c>
      <c r="CH103" s="16" t="s">
        <v>832</v>
      </c>
      <c r="CI103" s="14" t="n">
        <f aca="false">(COUNTIFS(U103:BQ103,CK103))/BT103</f>
        <v>0.0625</v>
      </c>
      <c r="CJ103" s="14" t="n">
        <f aca="false">(COUNTIFS(U103:BQ103,CK102))/BT103</f>
        <v>0.541666666666667</v>
      </c>
      <c r="CK103" s="15" t="s">
        <v>887</v>
      </c>
      <c r="CL103" s="16" t="s">
        <v>907</v>
      </c>
    </row>
    <row r="104" customFormat="false" ht="13.8" hidden="false" customHeight="false" outlineLevel="0" collapsed="false">
      <c r="A104" s="4" t="s">
        <v>199</v>
      </c>
      <c r="B104" s="4" t="n">
        <v>2</v>
      </c>
      <c r="C104" s="4" t="n">
        <v>1</v>
      </c>
      <c r="D104" s="4" t="n">
        <v>1</v>
      </c>
      <c r="E104" s="4" t="n">
        <v>24</v>
      </c>
      <c r="F104" s="4" t="n">
        <v>13</v>
      </c>
      <c r="G104" s="4" t="n">
        <v>5</v>
      </c>
      <c r="H104" s="4" t="n">
        <v>5013</v>
      </c>
      <c r="I104" s="4" t="n">
        <v>15013</v>
      </c>
      <c r="J104" s="4" t="n">
        <v>5013</v>
      </c>
      <c r="K104" s="4" t="n">
        <v>25013</v>
      </c>
      <c r="L104" s="4" t="s">
        <v>132</v>
      </c>
      <c r="M104" s="0" t="s">
        <v>884</v>
      </c>
      <c r="N104" s="0" t="s">
        <v>885</v>
      </c>
      <c r="O104" s="0" t="s">
        <v>886</v>
      </c>
      <c r="P104" s="15" t="s">
        <v>932</v>
      </c>
      <c r="Q104" s="15" t="s">
        <v>282</v>
      </c>
      <c r="R104" s="0" t="n">
        <f aca="false">(1+LEN(N104)-LEN(SUBSTITUTE(N104," ","")))+1</f>
        <v>5</v>
      </c>
      <c r="S104" s="0" t="n">
        <f aca="false">(1+LEN(O104)-LEN(SUBSTITUTE(O104," ","")))</f>
        <v>8</v>
      </c>
      <c r="T104" s="0" t="s">
        <v>741</v>
      </c>
      <c r="U104" s="0" t="s">
        <v>887</v>
      </c>
      <c r="V104" s="0" t="s">
        <v>888</v>
      </c>
      <c r="W104" s="0" t="s">
        <v>889</v>
      </c>
      <c r="X104" s="0" t="s">
        <v>190</v>
      </c>
      <c r="Y104" s="0" t="s">
        <v>890</v>
      </c>
      <c r="Z104" s="0" t="s">
        <v>891</v>
      </c>
      <c r="AA104" s="0" t="s">
        <v>887</v>
      </c>
      <c r="AB104" s="0" t="s">
        <v>887</v>
      </c>
      <c r="AC104" s="0" t="s">
        <v>892</v>
      </c>
      <c r="AD104" s="0" t="s">
        <v>892</v>
      </c>
      <c r="AE104" s="0" t="s">
        <v>893</v>
      </c>
      <c r="AF104" s="0" t="s">
        <v>894</v>
      </c>
      <c r="AG104" s="0" t="s">
        <v>887</v>
      </c>
      <c r="AH104" s="0" t="s">
        <v>895</v>
      </c>
      <c r="AI104" s="0" t="s">
        <v>887</v>
      </c>
      <c r="AJ104" s="0" t="s">
        <v>190</v>
      </c>
      <c r="AK104" s="0" t="s">
        <v>887</v>
      </c>
      <c r="AL104" s="0" t="s">
        <v>190</v>
      </c>
      <c r="AM104" s="0" t="s">
        <v>190</v>
      </c>
      <c r="AN104" s="0" t="s">
        <v>892</v>
      </c>
      <c r="AO104" s="0" t="s">
        <v>896</v>
      </c>
      <c r="AP104" s="0" t="s">
        <v>890</v>
      </c>
      <c r="AQ104" s="0" t="s">
        <v>887</v>
      </c>
      <c r="AR104" s="0" t="s">
        <v>897</v>
      </c>
      <c r="AS104" s="0" t="s">
        <v>890</v>
      </c>
      <c r="AT104" s="0" t="s">
        <v>887</v>
      </c>
      <c r="AU104" s="0" t="s">
        <v>706</v>
      </c>
      <c r="AV104" s="0" t="s">
        <v>898</v>
      </c>
      <c r="AW104" s="0" t="s">
        <v>887</v>
      </c>
      <c r="AX104" s="0" t="s">
        <v>190</v>
      </c>
      <c r="AY104" s="0" t="s">
        <v>890</v>
      </c>
      <c r="AZ104" s="0" t="s">
        <v>887</v>
      </c>
      <c r="BA104" s="0" t="s">
        <v>899</v>
      </c>
      <c r="BB104" s="0" t="s">
        <v>887</v>
      </c>
      <c r="BC104" s="0" t="s">
        <v>900</v>
      </c>
      <c r="BD104" s="0" t="s">
        <v>887</v>
      </c>
      <c r="BE104" s="0" t="s">
        <v>887</v>
      </c>
      <c r="BF104" s="0" t="s">
        <v>887</v>
      </c>
      <c r="BG104" s="0" t="s">
        <v>887</v>
      </c>
      <c r="BH104" s="0" t="s">
        <v>887</v>
      </c>
      <c r="BI104" s="0" t="s">
        <v>887</v>
      </c>
      <c r="BJ104" s="0" t="s">
        <v>901</v>
      </c>
      <c r="BK104" s="0" t="s">
        <v>887</v>
      </c>
      <c r="BL104" s="0" t="s">
        <v>887</v>
      </c>
      <c r="BM104" s="0" t="s">
        <v>902</v>
      </c>
      <c r="BN104" s="0" t="s">
        <v>903</v>
      </c>
      <c r="BO104" s="0" t="s">
        <v>887</v>
      </c>
      <c r="BP104" s="0" t="s">
        <v>887</v>
      </c>
      <c r="BQ104" s="0" t="s">
        <v>904</v>
      </c>
      <c r="BS104" s="0" t="s">
        <v>887</v>
      </c>
      <c r="BT104" s="0" t="n">
        <f aca="false">49-(COUNTBLANK(U104:BQ104))</f>
        <v>49</v>
      </c>
      <c r="BU104" s="0" t="str">
        <f aca="false">CONCATENATE("*",BS104,"*")</f>
        <v>*preach*</v>
      </c>
      <c r="BV104" s="0" t="n">
        <f aca="false">COUNTIFS(U104:BQ104,BU104)</f>
        <v>0</v>
      </c>
      <c r="BW104" s="14" t="n">
        <f aca="false">BV104/BT104</f>
        <v>0</v>
      </c>
      <c r="BZ104" s="14" t="str">
        <f aca="false">IF(BY104="","",(BY104/BT104))</f>
        <v/>
      </c>
      <c r="CA104" s="0" t="n">
        <f aca="false">COUNTIFS(U104:BQ104,BU105)</f>
        <v>0</v>
      </c>
      <c r="CB104" s="0" t="str">
        <f aca="false">IF(BX104="",BU104,BX104)</f>
        <v>*preach*</v>
      </c>
      <c r="CC104" s="0" t="n">
        <f aca="false">COUNTIFS(U104:BQ104,CB105)</f>
        <v>0</v>
      </c>
      <c r="CD104" s="14" t="n">
        <f aca="false">CC104/BT104</f>
        <v>0</v>
      </c>
      <c r="CE104" s="0" t="s">
        <v>905</v>
      </c>
      <c r="CF104" s="14" t="n">
        <f aca="false">(COUNTIFS(U104:BQ104,CE104))/BT104</f>
        <v>0</v>
      </c>
      <c r="CH104" s="0" t="s">
        <v>906</v>
      </c>
      <c r="CI104" s="14" t="n">
        <f aca="false">(COUNTIFS(U104:BQ104,CK104))/BT104</f>
        <v>0.530612244897959</v>
      </c>
      <c r="CJ104" s="14" t="n">
        <f aca="false">(COUNTIFS(U104:BQ104,CH105))/BT104</f>
        <v>0</v>
      </c>
      <c r="CK104" s="15" t="s">
        <v>887</v>
      </c>
      <c r="CL104" s="0" t="s">
        <v>907</v>
      </c>
    </row>
    <row r="105" customFormat="false" ht="13.8" hidden="false" customHeight="false" outlineLevel="0" collapsed="false">
      <c r="A105" s="4" t="s">
        <v>201</v>
      </c>
      <c r="B105" s="4" t="n">
        <v>2</v>
      </c>
      <c r="C105" s="4" t="n">
        <v>1</v>
      </c>
      <c r="D105" s="4" t="n">
        <v>2</v>
      </c>
      <c r="E105" s="4" t="n">
        <v>24</v>
      </c>
      <c r="F105" s="4" t="n">
        <v>13</v>
      </c>
      <c r="G105" s="4" t="n">
        <v>6</v>
      </c>
      <c r="H105" s="4" t="n">
        <v>6013</v>
      </c>
      <c r="I105" s="4" t="n">
        <v>16013</v>
      </c>
      <c r="J105" s="4" t="n">
        <v>6013</v>
      </c>
      <c r="K105" s="4" t="n">
        <v>26013</v>
      </c>
      <c r="L105" s="4" t="s">
        <v>132</v>
      </c>
      <c r="M105" s="0" t="s">
        <v>908</v>
      </c>
      <c r="N105" s="0" t="s">
        <v>885</v>
      </c>
      <c r="O105" s="0" t="s">
        <v>909</v>
      </c>
      <c r="P105" s="15" t="s">
        <v>932</v>
      </c>
      <c r="Q105" s="15" t="s">
        <v>282</v>
      </c>
      <c r="R105" s="0" t="n">
        <f aca="false">(1+LEN(N105)-LEN(SUBSTITUTE(N105," ","")))+1</f>
        <v>5</v>
      </c>
      <c r="S105" s="0" t="n">
        <f aca="false">(1+LEN(O105)-LEN(SUBSTITUTE(O105," ","")))</f>
        <v>8</v>
      </c>
      <c r="T105" s="0" t="s">
        <v>741</v>
      </c>
      <c r="U105" s="0" t="s">
        <v>890</v>
      </c>
      <c r="V105" s="0" t="s">
        <v>910</v>
      </c>
      <c r="W105" s="0" t="s">
        <v>911</v>
      </c>
      <c r="X105" s="0" t="s">
        <v>190</v>
      </c>
      <c r="Y105" s="0" t="s">
        <v>912</v>
      </c>
      <c r="Z105" s="0" t="s">
        <v>913</v>
      </c>
      <c r="AA105" s="0" t="s">
        <v>914</v>
      </c>
      <c r="AB105" s="0" t="s">
        <v>190</v>
      </c>
      <c r="AC105" s="0" t="s">
        <v>887</v>
      </c>
      <c r="AD105" s="0" t="s">
        <v>915</v>
      </c>
      <c r="AE105" s="0" t="s">
        <v>190</v>
      </c>
      <c r="AF105" s="0" t="s">
        <v>916</v>
      </c>
      <c r="AG105" s="0" t="s">
        <v>917</v>
      </c>
      <c r="AH105" s="0" t="s">
        <v>190</v>
      </c>
      <c r="AI105" s="0" t="s">
        <v>190</v>
      </c>
      <c r="AJ105" s="0" t="s">
        <v>918</v>
      </c>
      <c r="AK105" s="0" t="s">
        <v>806</v>
      </c>
      <c r="AL105" s="0" t="s">
        <v>919</v>
      </c>
      <c r="AM105" s="0" t="s">
        <v>190</v>
      </c>
      <c r="AN105" s="0" t="s">
        <v>920</v>
      </c>
      <c r="AO105" s="0" t="s">
        <v>190</v>
      </c>
      <c r="AP105" s="0" t="s">
        <v>921</v>
      </c>
      <c r="AQ105" s="0" t="s">
        <v>922</v>
      </c>
      <c r="AR105" s="0" t="s">
        <v>923</v>
      </c>
      <c r="AS105" s="0" t="s">
        <v>887</v>
      </c>
      <c r="AT105" s="0" t="s">
        <v>924</v>
      </c>
      <c r="AU105" s="0" t="s">
        <v>190</v>
      </c>
      <c r="AV105" s="0" t="s">
        <v>190</v>
      </c>
      <c r="AW105" s="0" t="s">
        <v>925</v>
      </c>
      <c r="AX105" s="0" t="s">
        <v>190</v>
      </c>
      <c r="AY105" s="0" t="s">
        <v>190</v>
      </c>
      <c r="AZ105" s="0" t="s">
        <v>926</v>
      </c>
      <c r="BA105" s="0" t="s">
        <v>190</v>
      </c>
      <c r="BB105" s="0" t="s">
        <v>190</v>
      </c>
      <c r="BC105" s="0" t="s">
        <v>927</v>
      </c>
      <c r="BD105" s="0" t="s">
        <v>928</v>
      </c>
      <c r="BE105" s="0" t="s">
        <v>806</v>
      </c>
      <c r="BF105" s="0" t="s">
        <v>190</v>
      </c>
      <c r="BG105" s="0" t="s">
        <v>190</v>
      </c>
      <c r="BH105" s="0" t="s">
        <v>929</v>
      </c>
      <c r="BI105" s="0" t="s">
        <v>930</v>
      </c>
      <c r="BJ105" s="0" t="s">
        <v>190</v>
      </c>
      <c r="BK105" s="0" t="s">
        <v>887</v>
      </c>
      <c r="BL105" s="0" t="s">
        <v>190</v>
      </c>
      <c r="BM105" s="0" t="s">
        <v>190</v>
      </c>
      <c r="BN105" s="0" t="s">
        <v>931</v>
      </c>
      <c r="BO105" s="0" t="s">
        <v>892</v>
      </c>
      <c r="BP105" s="12"/>
      <c r="BQ105" s="0" t="s">
        <v>190</v>
      </c>
      <c r="BS105" s="0" t="s">
        <v>190</v>
      </c>
      <c r="BT105" s="0" t="n">
        <f aca="false">49-(COUNTBLANK(U105:BQ105))</f>
        <v>48</v>
      </c>
      <c r="BU105" s="0" t="str">
        <f aca="false">CONCATENATE("*",BS105,"*")</f>
        <v>*sing*</v>
      </c>
      <c r="BV105" s="0" t="n">
        <f aca="false">COUNTIFS(U105:BQ105,BU105)</f>
        <v>0</v>
      </c>
      <c r="BW105" s="14" t="n">
        <f aca="false">BV105/BT105</f>
        <v>0</v>
      </c>
      <c r="BZ105" s="14" t="str">
        <f aca="false">IF(BY105="","",(BY105/BT105))</f>
        <v/>
      </c>
      <c r="CA105" s="0" t="n">
        <f aca="false">COUNTIFS(U105:BQ105,BU104)</f>
        <v>0</v>
      </c>
      <c r="CB105" s="0" t="str">
        <f aca="false">IF(BX105="",BU105,BX105)</f>
        <v>*sing*</v>
      </c>
      <c r="CC105" s="0" t="n">
        <f aca="false">COUNTIFS(U105:BQ105,CB104)</f>
        <v>0</v>
      </c>
      <c r="CD105" s="14" t="n">
        <f aca="false">CC105/BT105</f>
        <v>0</v>
      </c>
      <c r="CE105" s="0" t="s">
        <v>831</v>
      </c>
      <c r="CF105" s="14" t="n">
        <f aca="false">(COUNTIFS(U105:BQ105,CE105))/BT105</f>
        <v>0</v>
      </c>
      <c r="CH105" s="0" t="s">
        <v>832</v>
      </c>
      <c r="CI105" s="14" t="n">
        <f aca="false">(COUNTIFS(U105:BQ105,CK105))/BT105</f>
        <v>0.541666666666667</v>
      </c>
      <c r="CJ105" s="14" t="n">
        <f aca="false">(COUNTIFS(U105:BQ105,CH104))/BT105</f>
        <v>0</v>
      </c>
      <c r="CK105" s="15" t="s">
        <v>190</v>
      </c>
      <c r="CL105" s="0" t="s">
        <v>907</v>
      </c>
      <c r="CN105" s="16"/>
    </row>
    <row r="106" s="16" customFormat="true" ht="13.8" hidden="false" customHeight="false" outlineLevel="0" collapsed="false">
      <c r="A106" s="4" t="s">
        <v>202</v>
      </c>
      <c r="B106" s="17" t="n">
        <v>2</v>
      </c>
      <c r="C106" s="17" t="n">
        <v>2</v>
      </c>
      <c r="D106" s="17" t="n">
        <v>1</v>
      </c>
      <c r="E106" s="17" t="n">
        <v>24</v>
      </c>
      <c r="F106" s="17" t="n">
        <v>13</v>
      </c>
      <c r="G106" s="17" t="n">
        <v>7</v>
      </c>
      <c r="H106" s="4" t="n">
        <v>7013</v>
      </c>
      <c r="I106" s="4" t="n">
        <v>17013</v>
      </c>
      <c r="J106" s="4" t="n">
        <v>7013</v>
      </c>
      <c r="K106" s="4" t="n">
        <v>27013</v>
      </c>
      <c r="L106" s="4" t="s">
        <v>132</v>
      </c>
      <c r="M106" s="16" t="s">
        <v>884</v>
      </c>
      <c r="N106" s="16" t="s">
        <v>885</v>
      </c>
      <c r="O106" s="16" t="s">
        <v>909</v>
      </c>
      <c r="P106" s="16" t="s">
        <v>932</v>
      </c>
      <c r="Q106" s="16" t="s">
        <v>282</v>
      </c>
      <c r="R106" s="16" t="n">
        <f aca="false">(1+LEN(N106)-LEN(SUBSTITUTE(N106," ","")))+1</f>
        <v>5</v>
      </c>
      <c r="S106" s="16" t="n">
        <f aca="false">(1+LEN(O106)-LEN(SUBSTITUTE(O106," ","")))</f>
        <v>8</v>
      </c>
      <c r="T106" s="16" t="s">
        <v>741</v>
      </c>
      <c r="U106" s="16" t="s">
        <v>887</v>
      </c>
      <c r="V106" s="16" t="s">
        <v>888</v>
      </c>
      <c r="W106" s="16" t="s">
        <v>889</v>
      </c>
      <c r="X106" s="16" t="s">
        <v>190</v>
      </c>
      <c r="Y106" s="16" t="s">
        <v>890</v>
      </c>
      <c r="Z106" s="16" t="s">
        <v>891</v>
      </c>
      <c r="AA106" s="16" t="s">
        <v>887</v>
      </c>
      <c r="AB106" s="16" t="s">
        <v>887</v>
      </c>
      <c r="AC106" s="16" t="s">
        <v>892</v>
      </c>
      <c r="AD106" s="16" t="s">
        <v>892</v>
      </c>
      <c r="AE106" s="16" t="s">
        <v>893</v>
      </c>
      <c r="AF106" s="16" t="s">
        <v>894</v>
      </c>
      <c r="AG106" s="16" t="s">
        <v>887</v>
      </c>
      <c r="AH106" s="16" t="s">
        <v>895</v>
      </c>
      <c r="AI106" s="16" t="s">
        <v>887</v>
      </c>
      <c r="AJ106" s="16" t="s">
        <v>190</v>
      </c>
      <c r="AK106" s="16" t="s">
        <v>887</v>
      </c>
      <c r="AL106" s="16" t="s">
        <v>190</v>
      </c>
      <c r="AM106" s="16" t="s">
        <v>190</v>
      </c>
      <c r="AN106" s="16" t="s">
        <v>892</v>
      </c>
      <c r="AO106" s="16" t="s">
        <v>896</v>
      </c>
      <c r="AP106" s="16" t="s">
        <v>890</v>
      </c>
      <c r="AQ106" s="16" t="s">
        <v>887</v>
      </c>
      <c r="AR106" s="16" t="s">
        <v>897</v>
      </c>
      <c r="AS106" s="16" t="s">
        <v>890</v>
      </c>
      <c r="AT106" s="16" t="s">
        <v>887</v>
      </c>
      <c r="AU106" s="16" t="s">
        <v>706</v>
      </c>
      <c r="AV106" s="16" t="s">
        <v>898</v>
      </c>
      <c r="AW106" s="16" t="s">
        <v>887</v>
      </c>
      <c r="AX106" s="16" t="s">
        <v>190</v>
      </c>
      <c r="AY106" s="16" t="s">
        <v>890</v>
      </c>
      <c r="AZ106" s="16" t="s">
        <v>887</v>
      </c>
      <c r="BA106" s="16" t="s">
        <v>899</v>
      </c>
      <c r="BB106" s="16" t="s">
        <v>887</v>
      </c>
      <c r="BC106" s="16" t="s">
        <v>900</v>
      </c>
      <c r="BD106" s="16" t="s">
        <v>887</v>
      </c>
      <c r="BE106" s="16" t="s">
        <v>887</v>
      </c>
      <c r="BF106" s="16" t="s">
        <v>887</v>
      </c>
      <c r="BG106" s="16" t="s">
        <v>887</v>
      </c>
      <c r="BH106" s="16" t="s">
        <v>887</v>
      </c>
      <c r="BI106" s="16" t="s">
        <v>887</v>
      </c>
      <c r="BJ106" s="16" t="s">
        <v>901</v>
      </c>
      <c r="BK106" s="16" t="s">
        <v>887</v>
      </c>
      <c r="BL106" s="16" t="s">
        <v>887</v>
      </c>
      <c r="BM106" s="16" t="s">
        <v>902</v>
      </c>
      <c r="BN106" s="16" t="s">
        <v>903</v>
      </c>
      <c r="BO106" s="16" t="s">
        <v>887</v>
      </c>
      <c r="BP106" s="16" t="s">
        <v>887</v>
      </c>
      <c r="BQ106" s="16" t="s">
        <v>904</v>
      </c>
      <c r="BR106" s="0"/>
      <c r="BS106" s="16" t="s">
        <v>887</v>
      </c>
      <c r="BT106" s="16" t="n">
        <f aca="false">49-(COUNTBLANK(U106:BQ106))</f>
        <v>49</v>
      </c>
      <c r="BU106" s="16" t="str">
        <f aca="false">CONCATENATE("*",BS106,"*")</f>
        <v>*preach*</v>
      </c>
      <c r="BV106" s="16" t="n">
        <f aca="false">COUNTIFS(U106:BQ106,BU106)</f>
        <v>0</v>
      </c>
      <c r="BW106" s="18" t="n">
        <f aca="false">BV106/BT106</f>
        <v>0</v>
      </c>
      <c r="BX106" s="0"/>
      <c r="BY106" s="0"/>
      <c r="BZ106" s="18" t="str">
        <f aca="false">IF(BY106="","",(BY106/BT106))</f>
        <v/>
      </c>
      <c r="CA106" s="16" t="n">
        <f aca="false">COUNTIFS(U106:BQ106,BU107)</f>
        <v>0</v>
      </c>
      <c r="CB106" s="16" t="str">
        <f aca="false">IF(BX106="",BU106,BX106)</f>
        <v>*preach*</v>
      </c>
      <c r="CC106" s="16" t="n">
        <f aca="false">COUNTIFS(U106:BQ106,CB107)</f>
        <v>0</v>
      </c>
      <c r="CD106" s="18" t="n">
        <f aca="false">CC106/BT106</f>
        <v>0</v>
      </c>
      <c r="CE106" s="16" t="s">
        <v>905</v>
      </c>
      <c r="CF106" s="18" t="n">
        <f aca="false">(COUNTIFS(U106:BQ106,CE106))/BT106</f>
        <v>0</v>
      </c>
      <c r="CG106" s="0"/>
      <c r="CH106" s="16" t="s">
        <v>906</v>
      </c>
      <c r="CI106" s="14" t="n">
        <f aca="false">(COUNTIFS(U106:BQ106,CK106))/BT106</f>
        <v>0.102040816326531</v>
      </c>
      <c r="CJ106" s="18" t="n">
        <v>0.53</v>
      </c>
      <c r="CK106" s="15" t="s">
        <v>190</v>
      </c>
      <c r="CL106" s="16" t="s">
        <v>907</v>
      </c>
    </row>
    <row r="107" customFormat="false" ht="13.8" hidden="false" customHeight="false" outlineLevel="0" collapsed="false">
      <c r="A107" s="4" t="s">
        <v>203</v>
      </c>
      <c r="B107" s="17" t="n">
        <v>2</v>
      </c>
      <c r="C107" s="17" t="n">
        <v>2</v>
      </c>
      <c r="D107" s="17" t="n">
        <v>2</v>
      </c>
      <c r="E107" s="17" t="n">
        <v>24</v>
      </c>
      <c r="F107" s="17" t="n">
        <v>13</v>
      </c>
      <c r="G107" s="17" t="n">
        <v>8</v>
      </c>
      <c r="H107" s="4" t="n">
        <v>8013</v>
      </c>
      <c r="I107" s="4" t="n">
        <v>18013</v>
      </c>
      <c r="J107" s="4" t="n">
        <v>8013</v>
      </c>
      <c r="K107" s="4" t="n">
        <v>28013</v>
      </c>
      <c r="L107" s="4" t="s">
        <v>132</v>
      </c>
      <c r="M107" s="16" t="s">
        <v>908</v>
      </c>
      <c r="N107" s="16" t="s">
        <v>885</v>
      </c>
      <c r="O107" s="16" t="s">
        <v>886</v>
      </c>
      <c r="P107" s="16" t="s">
        <v>932</v>
      </c>
      <c r="Q107" s="16" t="s">
        <v>282</v>
      </c>
      <c r="R107" s="16" t="n">
        <f aca="false">(1+LEN(N107)-LEN(SUBSTITUTE(N107," ","")))+1</f>
        <v>5</v>
      </c>
      <c r="S107" s="16" t="n">
        <f aca="false">(1+LEN(O107)-LEN(SUBSTITUTE(O107," ","")))</f>
        <v>8</v>
      </c>
      <c r="T107" s="16" t="s">
        <v>741</v>
      </c>
      <c r="U107" s="16" t="s">
        <v>890</v>
      </c>
      <c r="V107" s="16" t="s">
        <v>910</v>
      </c>
      <c r="W107" s="16" t="s">
        <v>911</v>
      </c>
      <c r="X107" s="16" t="s">
        <v>190</v>
      </c>
      <c r="Y107" s="16" t="s">
        <v>912</v>
      </c>
      <c r="Z107" s="16" t="s">
        <v>913</v>
      </c>
      <c r="AA107" s="16" t="s">
        <v>914</v>
      </c>
      <c r="AB107" s="16" t="s">
        <v>190</v>
      </c>
      <c r="AC107" s="16" t="s">
        <v>887</v>
      </c>
      <c r="AD107" s="16" t="s">
        <v>915</v>
      </c>
      <c r="AE107" s="16" t="s">
        <v>190</v>
      </c>
      <c r="AF107" s="16" t="s">
        <v>916</v>
      </c>
      <c r="AG107" s="16" t="s">
        <v>917</v>
      </c>
      <c r="AH107" s="16" t="s">
        <v>190</v>
      </c>
      <c r="AI107" s="16" t="s">
        <v>190</v>
      </c>
      <c r="AJ107" s="16" t="s">
        <v>918</v>
      </c>
      <c r="AK107" s="16" t="s">
        <v>806</v>
      </c>
      <c r="AL107" s="16" t="s">
        <v>919</v>
      </c>
      <c r="AM107" s="16" t="s">
        <v>190</v>
      </c>
      <c r="AN107" s="16" t="s">
        <v>920</v>
      </c>
      <c r="AO107" s="16" t="s">
        <v>190</v>
      </c>
      <c r="AP107" s="16" t="s">
        <v>921</v>
      </c>
      <c r="AQ107" s="16" t="s">
        <v>922</v>
      </c>
      <c r="AR107" s="16" t="s">
        <v>923</v>
      </c>
      <c r="AS107" s="16" t="s">
        <v>887</v>
      </c>
      <c r="AT107" s="16" t="s">
        <v>924</v>
      </c>
      <c r="AU107" s="16" t="s">
        <v>190</v>
      </c>
      <c r="AV107" s="16" t="s">
        <v>190</v>
      </c>
      <c r="AW107" s="16" t="s">
        <v>925</v>
      </c>
      <c r="AX107" s="16" t="s">
        <v>190</v>
      </c>
      <c r="AY107" s="16" t="s">
        <v>190</v>
      </c>
      <c r="AZ107" s="16" t="s">
        <v>926</v>
      </c>
      <c r="BA107" s="16" t="s">
        <v>190</v>
      </c>
      <c r="BB107" s="16" t="s">
        <v>190</v>
      </c>
      <c r="BC107" s="16" t="s">
        <v>927</v>
      </c>
      <c r="BD107" s="16" t="s">
        <v>928</v>
      </c>
      <c r="BE107" s="16" t="s">
        <v>806</v>
      </c>
      <c r="BF107" s="16" t="s">
        <v>190</v>
      </c>
      <c r="BG107" s="16" t="s">
        <v>190</v>
      </c>
      <c r="BH107" s="16" t="s">
        <v>929</v>
      </c>
      <c r="BI107" s="16" t="s">
        <v>930</v>
      </c>
      <c r="BJ107" s="16" t="s">
        <v>190</v>
      </c>
      <c r="BK107" s="16" t="s">
        <v>887</v>
      </c>
      <c r="BL107" s="16" t="s">
        <v>190</v>
      </c>
      <c r="BM107" s="16" t="s">
        <v>190</v>
      </c>
      <c r="BN107" s="16" t="s">
        <v>931</v>
      </c>
      <c r="BO107" s="16" t="s">
        <v>892</v>
      </c>
      <c r="BQ107" s="16" t="s">
        <v>190</v>
      </c>
      <c r="BS107" s="16" t="s">
        <v>190</v>
      </c>
      <c r="BT107" s="16" t="n">
        <f aca="false">49-(COUNTBLANK(U107:BQ107))</f>
        <v>48</v>
      </c>
      <c r="BU107" s="16" t="str">
        <f aca="false">CONCATENATE("*",BS107,"*")</f>
        <v>*sing*</v>
      </c>
      <c r="BV107" s="16" t="n">
        <f aca="false">COUNTIFS(U107:BQ107,BU107)</f>
        <v>0</v>
      </c>
      <c r="BW107" s="18" t="n">
        <f aca="false">BV107/BT107</f>
        <v>0</v>
      </c>
      <c r="BZ107" s="18" t="str">
        <f aca="false">IF(BY107="","",(BY107/BT107))</f>
        <v/>
      </c>
      <c r="CA107" s="16" t="n">
        <f aca="false">COUNTIFS(U107:BQ107,BU106)</f>
        <v>0</v>
      </c>
      <c r="CB107" s="16" t="str">
        <f aca="false">IF(BX107="",BU107,BX107)</f>
        <v>*sing*</v>
      </c>
      <c r="CC107" s="16" t="n">
        <f aca="false">COUNTIFS(U107:BQ107,CB106)</f>
        <v>0</v>
      </c>
      <c r="CD107" s="18" t="n">
        <f aca="false">CC107/BT107</f>
        <v>0</v>
      </c>
      <c r="CE107" s="16" t="s">
        <v>831</v>
      </c>
      <c r="CF107" s="18" t="n">
        <f aca="false">(COUNTIFS(U107:BQ107,CE107))/BT107</f>
        <v>0</v>
      </c>
      <c r="CH107" s="16" t="s">
        <v>832</v>
      </c>
      <c r="CI107" s="14" t="n">
        <f aca="false">(COUNTIFS(U107:BQ107,CK107))/BT107</f>
        <v>0.0625</v>
      </c>
      <c r="CJ107" s="18" t="n">
        <v>0.5</v>
      </c>
      <c r="CK107" s="15" t="s">
        <v>887</v>
      </c>
      <c r="CL107" s="16" t="s">
        <v>907</v>
      </c>
    </row>
    <row r="108" customFormat="false" ht="13.8" hidden="false" customHeight="false" outlineLevel="0" collapsed="false">
      <c r="A108" s="4" t="s">
        <v>131</v>
      </c>
      <c r="B108" s="4" t="n">
        <v>1</v>
      </c>
      <c r="C108" s="4" t="n">
        <v>1</v>
      </c>
      <c r="D108" s="4" t="n">
        <v>1</v>
      </c>
      <c r="E108" s="4" t="n">
        <v>25</v>
      </c>
      <c r="F108" s="4" t="n">
        <v>14</v>
      </c>
      <c r="G108" s="4" t="n">
        <v>0</v>
      </c>
      <c r="H108" s="4" t="n">
        <v>14</v>
      </c>
      <c r="I108" s="4" t="n">
        <v>10014</v>
      </c>
      <c r="J108" s="4" t="n">
        <v>14</v>
      </c>
      <c r="K108" s="4" t="s">
        <v>200</v>
      </c>
      <c r="L108" s="4" t="s">
        <v>132</v>
      </c>
      <c r="M108" s="0" t="s">
        <v>933</v>
      </c>
      <c r="N108" s="0" t="s">
        <v>934</v>
      </c>
      <c r="O108" s="0" t="s">
        <v>935</v>
      </c>
      <c r="P108" s="15"/>
      <c r="Q108" s="15"/>
      <c r="R108" s="0" t="n">
        <f aca="false">(1+LEN(N108)-LEN(SUBSTITUTE(N108," ","")))+1</f>
        <v>5</v>
      </c>
      <c r="S108" s="0" t="n">
        <f aca="false">(1+LEN(O108)-LEN(SUBSTITUTE(O108," ","")))</f>
        <v>10</v>
      </c>
      <c r="T108" s="0" t="s">
        <v>741</v>
      </c>
      <c r="U108" s="0" t="s">
        <v>452</v>
      </c>
      <c r="V108" s="0" t="s">
        <v>936</v>
      </c>
      <c r="W108" s="0" t="s">
        <v>937</v>
      </c>
      <c r="X108" s="0" t="s">
        <v>938</v>
      </c>
      <c r="Y108" s="0" t="s">
        <v>452</v>
      </c>
      <c r="Z108" s="0" t="s">
        <v>454</v>
      </c>
      <c r="AA108" s="0" t="s">
        <v>939</v>
      </c>
      <c r="AB108" s="0" t="s">
        <v>452</v>
      </c>
      <c r="AC108" s="0" t="s">
        <v>940</v>
      </c>
      <c r="AD108" s="0" t="s">
        <v>463</v>
      </c>
      <c r="AE108" s="0" t="s">
        <v>454</v>
      </c>
      <c r="AF108" s="0" t="s">
        <v>941</v>
      </c>
      <c r="AG108" s="0" t="s">
        <v>938</v>
      </c>
      <c r="AH108" s="0" t="s">
        <v>463</v>
      </c>
      <c r="AI108" s="0" t="s">
        <v>463</v>
      </c>
      <c r="AJ108" s="0" t="s">
        <v>942</v>
      </c>
      <c r="AK108" s="0" t="s">
        <v>938</v>
      </c>
      <c r="AL108" s="0" t="s">
        <v>454</v>
      </c>
      <c r="AM108" s="0" t="s">
        <v>452</v>
      </c>
      <c r="AN108" s="0" t="s">
        <v>454</v>
      </c>
      <c r="AO108" s="0" t="s">
        <v>450</v>
      </c>
      <c r="AP108" s="0" t="s">
        <v>943</v>
      </c>
      <c r="AQ108" s="0" t="s">
        <v>463</v>
      </c>
      <c r="AR108" s="0" t="s">
        <v>943</v>
      </c>
      <c r="AS108" s="0" t="s">
        <v>463</v>
      </c>
      <c r="AT108" s="0" t="s">
        <v>938</v>
      </c>
      <c r="AU108" s="0" t="s">
        <v>944</v>
      </c>
      <c r="AV108" s="0" t="s">
        <v>456</v>
      </c>
      <c r="AW108" s="0" t="s">
        <v>463</v>
      </c>
      <c r="AX108" s="0" t="s">
        <v>945</v>
      </c>
      <c r="AY108" s="0" t="s">
        <v>463</v>
      </c>
      <c r="AZ108" s="0" t="s">
        <v>946</v>
      </c>
      <c r="BA108" s="0" t="s">
        <v>947</v>
      </c>
      <c r="BB108" s="0" t="s">
        <v>463</v>
      </c>
      <c r="BC108" s="0" t="s">
        <v>454</v>
      </c>
      <c r="BD108" s="0" t="s">
        <v>948</v>
      </c>
      <c r="BE108" s="0" t="s">
        <v>452</v>
      </c>
      <c r="BF108" s="0" t="s">
        <v>949</v>
      </c>
      <c r="BG108" s="0" t="s">
        <v>452</v>
      </c>
      <c r="BH108" s="0" t="s">
        <v>454</v>
      </c>
      <c r="BI108" s="0" t="s">
        <v>463</v>
      </c>
      <c r="BJ108" s="0" t="s">
        <v>454</v>
      </c>
      <c r="BK108" s="0" t="s">
        <v>463</v>
      </c>
      <c r="BL108" s="0" t="s">
        <v>950</v>
      </c>
      <c r="BM108" s="0" t="s">
        <v>951</v>
      </c>
      <c r="BN108" s="0" t="s">
        <v>952</v>
      </c>
      <c r="BO108" s="0" t="s">
        <v>463</v>
      </c>
      <c r="BP108" s="0" t="s">
        <v>953</v>
      </c>
      <c r="BQ108" s="0" t="s">
        <v>944</v>
      </c>
      <c r="BS108" s="0" t="s">
        <v>463</v>
      </c>
      <c r="BT108" s="0" t="n">
        <f aca="false">49-(COUNTBLANK(U108:BQ108))</f>
        <v>49</v>
      </c>
      <c r="BU108" s="0" t="str">
        <f aca="false">CONCATENATE("*",BS108,"*")</f>
        <v>*mow*</v>
      </c>
      <c r="BV108" s="0" t="n">
        <f aca="false">COUNTIFS(U108:BQ108,BU108)</f>
        <v>0</v>
      </c>
      <c r="BW108" s="18" t="n">
        <f aca="false">BV108/BT108</f>
        <v>0</v>
      </c>
      <c r="BZ108" s="14" t="str">
        <f aca="false">IF(BY108="","",(BY108/BT108))</f>
        <v/>
      </c>
      <c r="CA108" s="0" t="n">
        <f aca="false">COUNTIFS(U108:BQ108,BU109)</f>
        <v>0</v>
      </c>
      <c r="CB108" s="0" t="str">
        <f aca="false">IF(BX108="",BU108,BX108)</f>
        <v>*mow*</v>
      </c>
      <c r="CC108" s="0" t="n">
        <f aca="false">COUNTIFS(U108:BQ108,CB109)</f>
        <v>0</v>
      </c>
      <c r="CD108" s="14" t="n">
        <f aca="false">CC108/BT108</f>
        <v>0</v>
      </c>
      <c r="CE108" s="0" t="s">
        <v>472</v>
      </c>
      <c r="CF108" s="14" t="n">
        <f aca="false">(COUNTIFS(U108:BQ108,CE108))/BT108</f>
        <v>0</v>
      </c>
      <c r="CH108" s="0" t="s">
        <v>473</v>
      </c>
      <c r="CI108" s="14" t="n">
        <f aca="false">(COUNTIFS(U108:BQ108,CK108))/BT108</f>
        <v>0.612244897959184</v>
      </c>
      <c r="CJ108" s="14" t="n">
        <f aca="false">(COUNTIFS(U108:BQ108,CK109))/BT108</f>
        <v>0</v>
      </c>
      <c r="CK108" s="15" t="s">
        <v>463</v>
      </c>
      <c r="CL108" s="0" t="s">
        <v>954</v>
      </c>
    </row>
    <row r="109" customFormat="false" ht="13.8" hidden="false" customHeight="false" outlineLevel="0" collapsed="false">
      <c r="A109" s="4" t="s">
        <v>167</v>
      </c>
      <c r="B109" s="4" t="n">
        <v>1</v>
      </c>
      <c r="C109" s="4" t="n">
        <v>1</v>
      </c>
      <c r="D109" s="4" t="n">
        <v>2</v>
      </c>
      <c r="E109" s="4" t="n">
        <v>25</v>
      </c>
      <c r="F109" s="4" t="n">
        <v>14</v>
      </c>
      <c r="G109" s="4" t="n">
        <v>1</v>
      </c>
      <c r="H109" s="4" t="n">
        <v>1014</v>
      </c>
      <c r="I109" s="4" t="n">
        <v>11014</v>
      </c>
      <c r="J109" s="4" t="n">
        <v>1014</v>
      </c>
      <c r="K109" s="4" t="s">
        <v>200</v>
      </c>
      <c r="L109" s="4" t="s">
        <v>132</v>
      </c>
      <c r="M109" s="0" t="s">
        <v>955</v>
      </c>
      <c r="N109" s="0" t="s">
        <v>934</v>
      </c>
      <c r="O109" s="0" t="s">
        <v>956</v>
      </c>
      <c r="P109" s="16"/>
      <c r="Q109" s="16"/>
      <c r="R109" s="0" t="n">
        <f aca="false">(1+LEN(N109)-LEN(SUBSTITUTE(N109," ","")))+1</f>
        <v>5</v>
      </c>
      <c r="S109" s="0" t="n">
        <f aca="false">(1+LEN(O109)-LEN(SUBSTITUTE(O109," ","")))</f>
        <v>10</v>
      </c>
      <c r="T109" s="0" t="s">
        <v>741</v>
      </c>
      <c r="U109" s="0" t="s">
        <v>938</v>
      </c>
      <c r="V109" s="0" t="s">
        <v>957</v>
      </c>
      <c r="W109" s="0" t="s">
        <v>958</v>
      </c>
      <c r="X109" s="0" t="s">
        <v>959</v>
      </c>
      <c r="Y109" s="0" t="s">
        <v>960</v>
      </c>
      <c r="Z109" s="0" t="s">
        <v>961</v>
      </c>
      <c r="AA109" s="12"/>
      <c r="AB109" s="0" t="s">
        <v>962</v>
      </c>
      <c r="AC109" s="0" t="s">
        <v>963</v>
      </c>
      <c r="AD109" s="0" t="s">
        <v>964</v>
      </c>
      <c r="AE109" s="0" t="s">
        <v>936</v>
      </c>
      <c r="AF109" s="0" t="s">
        <v>965</v>
      </c>
      <c r="AG109" s="0" t="s">
        <v>966</v>
      </c>
      <c r="AH109" s="0" t="s">
        <v>967</v>
      </c>
      <c r="AI109" s="0" t="s">
        <v>936</v>
      </c>
      <c r="AJ109" s="0" t="s">
        <v>968</v>
      </c>
      <c r="AK109" s="0" t="s">
        <v>969</v>
      </c>
      <c r="AL109" s="0" t="s">
        <v>970</v>
      </c>
      <c r="AM109" s="0" t="s">
        <v>971</v>
      </c>
      <c r="AN109" s="0" t="s">
        <v>971</v>
      </c>
      <c r="AO109" s="0" t="s">
        <v>972</v>
      </c>
      <c r="AP109" s="0" t="s">
        <v>973</v>
      </c>
      <c r="AQ109" s="0" t="s">
        <v>974</v>
      </c>
      <c r="AR109" s="0" t="s">
        <v>957</v>
      </c>
      <c r="AS109" s="0" t="s">
        <v>975</v>
      </c>
      <c r="AT109" s="0" t="s">
        <v>463</v>
      </c>
      <c r="AU109" s="0" t="s">
        <v>971</v>
      </c>
      <c r="AV109" s="0" t="s">
        <v>959</v>
      </c>
      <c r="AW109" s="0" t="s">
        <v>976</v>
      </c>
      <c r="AX109" s="0" t="s">
        <v>976</v>
      </c>
      <c r="AY109" s="0" t="s">
        <v>962</v>
      </c>
      <c r="AZ109" s="0" t="s">
        <v>971</v>
      </c>
      <c r="BA109" s="0" t="s">
        <v>977</v>
      </c>
      <c r="BB109" s="0" t="s">
        <v>971</v>
      </c>
      <c r="BC109" s="0" t="s">
        <v>957</v>
      </c>
      <c r="BD109" s="0" t="s">
        <v>978</v>
      </c>
      <c r="BE109" s="0" t="s">
        <v>979</v>
      </c>
      <c r="BF109" s="0" t="s">
        <v>980</v>
      </c>
      <c r="BG109" s="0" t="s">
        <v>981</v>
      </c>
      <c r="BH109" s="0" t="s">
        <v>938</v>
      </c>
      <c r="BI109" s="0" t="s">
        <v>982</v>
      </c>
      <c r="BJ109" s="0" t="s">
        <v>962</v>
      </c>
      <c r="BK109" s="0" t="s">
        <v>983</v>
      </c>
      <c r="BL109" s="0" t="s">
        <v>957</v>
      </c>
      <c r="BM109" s="0" t="s">
        <v>984</v>
      </c>
      <c r="BN109" s="12"/>
      <c r="BO109" s="0" t="s">
        <v>985</v>
      </c>
      <c r="BP109" s="0" t="s">
        <v>986</v>
      </c>
      <c r="BQ109" s="0" t="s">
        <v>987</v>
      </c>
      <c r="BS109" s="0" t="s">
        <v>962</v>
      </c>
      <c r="BT109" s="0" t="n">
        <f aca="false">49-(COUNTBLANK(U109:BQ109))</f>
        <v>47</v>
      </c>
      <c r="BU109" s="0" t="str">
        <f aca="false">CONCATENATE("*",BS109,"*")</f>
        <v>*water*</v>
      </c>
      <c r="BV109" s="0" t="n">
        <f aca="false">COUNTIFS(U109:BQ109,BU109)</f>
        <v>0</v>
      </c>
      <c r="BW109" s="18" t="n">
        <f aca="false">BV109/BT109</f>
        <v>0</v>
      </c>
      <c r="BZ109" s="14" t="str">
        <f aca="false">IF(BY109="","",(BY109/BT109))</f>
        <v/>
      </c>
      <c r="CA109" s="0" t="n">
        <f aca="false">COUNTIFS(U109:BQ109,BU108)</f>
        <v>0</v>
      </c>
      <c r="CB109" s="0" t="str">
        <f aca="false">IF(BX109="",BU109,BX109)</f>
        <v>*water*</v>
      </c>
      <c r="CC109" s="0" t="n">
        <f aca="false">COUNTIFS(U109:BQ109,CB108)</f>
        <v>0</v>
      </c>
      <c r="CD109" s="14" t="n">
        <f aca="false">CC109/BT109</f>
        <v>0</v>
      </c>
      <c r="CE109" s="0" t="s">
        <v>988</v>
      </c>
      <c r="CF109" s="14" t="n">
        <f aca="false">(COUNTIFS(U109:BQ109,CE109))/BT109</f>
        <v>0</v>
      </c>
      <c r="CH109" s="0" t="s">
        <v>989</v>
      </c>
      <c r="CI109" s="14" t="n">
        <f aca="false">(COUNTIFS(U109:BQ109,CK109))/BT109</f>
        <v>0.468085106382979</v>
      </c>
      <c r="CJ109" s="14" t="n">
        <f aca="false">(COUNTIFS(U109:BQ109,CK108))/BT109</f>
        <v>0.0638297872340425</v>
      </c>
      <c r="CK109" s="15" t="s">
        <v>962</v>
      </c>
      <c r="CL109" s="0" t="s">
        <v>954</v>
      </c>
      <c r="CN109" s="16"/>
    </row>
    <row r="110" s="16" customFormat="true" ht="13.8" hidden="false" customHeight="false" outlineLevel="0" collapsed="false">
      <c r="A110" s="4" t="s">
        <v>195</v>
      </c>
      <c r="B110" s="17" t="n">
        <v>1</v>
      </c>
      <c r="C110" s="17" t="n">
        <v>2</v>
      </c>
      <c r="D110" s="17" t="n">
        <v>1</v>
      </c>
      <c r="E110" s="17" t="n">
        <v>25</v>
      </c>
      <c r="F110" s="17" t="n">
        <v>14</v>
      </c>
      <c r="G110" s="17" t="n">
        <v>2</v>
      </c>
      <c r="H110" s="4" t="n">
        <v>2014</v>
      </c>
      <c r="I110" s="4" t="n">
        <v>12014</v>
      </c>
      <c r="J110" s="4" t="n">
        <v>2014</v>
      </c>
      <c r="K110" s="4" t="s">
        <v>200</v>
      </c>
      <c r="L110" s="4" t="s">
        <v>132</v>
      </c>
      <c r="M110" s="16" t="s">
        <v>933</v>
      </c>
      <c r="N110" s="16" t="s">
        <v>934</v>
      </c>
      <c r="O110" s="16" t="s">
        <v>956</v>
      </c>
      <c r="R110" s="16" t="n">
        <f aca="false">(1+LEN(N110)-LEN(SUBSTITUTE(N110," ","")))+1</f>
        <v>5</v>
      </c>
      <c r="S110" s="16" t="n">
        <f aca="false">(1+LEN(O110)-LEN(SUBSTITUTE(O110," ","")))</f>
        <v>10</v>
      </c>
      <c r="T110" s="16" t="s">
        <v>741</v>
      </c>
      <c r="U110" s="16" t="s">
        <v>452</v>
      </c>
      <c r="V110" s="16" t="s">
        <v>936</v>
      </c>
      <c r="W110" s="16" t="s">
        <v>937</v>
      </c>
      <c r="X110" s="16" t="s">
        <v>938</v>
      </c>
      <c r="Y110" s="16" t="s">
        <v>452</v>
      </c>
      <c r="Z110" s="16" t="s">
        <v>454</v>
      </c>
      <c r="AA110" s="16" t="s">
        <v>939</v>
      </c>
      <c r="AB110" s="16" t="s">
        <v>452</v>
      </c>
      <c r="AC110" s="16" t="s">
        <v>940</v>
      </c>
      <c r="AD110" s="16" t="s">
        <v>463</v>
      </c>
      <c r="AE110" s="16" t="s">
        <v>454</v>
      </c>
      <c r="AF110" s="16" t="s">
        <v>941</v>
      </c>
      <c r="AG110" s="16" t="s">
        <v>938</v>
      </c>
      <c r="AH110" s="16" t="s">
        <v>463</v>
      </c>
      <c r="AI110" s="16" t="s">
        <v>463</v>
      </c>
      <c r="AJ110" s="16" t="s">
        <v>942</v>
      </c>
      <c r="AK110" s="16" t="s">
        <v>938</v>
      </c>
      <c r="AL110" s="16" t="s">
        <v>454</v>
      </c>
      <c r="AM110" s="16" t="s">
        <v>452</v>
      </c>
      <c r="AN110" s="16" t="s">
        <v>454</v>
      </c>
      <c r="AO110" s="16" t="s">
        <v>450</v>
      </c>
      <c r="AP110" s="16" t="s">
        <v>943</v>
      </c>
      <c r="AQ110" s="16" t="s">
        <v>463</v>
      </c>
      <c r="AR110" s="16" t="s">
        <v>943</v>
      </c>
      <c r="AS110" s="16" t="s">
        <v>463</v>
      </c>
      <c r="AT110" s="16" t="s">
        <v>938</v>
      </c>
      <c r="AU110" s="16" t="s">
        <v>944</v>
      </c>
      <c r="AV110" s="16" t="s">
        <v>456</v>
      </c>
      <c r="AW110" s="16" t="s">
        <v>463</v>
      </c>
      <c r="AX110" s="16" t="s">
        <v>945</v>
      </c>
      <c r="AY110" s="16" t="s">
        <v>463</v>
      </c>
      <c r="AZ110" s="16" t="s">
        <v>946</v>
      </c>
      <c r="BA110" s="16" t="s">
        <v>947</v>
      </c>
      <c r="BB110" s="16" t="s">
        <v>463</v>
      </c>
      <c r="BC110" s="16" t="s">
        <v>454</v>
      </c>
      <c r="BD110" s="16" t="s">
        <v>948</v>
      </c>
      <c r="BE110" s="16" t="s">
        <v>452</v>
      </c>
      <c r="BF110" s="16" t="s">
        <v>949</v>
      </c>
      <c r="BG110" s="16" t="s">
        <v>452</v>
      </c>
      <c r="BH110" s="16" t="s">
        <v>454</v>
      </c>
      <c r="BI110" s="16" t="s">
        <v>463</v>
      </c>
      <c r="BJ110" s="16" t="s">
        <v>454</v>
      </c>
      <c r="BK110" s="16" t="s">
        <v>463</v>
      </c>
      <c r="BL110" s="16" t="s">
        <v>950</v>
      </c>
      <c r="BM110" s="16" t="s">
        <v>951</v>
      </c>
      <c r="BN110" s="16" t="s">
        <v>952</v>
      </c>
      <c r="BO110" s="16" t="s">
        <v>463</v>
      </c>
      <c r="BP110" s="16" t="s">
        <v>953</v>
      </c>
      <c r="BQ110" s="16" t="s">
        <v>944</v>
      </c>
      <c r="BS110" s="16" t="s">
        <v>463</v>
      </c>
      <c r="BT110" s="16" t="n">
        <f aca="false">49-(COUNTBLANK(U110:BQ110))</f>
        <v>49</v>
      </c>
      <c r="BU110" s="16" t="str">
        <f aca="false">CONCATENATE("*",BS110,"*")</f>
        <v>*mow*</v>
      </c>
      <c r="BV110" s="16" t="n">
        <f aca="false">COUNTIFS(U110:BQ110,BU110)</f>
        <v>0</v>
      </c>
      <c r="BW110" s="18" t="n">
        <f aca="false">BV110/BT110</f>
        <v>0</v>
      </c>
      <c r="BZ110" s="18" t="str">
        <f aca="false">IF(BY110="","",(BY110/BT110))</f>
        <v/>
      </c>
      <c r="CA110" s="16" t="n">
        <f aca="false">COUNTIFS(U110:BQ110,BU111)</f>
        <v>0</v>
      </c>
      <c r="CB110" s="16" t="str">
        <f aca="false">IF(BX110="",BU110,BX110)</f>
        <v>*mow*</v>
      </c>
      <c r="CC110" s="16" t="n">
        <f aca="false">COUNTIFS(U110:BQ110,CB111)</f>
        <v>0</v>
      </c>
      <c r="CD110" s="18" t="n">
        <f aca="false">CC110/BT110</f>
        <v>0</v>
      </c>
      <c r="CE110" s="16" t="s">
        <v>472</v>
      </c>
      <c r="CF110" s="18" t="n">
        <f aca="false">(COUNTIFS(U110:BQ110,CE110))/BT110</f>
        <v>0</v>
      </c>
      <c r="CH110" s="16" t="s">
        <v>473</v>
      </c>
      <c r="CI110" s="14" t="n">
        <f aca="false">(COUNTIFS(U110:BQ110,CK110))/BT110</f>
        <v>0</v>
      </c>
      <c r="CJ110" s="14" t="n">
        <f aca="false">(COUNTIFS(U110:BQ110,CK111))/BT110</f>
        <v>0.612244897959184</v>
      </c>
      <c r="CK110" s="15" t="s">
        <v>962</v>
      </c>
      <c r="CL110" s="16" t="s">
        <v>954</v>
      </c>
    </row>
    <row r="111" customFormat="false" ht="13.8" hidden="false" customHeight="false" outlineLevel="0" collapsed="false">
      <c r="A111" s="4" t="s">
        <v>197</v>
      </c>
      <c r="B111" s="17" t="n">
        <v>1</v>
      </c>
      <c r="C111" s="17" t="n">
        <v>2</v>
      </c>
      <c r="D111" s="17" t="n">
        <v>2</v>
      </c>
      <c r="E111" s="17" t="n">
        <v>25</v>
      </c>
      <c r="F111" s="17" t="n">
        <v>14</v>
      </c>
      <c r="G111" s="17" t="n">
        <v>3</v>
      </c>
      <c r="H111" s="4" t="n">
        <v>3014</v>
      </c>
      <c r="I111" s="4" t="n">
        <v>13014</v>
      </c>
      <c r="J111" s="4" t="n">
        <v>3014</v>
      </c>
      <c r="K111" s="4" t="n">
        <v>23014</v>
      </c>
      <c r="L111" s="4" t="s">
        <v>132</v>
      </c>
      <c r="M111" s="16" t="s">
        <v>955</v>
      </c>
      <c r="N111" s="16" t="s">
        <v>934</v>
      </c>
      <c r="O111" s="16" t="s">
        <v>935</v>
      </c>
      <c r="P111" s="16" t="s">
        <v>990</v>
      </c>
      <c r="Q111" s="16" t="s">
        <v>282</v>
      </c>
      <c r="R111" s="16" t="n">
        <f aca="false">(1+LEN(N111)-LEN(SUBSTITUTE(N111," ","")))+1</f>
        <v>5</v>
      </c>
      <c r="S111" s="16" t="n">
        <f aca="false">(1+LEN(O111)-LEN(SUBSTITUTE(O111," ","")))</f>
        <v>10</v>
      </c>
      <c r="T111" s="16" t="s">
        <v>741</v>
      </c>
      <c r="U111" s="16" t="s">
        <v>938</v>
      </c>
      <c r="V111" s="16" t="s">
        <v>957</v>
      </c>
      <c r="W111" s="16" t="s">
        <v>958</v>
      </c>
      <c r="X111" s="16" t="s">
        <v>959</v>
      </c>
      <c r="Y111" s="16" t="s">
        <v>960</v>
      </c>
      <c r="Z111" s="16" t="s">
        <v>961</v>
      </c>
      <c r="AB111" s="16" t="s">
        <v>962</v>
      </c>
      <c r="AC111" s="16" t="s">
        <v>963</v>
      </c>
      <c r="AD111" s="16" t="s">
        <v>964</v>
      </c>
      <c r="AE111" s="16" t="s">
        <v>936</v>
      </c>
      <c r="AF111" s="16" t="s">
        <v>965</v>
      </c>
      <c r="AG111" s="16" t="s">
        <v>966</v>
      </c>
      <c r="AH111" s="16" t="s">
        <v>967</v>
      </c>
      <c r="AI111" s="16" t="s">
        <v>936</v>
      </c>
      <c r="AJ111" s="16" t="s">
        <v>968</v>
      </c>
      <c r="AK111" s="16" t="s">
        <v>969</v>
      </c>
      <c r="AL111" s="16" t="s">
        <v>970</v>
      </c>
      <c r="AM111" s="16" t="s">
        <v>971</v>
      </c>
      <c r="AN111" s="16" t="s">
        <v>971</v>
      </c>
      <c r="AO111" s="16" t="s">
        <v>972</v>
      </c>
      <c r="AP111" s="16" t="s">
        <v>973</v>
      </c>
      <c r="AQ111" s="16" t="s">
        <v>974</v>
      </c>
      <c r="AR111" s="16" t="s">
        <v>957</v>
      </c>
      <c r="AS111" s="16" t="s">
        <v>975</v>
      </c>
      <c r="AT111" s="16" t="s">
        <v>463</v>
      </c>
      <c r="AU111" s="16" t="s">
        <v>971</v>
      </c>
      <c r="AV111" s="16" t="s">
        <v>959</v>
      </c>
      <c r="AW111" s="16" t="s">
        <v>976</v>
      </c>
      <c r="AX111" s="16" t="s">
        <v>976</v>
      </c>
      <c r="AY111" s="16" t="s">
        <v>962</v>
      </c>
      <c r="AZ111" s="16" t="s">
        <v>971</v>
      </c>
      <c r="BA111" s="16" t="s">
        <v>977</v>
      </c>
      <c r="BB111" s="16" t="s">
        <v>971</v>
      </c>
      <c r="BC111" s="16" t="s">
        <v>957</v>
      </c>
      <c r="BD111" s="16" t="s">
        <v>978</v>
      </c>
      <c r="BE111" s="16" t="s">
        <v>979</v>
      </c>
      <c r="BF111" s="16" t="s">
        <v>980</v>
      </c>
      <c r="BG111" s="16" t="s">
        <v>981</v>
      </c>
      <c r="BH111" s="16" t="s">
        <v>938</v>
      </c>
      <c r="BI111" s="16" t="s">
        <v>982</v>
      </c>
      <c r="BJ111" s="16" t="s">
        <v>962</v>
      </c>
      <c r="BK111" s="16" t="s">
        <v>983</v>
      </c>
      <c r="BL111" s="16" t="s">
        <v>957</v>
      </c>
      <c r="BM111" s="16" t="s">
        <v>984</v>
      </c>
      <c r="BO111" s="16" t="s">
        <v>985</v>
      </c>
      <c r="BP111" s="16" t="s">
        <v>986</v>
      </c>
      <c r="BQ111" s="16" t="s">
        <v>987</v>
      </c>
      <c r="BS111" s="16" t="s">
        <v>962</v>
      </c>
      <c r="BT111" s="16" t="n">
        <f aca="false">49-(COUNTBLANK(U111:BQ111))</f>
        <v>47</v>
      </c>
      <c r="BU111" s="16" t="str">
        <f aca="false">CONCATENATE("*",BS111,"*")</f>
        <v>*water*</v>
      </c>
      <c r="BV111" s="16" t="n">
        <f aca="false">COUNTIFS(U111:BQ111,BU111)</f>
        <v>0</v>
      </c>
      <c r="BW111" s="18" t="n">
        <f aca="false">BV111/BT111</f>
        <v>0</v>
      </c>
      <c r="BZ111" s="18" t="str">
        <f aca="false">IF(BY111="","",(BY111/BT111))</f>
        <v/>
      </c>
      <c r="CA111" s="16" t="n">
        <f aca="false">COUNTIFS(U111:BQ111,BU110)</f>
        <v>0</v>
      </c>
      <c r="CB111" s="16" t="str">
        <f aca="false">IF(BX111="",BU111,BX111)</f>
        <v>*water*</v>
      </c>
      <c r="CC111" s="16" t="n">
        <f aca="false">COUNTIFS(U111:BQ111,CB110)</f>
        <v>0</v>
      </c>
      <c r="CD111" s="18" t="n">
        <f aca="false">CC111/BT111</f>
        <v>0</v>
      </c>
      <c r="CE111" s="16" t="s">
        <v>988</v>
      </c>
      <c r="CF111" s="18" t="n">
        <f aca="false">(COUNTIFS(U111:BQ111,CE111))/BT111</f>
        <v>0</v>
      </c>
      <c r="CH111" s="16" t="s">
        <v>989</v>
      </c>
      <c r="CI111" s="14" t="n">
        <f aca="false">(COUNTIFS(U111:BQ111,CK111))/BT111</f>
        <v>0.0638297872340425</v>
      </c>
      <c r="CJ111" s="14" t="n">
        <f aca="false">(COUNTIFS(U111:BQ111,CK110))/BT111</f>
        <v>0.468085106382979</v>
      </c>
      <c r="CK111" s="15" t="s">
        <v>463</v>
      </c>
      <c r="CL111" s="16" t="s">
        <v>954</v>
      </c>
    </row>
    <row r="112" customFormat="false" ht="13.8" hidden="false" customHeight="false" outlineLevel="0" collapsed="false">
      <c r="A112" s="4" t="s">
        <v>199</v>
      </c>
      <c r="B112" s="4" t="n">
        <v>2</v>
      </c>
      <c r="C112" s="4" t="n">
        <v>1</v>
      </c>
      <c r="D112" s="4" t="n">
        <v>1</v>
      </c>
      <c r="E112" s="4" t="n">
        <v>25</v>
      </c>
      <c r="F112" s="4" t="n">
        <v>14</v>
      </c>
      <c r="G112" s="4" t="n">
        <v>5</v>
      </c>
      <c r="H112" s="4" t="n">
        <v>5014</v>
      </c>
      <c r="I112" s="4" t="n">
        <v>15014</v>
      </c>
      <c r="J112" s="4" t="n">
        <v>5014</v>
      </c>
      <c r="K112" s="4" t="n">
        <v>25014</v>
      </c>
      <c r="L112" s="4" t="s">
        <v>132</v>
      </c>
      <c r="M112" s="0" t="s">
        <v>933</v>
      </c>
      <c r="N112" s="0" t="s">
        <v>934</v>
      </c>
      <c r="O112" s="0" t="s">
        <v>935</v>
      </c>
      <c r="P112" s="15" t="s">
        <v>990</v>
      </c>
      <c r="Q112" s="15" t="s">
        <v>282</v>
      </c>
      <c r="R112" s="0" t="n">
        <f aca="false">(1+LEN(N112)-LEN(SUBSTITUTE(N112," ","")))+1</f>
        <v>5</v>
      </c>
      <c r="S112" s="0" t="n">
        <f aca="false">(1+LEN(O112)-LEN(SUBSTITUTE(O112," ","")))</f>
        <v>10</v>
      </c>
      <c r="T112" s="0" t="s">
        <v>741</v>
      </c>
      <c r="U112" s="0" t="s">
        <v>452</v>
      </c>
      <c r="V112" s="0" t="s">
        <v>936</v>
      </c>
      <c r="W112" s="0" t="s">
        <v>937</v>
      </c>
      <c r="X112" s="0" t="s">
        <v>938</v>
      </c>
      <c r="Y112" s="0" t="s">
        <v>452</v>
      </c>
      <c r="Z112" s="0" t="s">
        <v>454</v>
      </c>
      <c r="AA112" s="0" t="s">
        <v>939</v>
      </c>
      <c r="AB112" s="0" t="s">
        <v>452</v>
      </c>
      <c r="AC112" s="0" t="s">
        <v>940</v>
      </c>
      <c r="AD112" s="0" t="s">
        <v>463</v>
      </c>
      <c r="AE112" s="0" t="s">
        <v>454</v>
      </c>
      <c r="AF112" s="0" t="s">
        <v>941</v>
      </c>
      <c r="AG112" s="0" t="s">
        <v>938</v>
      </c>
      <c r="AH112" s="0" t="s">
        <v>463</v>
      </c>
      <c r="AI112" s="0" t="s">
        <v>463</v>
      </c>
      <c r="AJ112" s="0" t="s">
        <v>942</v>
      </c>
      <c r="AK112" s="0" t="s">
        <v>938</v>
      </c>
      <c r="AL112" s="0" t="s">
        <v>454</v>
      </c>
      <c r="AM112" s="0" t="s">
        <v>452</v>
      </c>
      <c r="AN112" s="0" t="s">
        <v>454</v>
      </c>
      <c r="AO112" s="0" t="s">
        <v>450</v>
      </c>
      <c r="AP112" s="0" t="s">
        <v>943</v>
      </c>
      <c r="AQ112" s="0" t="s">
        <v>463</v>
      </c>
      <c r="AR112" s="0" t="s">
        <v>943</v>
      </c>
      <c r="AS112" s="0" t="s">
        <v>463</v>
      </c>
      <c r="AT112" s="0" t="s">
        <v>938</v>
      </c>
      <c r="AU112" s="0" t="s">
        <v>944</v>
      </c>
      <c r="AV112" s="0" t="s">
        <v>456</v>
      </c>
      <c r="AW112" s="0" t="s">
        <v>463</v>
      </c>
      <c r="AX112" s="0" t="s">
        <v>945</v>
      </c>
      <c r="AY112" s="0" t="s">
        <v>463</v>
      </c>
      <c r="AZ112" s="0" t="s">
        <v>946</v>
      </c>
      <c r="BA112" s="0" t="s">
        <v>947</v>
      </c>
      <c r="BB112" s="0" t="s">
        <v>463</v>
      </c>
      <c r="BC112" s="0" t="s">
        <v>454</v>
      </c>
      <c r="BD112" s="0" t="s">
        <v>948</v>
      </c>
      <c r="BE112" s="0" t="s">
        <v>452</v>
      </c>
      <c r="BF112" s="0" t="s">
        <v>949</v>
      </c>
      <c r="BG112" s="0" t="s">
        <v>452</v>
      </c>
      <c r="BH112" s="0" t="s">
        <v>454</v>
      </c>
      <c r="BI112" s="0" t="s">
        <v>463</v>
      </c>
      <c r="BJ112" s="0" t="s">
        <v>454</v>
      </c>
      <c r="BK112" s="0" t="s">
        <v>463</v>
      </c>
      <c r="BL112" s="0" t="s">
        <v>950</v>
      </c>
      <c r="BM112" s="0" t="s">
        <v>951</v>
      </c>
      <c r="BN112" s="0" t="s">
        <v>952</v>
      </c>
      <c r="BO112" s="0" t="s">
        <v>463</v>
      </c>
      <c r="BP112" s="0" t="s">
        <v>953</v>
      </c>
      <c r="BQ112" s="0" t="s">
        <v>944</v>
      </c>
      <c r="BS112" s="0" t="s">
        <v>463</v>
      </c>
      <c r="BT112" s="0" t="n">
        <f aca="false">49-(COUNTBLANK(U112:BQ112))</f>
        <v>49</v>
      </c>
      <c r="BU112" s="0" t="str">
        <f aca="false">CONCATENATE("*",BS112,"*")</f>
        <v>*mow*</v>
      </c>
      <c r="BV112" s="0" t="n">
        <f aca="false">COUNTIFS(U112:BQ112,BU112)</f>
        <v>0</v>
      </c>
      <c r="BW112" s="18" t="n">
        <f aca="false">BV112/BT112</f>
        <v>0</v>
      </c>
      <c r="BZ112" s="14" t="str">
        <f aca="false">IF(BY112="","",(BY112/BT112))</f>
        <v/>
      </c>
      <c r="CA112" s="0" t="n">
        <f aca="false">COUNTIFS(U112:BQ112,BU113)</f>
        <v>0</v>
      </c>
      <c r="CB112" s="0" t="str">
        <f aca="false">IF(BX112="",BU112,BX112)</f>
        <v>*mow*</v>
      </c>
      <c r="CC112" s="0" t="n">
        <f aca="false">COUNTIFS(U112:BQ112,CB113)</f>
        <v>0</v>
      </c>
      <c r="CD112" s="14" t="n">
        <f aca="false">CC112/BT112</f>
        <v>0</v>
      </c>
      <c r="CE112" s="0" t="s">
        <v>472</v>
      </c>
      <c r="CF112" s="14" t="n">
        <f aca="false">(COUNTIFS(U112:BQ112,CE112))/BT112</f>
        <v>0</v>
      </c>
      <c r="CH112" s="0" t="s">
        <v>473</v>
      </c>
      <c r="CI112" s="14" t="n">
        <f aca="false">(COUNTIFS(U112:BQ112,CK112))/BT112</f>
        <v>0.612244897959184</v>
      </c>
      <c r="CJ112" s="14" t="n">
        <f aca="false">(COUNTIFS(U112:BQ112,CH113))/BT112</f>
        <v>0</v>
      </c>
      <c r="CK112" s="15" t="s">
        <v>463</v>
      </c>
      <c r="CL112" s="0" t="s">
        <v>954</v>
      </c>
    </row>
    <row r="113" customFormat="false" ht="13.8" hidden="false" customHeight="false" outlineLevel="0" collapsed="false">
      <c r="A113" s="4" t="s">
        <v>201</v>
      </c>
      <c r="B113" s="4" t="n">
        <v>2</v>
      </c>
      <c r="C113" s="4" t="n">
        <v>1</v>
      </c>
      <c r="D113" s="4" t="n">
        <v>2</v>
      </c>
      <c r="E113" s="4" t="n">
        <v>25</v>
      </c>
      <c r="F113" s="4" t="n">
        <v>14</v>
      </c>
      <c r="G113" s="4" t="n">
        <v>6</v>
      </c>
      <c r="H113" s="4" t="n">
        <v>6014</v>
      </c>
      <c r="I113" s="4" t="n">
        <v>16014</v>
      </c>
      <c r="J113" s="4" t="n">
        <v>6014</v>
      </c>
      <c r="K113" s="4" t="n">
        <v>26014</v>
      </c>
      <c r="L113" s="4" t="s">
        <v>132</v>
      </c>
      <c r="M113" s="0" t="s">
        <v>955</v>
      </c>
      <c r="N113" s="0" t="s">
        <v>934</v>
      </c>
      <c r="O113" s="0" t="s">
        <v>956</v>
      </c>
      <c r="P113" s="15" t="s">
        <v>990</v>
      </c>
      <c r="Q113" s="15" t="s">
        <v>282</v>
      </c>
      <c r="R113" s="0" t="n">
        <f aca="false">(1+LEN(N113)-LEN(SUBSTITUTE(N113," ","")))+1</f>
        <v>5</v>
      </c>
      <c r="S113" s="0" t="n">
        <f aca="false">(1+LEN(O113)-LEN(SUBSTITUTE(O113," ","")))</f>
        <v>10</v>
      </c>
      <c r="T113" s="0" t="s">
        <v>741</v>
      </c>
      <c r="U113" s="0" t="s">
        <v>938</v>
      </c>
      <c r="V113" s="0" t="s">
        <v>957</v>
      </c>
      <c r="W113" s="0" t="s">
        <v>958</v>
      </c>
      <c r="X113" s="0" t="s">
        <v>959</v>
      </c>
      <c r="Y113" s="0" t="s">
        <v>960</v>
      </c>
      <c r="Z113" s="0" t="s">
        <v>961</v>
      </c>
      <c r="AA113" s="12"/>
      <c r="AB113" s="0" t="s">
        <v>962</v>
      </c>
      <c r="AC113" s="0" t="s">
        <v>963</v>
      </c>
      <c r="AD113" s="0" t="s">
        <v>964</v>
      </c>
      <c r="AE113" s="0" t="s">
        <v>936</v>
      </c>
      <c r="AF113" s="0" t="s">
        <v>965</v>
      </c>
      <c r="AG113" s="0" t="s">
        <v>966</v>
      </c>
      <c r="AH113" s="0" t="s">
        <v>967</v>
      </c>
      <c r="AI113" s="0" t="s">
        <v>936</v>
      </c>
      <c r="AJ113" s="0" t="s">
        <v>968</v>
      </c>
      <c r="AK113" s="0" t="s">
        <v>969</v>
      </c>
      <c r="AL113" s="0" t="s">
        <v>970</v>
      </c>
      <c r="AM113" s="0" t="s">
        <v>971</v>
      </c>
      <c r="AN113" s="0" t="s">
        <v>971</v>
      </c>
      <c r="AO113" s="0" t="s">
        <v>972</v>
      </c>
      <c r="AP113" s="0" t="s">
        <v>973</v>
      </c>
      <c r="AQ113" s="0" t="s">
        <v>974</v>
      </c>
      <c r="AR113" s="0" t="s">
        <v>957</v>
      </c>
      <c r="AS113" s="0" t="s">
        <v>975</v>
      </c>
      <c r="AT113" s="0" t="s">
        <v>463</v>
      </c>
      <c r="AU113" s="0" t="s">
        <v>971</v>
      </c>
      <c r="AV113" s="0" t="s">
        <v>959</v>
      </c>
      <c r="AW113" s="0" t="s">
        <v>976</v>
      </c>
      <c r="AX113" s="0" t="s">
        <v>976</v>
      </c>
      <c r="AY113" s="0" t="s">
        <v>962</v>
      </c>
      <c r="AZ113" s="0" t="s">
        <v>971</v>
      </c>
      <c r="BA113" s="0" t="s">
        <v>977</v>
      </c>
      <c r="BB113" s="0" t="s">
        <v>971</v>
      </c>
      <c r="BC113" s="0" t="s">
        <v>957</v>
      </c>
      <c r="BD113" s="0" t="s">
        <v>978</v>
      </c>
      <c r="BE113" s="0" t="s">
        <v>979</v>
      </c>
      <c r="BF113" s="0" t="s">
        <v>980</v>
      </c>
      <c r="BG113" s="0" t="s">
        <v>981</v>
      </c>
      <c r="BH113" s="0" t="s">
        <v>938</v>
      </c>
      <c r="BI113" s="0" t="s">
        <v>982</v>
      </c>
      <c r="BJ113" s="0" t="s">
        <v>962</v>
      </c>
      <c r="BK113" s="0" t="s">
        <v>983</v>
      </c>
      <c r="BL113" s="0" t="s">
        <v>957</v>
      </c>
      <c r="BM113" s="0" t="s">
        <v>984</v>
      </c>
      <c r="BN113" s="12"/>
      <c r="BO113" s="0" t="s">
        <v>985</v>
      </c>
      <c r="BP113" s="0" t="s">
        <v>986</v>
      </c>
      <c r="BQ113" s="0" t="s">
        <v>987</v>
      </c>
      <c r="BS113" s="0" t="s">
        <v>962</v>
      </c>
      <c r="BT113" s="0" t="n">
        <f aca="false">49-(COUNTBLANK(U113:BQ113))</f>
        <v>47</v>
      </c>
      <c r="BU113" s="0" t="str">
        <f aca="false">CONCATENATE("*",BS113,"*")</f>
        <v>*water*</v>
      </c>
      <c r="BV113" s="0" t="n">
        <f aca="false">COUNTIFS(U113:BQ113,BU113)</f>
        <v>0</v>
      </c>
      <c r="BW113" s="18" t="n">
        <f aca="false">BV113/BT113</f>
        <v>0</v>
      </c>
      <c r="BZ113" s="14" t="str">
        <f aca="false">IF(BY113="","",(BY113/BT113))</f>
        <v/>
      </c>
      <c r="CA113" s="0" t="n">
        <f aca="false">COUNTIFS(U113:BQ113,BU112)</f>
        <v>0</v>
      </c>
      <c r="CB113" s="0" t="str">
        <f aca="false">IF(BX113="",BU113,BX113)</f>
        <v>*water*</v>
      </c>
      <c r="CC113" s="0" t="n">
        <f aca="false">COUNTIFS(U113:BQ113,CB112)</f>
        <v>0</v>
      </c>
      <c r="CD113" s="14" t="n">
        <f aca="false">CC113/BT113</f>
        <v>0</v>
      </c>
      <c r="CE113" s="0" t="s">
        <v>988</v>
      </c>
      <c r="CF113" s="14" t="n">
        <f aca="false">(COUNTIFS(U113:BQ113,CE113))/BT113</f>
        <v>0</v>
      </c>
      <c r="CH113" s="0" t="s">
        <v>989</v>
      </c>
      <c r="CI113" s="14" t="n">
        <f aca="false">(COUNTIFS(U113:BQ113,CK113))/BT113</f>
        <v>0.468085106382979</v>
      </c>
      <c r="CJ113" s="14" t="n">
        <f aca="false">(COUNTIFS(U113:BQ113,CH112))/BT113</f>
        <v>0</v>
      </c>
      <c r="CK113" s="15" t="s">
        <v>962</v>
      </c>
      <c r="CL113" s="0" t="s">
        <v>954</v>
      </c>
    </row>
    <row r="114" s="16" customFormat="true" ht="13.8" hidden="false" customHeight="false" outlineLevel="0" collapsed="false">
      <c r="A114" s="4" t="s">
        <v>202</v>
      </c>
      <c r="B114" s="17" t="n">
        <v>2</v>
      </c>
      <c r="C114" s="17" t="n">
        <v>2</v>
      </c>
      <c r="D114" s="17" t="n">
        <v>1</v>
      </c>
      <c r="E114" s="17" t="n">
        <v>25</v>
      </c>
      <c r="F114" s="17" t="n">
        <v>14</v>
      </c>
      <c r="G114" s="17" t="n">
        <v>7</v>
      </c>
      <c r="H114" s="4" t="n">
        <v>7014</v>
      </c>
      <c r="I114" s="4" t="n">
        <v>17014</v>
      </c>
      <c r="J114" s="4" t="n">
        <v>7014</v>
      </c>
      <c r="K114" s="4" t="n">
        <v>27014</v>
      </c>
      <c r="L114" s="4" t="s">
        <v>132</v>
      </c>
      <c r="M114" s="16" t="s">
        <v>933</v>
      </c>
      <c r="N114" s="16" t="s">
        <v>934</v>
      </c>
      <c r="O114" s="16" t="s">
        <v>956</v>
      </c>
      <c r="P114" s="16" t="s">
        <v>990</v>
      </c>
      <c r="Q114" s="16" t="s">
        <v>282</v>
      </c>
      <c r="R114" s="16" t="n">
        <f aca="false">(1+LEN(N114)-LEN(SUBSTITUTE(N114," ","")))+1</f>
        <v>5</v>
      </c>
      <c r="S114" s="16" t="n">
        <f aca="false">(1+LEN(O114)-LEN(SUBSTITUTE(O114," ","")))</f>
        <v>10</v>
      </c>
      <c r="T114" s="16" t="s">
        <v>741</v>
      </c>
      <c r="U114" s="16" t="s">
        <v>452</v>
      </c>
      <c r="V114" s="16" t="s">
        <v>936</v>
      </c>
      <c r="W114" s="16" t="s">
        <v>937</v>
      </c>
      <c r="X114" s="16" t="s">
        <v>938</v>
      </c>
      <c r="Y114" s="16" t="s">
        <v>452</v>
      </c>
      <c r="Z114" s="16" t="s">
        <v>454</v>
      </c>
      <c r="AA114" s="16" t="s">
        <v>939</v>
      </c>
      <c r="AB114" s="16" t="s">
        <v>452</v>
      </c>
      <c r="AC114" s="16" t="s">
        <v>940</v>
      </c>
      <c r="AD114" s="16" t="s">
        <v>463</v>
      </c>
      <c r="AE114" s="16" t="s">
        <v>454</v>
      </c>
      <c r="AF114" s="16" t="s">
        <v>941</v>
      </c>
      <c r="AG114" s="16" t="s">
        <v>938</v>
      </c>
      <c r="AH114" s="16" t="s">
        <v>463</v>
      </c>
      <c r="AI114" s="16" t="s">
        <v>463</v>
      </c>
      <c r="AJ114" s="16" t="s">
        <v>942</v>
      </c>
      <c r="AK114" s="16" t="s">
        <v>938</v>
      </c>
      <c r="AL114" s="16" t="s">
        <v>454</v>
      </c>
      <c r="AM114" s="16" t="s">
        <v>452</v>
      </c>
      <c r="AN114" s="16" t="s">
        <v>454</v>
      </c>
      <c r="AO114" s="16" t="s">
        <v>450</v>
      </c>
      <c r="AP114" s="16" t="s">
        <v>943</v>
      </c>
      <c r="AQ114" s="16" t="s">
        <v>463</v>
      </c>
      <c r="AR114" s="16" t="s">
        <v>943</v>
      </c>
      <c r="AS114" s="16" t="s">
        <v>463</v>
      </c>
      <c r="AT114" s="16" t="s">
        <v>938</v>
      </c>
      <c r="AU114" s="16" t="s">
        <v>944</v>
      </c>
      <c r="AV114" s="16" t="s">
        <v>456</v>
      </c>
      <c r="AW114" s="16" t="s">
        <v>463</v>
      </c>
      <c r="AX114" s="16" t="s">
        <v>945</v>
      </c>
      <c r="AY114" s="16" t="s">
        <v>463</v>
      </c>
      <c r="AZ114" s="16" t="s">
        <v>946</v>
      </c>
      <c r="BA114" s="16" t="s">
        <v>947</v>
      </c>
      <c r="BB114" s="16" t="s">
        <v>463</v>
      </c>
      <c r="BC114" s="16" t="s">
        <v>454</v>
      </c>
      <c r="BD114" s="16" t="s">
        <v>948</v>
      </c>
      <c r="BE114" s="16" t="s">
        <v>452</v>
      </c>
      <c r="BF114" s="16" t="s">
        <v>949</v>
      </c>
      <c r="BG114" s="16" t="s">
        <v>452</v>
      </c>
      <c r="BH114" s="16" t="s">
        <v>454</v>
      </c>
      <c r="BI114" s="16" t="s">
        <v>463</v>
      </c>
      <c r="BJ114" s="16" t="s">
        <v>454</v>
      </c>
      <c r="BK114" s="16" t="s">
        <v>463</v>
      </c>
      <c r="BL114" s="16" t="s">
        <v>950</v>
      </c>
      <c r="BM114" s="16" t="s">
        <v>951</v>
      </c>
      <c r="BN114" s="16" t="s">
        <v>952</v>
      </c>
      <c r="BO114" s="16" t="s">
        <v>463</v>
      </c>
      <c r="BP114" s="16" t="s">
        <v>953</v>
      </c>
      <c r="BQ114" s="16" t="s">
        <v>944</v>
      </c>
      <c r="BR114" s="0"/>
      <c r="BS114" s="16" t="s">
        <v>463</v>
      </c>
      <c r="BT114" s="16" t="n">
        <f aca="false">49-(COUNTBLANK(U114:BQ114))</f>
        <v>49</v>
      </c>
      <c r="BU114" s="16" t="str">
        <f aca="false">CONCATENATE("*",BS114,"*")</f>
        <v>*mow*</v>
      </c>
      <c r="BV114" s="16" t="n">
        <f aca="false">COUNTIFS(U114:BQ114,BU114)</f>
        <v>0</v>
      </c>
      <c r="BW114" s="18" t="n">
        <f aca="false">BV114/BT114</f>
        <v>0</v>
      </c>
      <c r="BX114" s="0"/>
      <c r="BY114" s="0"/>
      <c r="BZ114" s="18" t="str">
        <f aca="false">IF(BY114="","",(BY114/BT114))</f>
        <v/>
      </c>
      <c r="CA114" s="16" t="n">
        <f aca="false">COUNTIFS(U114:BQ114,BU115)</f>
        <v>0</v>
      </c>
      <c r="CB114" s="16" t="str">
        <f aca="false">IF(BX114="",BU114,BX114)</f>
        <v>*mow*</v>
      </c>
      <c r="CC114" s="16" t="n">
        <f aca="false">COUNTIFS(U114:BQ114,CB115)</f>
        <v>0</v>
      </c>
      <c r="CD114" s="18" t="n">
        <f aca="false">CC114/BT114</f>
        <v>0</v>
      </c>
      <c r="CE114" s="16" t="s">
        <v>472</v>
      </c>
      <c r="CF114" s="18" t="n">
        <f aca="false">(COUNTIFS(U114:BQ114,CE114))/BT114</f>
        <v>0</v>
      </c>
      <c r="CG114" s="0"/>
      <c r="CH114" s="16" t="s">
        <v>473</v>
      </c>
      <c r="CI114" s="14" t="n">
        <f aca="false">(COUNTIFS(U114:BQ114,CK114))/BT114</f>
        <v>0</v>
      </c>
      <c r="CJ114" s="18" t="n">
        <v>0.61</v>
      </c>
      <c r="CK114" s="15" t="s">
        <v>962</v>
      </c>
      <c r="CL114" s="16" t="s">
        <v>954</v>
      </c>
    </row>
    <row r="115" customFormat="false" ht="13.8" hidden="false" customHeight="false" outlineLevel="0" collapsed="false">
      <c r="A115" s="4" t="s">
        <v>203</v>
      </c>
      <c r="B115" s="17" t="n">
        <v>2</v>
      </c>
      <c r="C115" s="17" t="n">
        <v>2</v>
      </c>
      <c r="D115" s="17" t="n">
        <v>2</v>
      </c>
      <c r="E115" s="17" t="n">
        <v>25</v>
      </c>
      <c r="F115" s="17" t="n">
        <v>14</v>
      </c>
      <c r="G115" s="17" t="n">
        <v>8</v>
      </c>
      <c r="H115" s="4" t="n">
        <v>8014</v>
      </c>
      <c r="I115" s="4" t="n">
        <v>18014</v>
      </c>
      <c r="J115" s="4" t="n">
        <v>8014</v>
      </c>
      <c r="K115" s="4" t="n">
        <v>28014</v>
      </c>
      <c r="L115" s="4" t="s">
        <v>132</v>
      </c>
      <c r="M115" s="16" t="s">
        <v>955</v>
      </c>
      <c r="N115" s="16" t="s">
        <v>934</v>
      </c>
      <c r="O115" s="16" t="s">
        <v>935</v>
      </c>
      <c r="P115" s="16" t="s">
        <v>990</v>
      </c>
      <c r="Q115" s="16" t="s">
        <v>282</v>
      </c>
      <c r="R115" s="16" t="n">
        <f aca="false">(1+LEN(N115)-LEN(SUBSTITUTE(N115," ","")))+1</f>
        <v>5</v>
      </c>
      <c r="S115" s="16" t="n">
        <f aca="false">(1+LEN(O115)-LEN(SUBSTITUTE(O115," ","")))</f>
        <v>10</v>
      </c>
      <c r="T115" s="16" t="s">
        <v>741</v>
      </c>
      <c r="U115" s="16" t="s">
        <v>938</v>
      </c>
      <c r="V115" s="16" t="s">
        <v>957</v>
      </c>
      <c r="W115" s="16" t="s">
        <v>958</v>
      </c>
      <c r="X115" s="16" t="s">
        <v>959</v>
      </c>
      <c r="Y115" s="16" t="s">
        <v>960</v>
      </c>
      <c r="Z115" s="16" t="s">
        <v>961</v>
      </c>
      <c r="AB115" s="16" t="s">
        <v>962</v>
      </c>
      <c r="AC115" s="16" t="s">
        <v>963</v>
      </c>
      <c r="AD115" s="16" t="s">
        <v>964</v>
      </c>
      <c r="AE115" s="16" t="s">
        <v>936</v>
      </c>
      <c r="AF115" s="16" t="s">
        <v>965</v>
      </c>
      <c r="AG115" s="16" t="s">
        <v>966</v>
      </c>
      <c r="AH115" s="16" t="s">
        <v>967</v>
      </c>
      <c r="AI115" s="16" t="s">
        <v>936</v>
      </c>
      <c r="AJ115" s="16" t="s">
        <v>968</v>
      </c>
      <c r="AK115" s="16" t="s">
        <v>969</v>
      </c>
      <c r="AL115" s="16" t="s">
        <v>970</v>
      </c>
      <c r="AM115" s="16" t="s">
        <v>971</v>
      </c>
      <c r="AN115" s="16" t="s">
        <v>971</v>
      </c>
      <c r="AO115" s="16" t="s">
        <v>972</v>
      </c>
      <c r="AP115" s="16" t="s">
        <v>973</v>
      </c>
      <c r="AQ115" s="16" t="s">
        <v>974</v>
      </c>
      <c r="AR115" s="16" t="s">
        <v>957</v>
      </c>
      <c r="AS115" s="16" t="s">
        <v>975</v>
      </c>
      <c r="AT115" s="16" t="s">
        <v>463</v>
      </c>
      <c r="AU115" s="16" t="s">
        <v>971</v>
      </c>
      <c r="AV115" s="16" t="s">
        <v>959</v>
      </c>
      <c r="AW115" s="16" t="s">
        <v>976</v>
      </c>
      <c r="AX115" s="16" t="s">
        <v>976</v>
      </c>
      <c r="AY115" s="16" t="s">
        <v>962</v>
      </c>
      <c r="AZ115" s="16" t="s">
        <v>971</v>
      </c>
      <c r="BA115" s="16" t="s">
        <v>977</v>
      </c>
      <c r="BB115" s="16" t="s">
        <v>971</v>
      </c>
      <c r="BC115" s="16" t="s">
        <v>957</v>
      </c>
      <c r="BD115" s="16" t="s">
        <v>978</v>
      </c>
      <c r="BE115" s="16" t="s">
        <v>979</v>
      </c>
      <c r="BF115" s="16" t="s">
        <v>980</v>
      </c>
      <c r="BG115" s="16" t="s">
        <v>981</v>
      </c>
      <c r="BH115" s="16" t="s">
        <v>938</v>
      </c>
      <c r="BI115" s="16" t="s">
        <v>982</v>
      </c>
      <c r="BJ115" s="16" t="s">
        <v>962</v>
      </c>
      <c r="BK115" s="16" t="s">
        <v>983</v>
      </c>
      <c r="BL115" s="16" t="s">
        <v>957</v>
      </c>
      <c r="BM115" s="16" t="s">
        <v>984</v>
      </c>
      <c r="BO115" s="16" t="s">
        <v>985</v>
      </c>
      <c r="BP115" s="16" t="s">
        <v>986</v>
      </c>
      <c r="BQ115" s="16" t="s">
        <v>987</v>
      </c>
      <c r="BS115" s="16" t="s">
        <v>962</v>
      </c>
      <c r="BT115" s="16" t="n">
        <f aca="false">49-(COUNTBLANK(U115:BQ115))</f>
        <v>47</v>
      </c>
      <c r="BU115" s="16" t="str">
        <f aca="false">CONCATENATE("*",BS115,"*")</f>
        <v>*water*</v>
      </c>
      <c r="BV115" s="16" t="n">
        <f aca="false">COUNTIFS(U115:BQ115,BU115)</f>
        <v>0</v>
      </c>
      <c r="BW115" s="18" t="n">
        <f aca="false">BV115/BT115</f>
        <v>0</v>
      </c>
      <c r="BZ115" s="18" t="str">
        <f aca="false">IF(BY115="","",(BY115/BT115))</f>
        <v/>
      </c>
      <c r="CA115" s="16" t="n">
        <f aca="false">COUNTIFS(U115:BQ115,BU114)</f>
        <v>0</v>
      </c>
      <c r="CB115" s="16" t="str">
        <f aca="false">IF(BX115="",BU115,BX115)</f>
        <v>*water*</v>
      </c>
      <c r="CC115" s="16" t="n">
        <f aca="false">COUNTIFS(U115:BQ115,CB114)</f>
        <v>0</v>
      </c>
      <c r="CD115" s="18" t="n">
        <f aca="false">CC115/BT115</f>
        <v>0</v>
      </c>
      <c r="CE115" s="16" t="s">
        <v>988</v>
      </c>
      <c r="CF115" s="18" t="n">
        <f aca="false">(COUNTIFS(U115:BQ115,CE115))/BT115</f>
        <v>0</v>
      </c>
      <c r="CH115" s="16" t="s">
        <v>989</v>
      </c>
      <c r="CI115" s="14" t="n">
        <f aca="false">(COUNTIFS(U115:BQ115,CK115))/BT115</f>
        <v>0.0638297872340425</v>
      </c>
      <c r="CJ115" s="18" t="n">
        <v>0.47</v>
      </c>
      <c r="CK115" s="15" t="s">
        <v>463</v>
      </c>
      <c r="CL115" s="16" t="s">
        <v>954</v>
      </c>
    </row>
    <row r="116" customFormat="false" ht="13.8" hidden="false" customHeight="false" outlineLevel="0" collapsed="false">
      <c r="A116" s="4" t="s">
        <v>131</v>
      </c>
      <c r="B116" s="4" t="n">
        <v>1</v>
      </c>
      <c r="C116" s="4" t="n">
        <v>1</v>
      </c>
      <c r="D116" s="4" t="n">
        <v>1</v>
      </c>
      <c r="E116" s="4" t="n">
        <v>26</v>
      </c>
      <c r="F116" s="4" t="n">
        <v>15</v>
      </c>
      <c r="G116" s="4" t="n">
        <v>0</v>
      </c>
      <c r="H116" s="4" t="n">
        <v>15</v>
      </c>
      <c r="I116" s="4" t="n">
        <v>10015</v>
      </c>
      <c r="J116" s="4" t="n">
        <v>15</v>
      </c>
      <c r="K116" s="4" t="s">
        <v>200</v>
      </c>
      <c r="L116" s="4" t="s">
        <v>132</v>
      </c>
      <c r="M116" s="0" t="s">
        <v>991</v>
      </c>
      <c r="N116" s="0" t="s">
        <v>992</v>
      </c>
      <c r="O116" s="0" t="s">
        <v>993</v>
      </c>
      <c r="P116" s="15"/>
      <c r="Q116" s="15"/>
      <c r="R116" s="0" t="n">
        <f aca="false">(1+LEN(N116)-LEN(SUBSTITUTE(N116," ","")))+1</f>
        <v>7</v>
      </c>
      <c r="S116" s="0" t="n">
        <f aca="false">(1+LEN(O116)-LEN(SUBSTITUTE(O116," ","")))</f>
        <v>10</v>
      </c>
      <c r="T116" s="0" t="s">
        <v>741</v>
      </c>
      <c r="U116" s="0" t="s">
        <v>994</v>
      </c>
      <c r="V116" s="0" t="s">
        <v>995</v>
      </c>
      <c r="W116" s="0" t="s">
        <v>996</v>
      </c>
      <c r="X116" s="0" t="s">
        <v>615</v>
      </c>
      <c r="Y116" s="0" t="s">
        <v>994</v>
      </c>
      <c r="Z116" s="0" t="s">
        <v>560</v>
      </c>
      <c r="AA116" s="0" t="s">
        <v>997</v>
      </c>
      <c r="AB116" s="0" t="s">
        <v>994</v>
      </c>
      <c r="AC116" s="0" t="s">
        <v>998</v>
      </c>
      <c r="AD116" s="0" t="s">
        <v>994</v>
      </c>
      <c r="AE116" s="0" t="s">
        <v>999</v>
      </c>
      <c r="AF116" s="0" t="s">
        <v>1000</v>
      </c>
      <c r="AG116" s="0" t="s">
        <v>560</v>
      </c>
      <c r="AH116" s="0" t="s">
        <v>560</v>
      </c>
      <c r="AI116" s="0" t="s">
        <v>1001</v>
      </c>
      <c r="AJ116" s="0" t="s">
        <v>1002</v>
      </c>
      <c r="AK116" s="0" t="s">
        <v>560</v>
      </c>
      <c r="AL116" s="0" t="s">
        <v>560</v>
      </c>
      <c r="AM116" s="0" t="s">
        <v>560</v>
      </c>
      <c r="AN116" s="0" t="s">
        <v>560</v>
      </c>
      <c r="AO116" s="0" t="s">
        <v>994</v>
      </c>
      <c r="AP116" s="0" t="s">
        <v>560</v>
      </c>
      <c r="AQ116" s="0" t="s">
        <v>1003</v>
      </c>
      <c r="AR116" s="0" t="s">
        <v>560</v>
      </c>
      <c r="AS116" s="0" t="s">
        <v>190</v>
      </c>
      <c r="AT116" s="0" t="s">
        <v>994</v>
      </c>
      <c r="AU116" s="0" t="s">
        <v>994</v>
      </c>
      <c r="AV116" s="0" t="s">
        <v>1004</v>
      </c>
      <c r="AW116" s="0" t="s">
        <v>560</v>
      </c>
      <c r="AX116" s="0" t="s">
        <v>560</v>
      </c>
      <c r="AY116" s="0" t="s">
        <v>560</v>
      </c>
      <c r="AZ116" s="0" t="s">
        <v>994</v>
      </c>
      <c r="BA116" s="0" t="s">
        <v>560</v>
      </c>
      <c r="BB116" s="0" t="s">
        <v>560</v>
      </c>
      <c r="BC116" s="0" t="s">
        <v>560</v>
      </c>
      <c r="BD116" s="0" t="s">
        <v>560</v>
      </c>
      <c r="BE116" s="0" t="s">
        <v>560</v>
      </c>
      <c r="BF116" s="0" t="s">
        <v>1003</v>
      </c>
      <c r="BG116" s="0" t="s">
        <v>994</v>
      </c>
      <c r="BH116" s="0" t="s">
        <v>560</v>
      </c>
      <c r="BI116" s="0" t="s">
        <v>994</v>
      </c>
      <c r="BJ116" s="0" t="s">
        <v>1005</v>
      </c>
      <c r="BK116" s="0" t="s">
        <v>994</v>
      </c>
      <c r="BL116" s="0" t="s">
        <v>994</v>
      </c>
      <c r="BM116" s="0" t="s">
        <v>994</v>
      </c>
      <c r="BN116" s="0" t="s">
        <v>1006</v>
      </c>
      <c r="BO116" s="0" t="s">
        <v>994</v>
      </c>
      <c r="BP116" s="0" t="s">
        <v>560</v>
      </c>
      <c r="BQ116" s="0" t="s">
        <v>1003</v>
      </c>
      <c r="BS116" s="0" t="s">
        <v>994</v>
      </c>
      <c r="BT116" s="0" t="n">
        <f aca="false">49-(COUNTBLANK(U116:BQ116))</f>
        <v>49</v>
      </c>
      <c r="BU116" s="0" t="str">
        <f aca="false">CONCATENATE("*",BS116,"*")</f>
        <v>*march*</v>
      </c>
      <c r="BV116" s="0" t="n">
        <f aca="false">COUNTIFS(U116:BQ116,BU116)</f>
        <v>0</v>
      </c>
      <c r="BW116" s="13" t="n">
        <f aca="false">BV116/BT116</f>
        <v>0</v>
      </c>
      <c r="BZ116" s="14" t="str">
        <f aca="false">IF(BY116="","",(BY116/BT116))</f>
        <v/>
      </c>
      <c r="CA116" s="0" t="n">
        <f aca="false">COUNTIFS(U116:BQ116,BU117)</f>
        <v>0</v>
      </c>
      <c r="CB116" s="0" t="str">
        <f aca="false">IF(BX116="",BU116,BX116)</f>
        <v>*march*</v>
      </c>
      <c r="CC116" s="0" t="n">
        <f aca="false">COUNTIFS(U116:BQ116,CB117)</f>
        <v>0</v>
      </c>
      <c r="CD116" s="14" t="n">
        <f aca="false">CC116/BT116</f>
        <v>0</v>
      </c>
      <c r="CE116" s="0" t="s">
        <v>813</v>
      </c>
      <c r="CF116" s="14" t="n">
        <f aca="false">(COUNTIFS(U116:BQ116,CE116))/BT116</f>
        <v>0</v>
      </c>
      <c r="CH116" s="0" t="s">
        <v>814</v>
      </c>
      <c r="CI116" s="14" t="n">
        <f aca="false">(COUNTIFS(U116:BQ116,CK116))/BT116</f>
        <v>0.428571428571429</v>
      </c>
      <c r="CJ116" s="14" t="n">
        <f aca="false">(COUNTIFS(U116:BQ116,CK117))/BT116</f>
        <v>0</v>
      </c>
      <c r="CK116" s="15" t="s">
        <v>560</v>
      </c>
      <c r="CL116" s="0" t="s">
        <v>1007</v>
      </c>
    </row>
    <row r="117" customFormat="false" ht="13.8" hidden="false" customHeight="false" outlineLevel="0" collapsed="false">
      <c r="A117" s="4" t="s">
        <v>167</v>
      </c>
      <c r="B117" s="4" t="n">
        <v>1</v>
      </c>
      <c r="C117" s="4" t="n">
        <v>1</v>
      </c>
      <c r="D117" s="4" t="n">
        <v>2</v>
      </c>
      <c r="E117" s="4" t="n">
        <v>26</v>
      </c>
      <c r="F117" s="4" t="n">
        <v>15</v>
      </c>
      <c r="G117" s="4" t="n">
        <v>1</v>
      </c>
      <c r="H117" s="4" t="n">
        <v>1015</v>
      </c>
      <c r="I117" s="4" t="n">
        <v>11015</v>
      </c>
      <c r="J117" s="4" t="n">
        <v>1015</v>
      </c>
      <c r="K117" s="4" t="s">
        <v>200</v>
      </c>
      <c r="L117" s="4" t="s">
        <v>132</v>
      </c>
      <c r="M117" s="0" t="s">
        <v>1008</v>
      </c>
      <c r="N117" s="0" t="s">
        <v>992</v>
      </c>
      <c r="O117" s="0" t="s">
        <v>1009</v>
      </c>
      <c r="P117" s="16"/>
      <c r="Q117" s="16"/>
      <c r="R117" s="0" t="n">
        <f aca="false">(1+LEN(N117)-LEN(SUBSTITUTE(N117," ","")))+1</f>
        <v>7</v>
      </c>
      <c r="S117" s="0" t="n">
        <f aca="false">(1+LEN(O117)-LEN(SUBSTITUTE(O117," ","")))</f>
        <v>10</v>
      </c>
      <c r="T117" s="0" t="s">
        <v>741</v>
      </c>
      <c r="U117" s="0" t="s">
        <v>1010</v>
      </c>
      <c r="V117" s="0" t="s">
        <v>1011</v>
      </c>
      <c r="W117" s="0" t="s">
        <v>1012</v>
      </c>
      <c r="X117" s="0" t="s">
        <v>1010</v>
      </c>
      <c r="Y117" s="0" t="s">
        <v>1010</v>
      </c>
      <c r="Z117" s="0" t="s">
        <v>1010</v>
      </c>
      <c r="AA117" s="0" t="s">
        <v>1013</v>
      </c>
      <c r="AB117" s="0" t="s">
        <v>1010</v>
      </c>
      <c r="AC117" s="0" t="s">
        <v>1014</v>
      </c>
      <c r="AD117" s="0" t="s">
        <v>1015</v>
      </c>
      <c r="AE117" s="0" t="s">
        <v>1016</v>
      </c>
      <c r="AF117" s="0" t="s">
        <v>1010</v>
      </c>
      <c r="AG117" s="0" t="s">
        <v>1017</v>
      </c>
      <c r="AH117" s="0" t="s">
        <v>1010</v>
      </c>
      <c r="AI117" s="0" t="s">
        <v>1010</v>
      </c>
      <c r="AJ117" s="0" t="s">
        <v>1018</v>
      </c>
      <c r="AK117" s="0" t="s">
        <v>1019</v>
      </c>
      <c r="AL117" s="0" t="s">
        <v>1010</v>
      </c>
      <c r="AM117" s="0" t="s">
        <v>263</v>
      </c>
      <c r="AN117" s="0" t="s">
        <v>1020</v>
      </c>
      <c r="AO117" s="0" t="s">
        <v>1016</v>
      </c>
      <c r="AP117" s="0" t="s">
        <v>1021</v>
      </c>
      <c r="AQ117" s="0" t="s">
        <v>1022</v>
      </c>
      <c r="AR117" s="0" t="s">
        <v>1023</v>
      </c>
      <c r="AS117" s="0" t="s">
        <v>1010</v>
      </c>
      <c r="AT117" s="0" t="s">
        <v>1024</v>
      </c>
      <c r="AU117" s="0" t="s">
        <v>1010</v>
      </c>
      <c r="AV117" s="0" t="s">
        <v>1010</v>
      </c>
      <c r="AW117" s="0" t="s">
        <v>1010</v>
      </c>
      <c r="AX117" s="0" t="s">
        <v>237</v>
      </c>
      <c r="AY117" s="0" t="s">
        <v>237</v>
      </c>
      <c r="AZ117" s="0" t="s">
        <v>1016</v>
      </c>
      <c r="BA117" s="0" t="s">
        <v>1025</v>
      </c>
      <c r="BB117" s="0" t="s">
        <v>1010</v>
      </c>
      <c r="BC117" s="0" t="s">
        <v>1012</v>
      </c>
      <c r="BD117" s="0" t="s">
        <v>237</v>
      </c>
      <c r="BE117" s="0" t="s">
        <v>1019</v>
      </c>
      <c r="BF117" s="0" t="s">
        <v>1010</v>
      </c>
      <c r="BG117" s="0" t="s">
        <v>1010</v>
      </c>
      <c r="BH117" s="0" t="s">
        <v>237</v>
      </c>
      <c r="BI117" s="0" t="s">
        <v>1019</v>
      </c>
      <c r="BJ117" s="0" t="s">
        <v>237</v>
      </c>
      <c r="BK117" s="0" t="s">
        <v>1010</v>
      </c>
      <c r="BL117" s="0" t="s">
        <v>1010</v>
      </c>
      <c r="BM117" s="0" t="s">
        <v>1010</v>
      </c>
      <c r="BN117" s="0" t="s">
        <v>1020</v>
      </c>
      <c r="BO117" s="0" t="s">
        <v>1010</v>
      </c>
      <c r="BP117" s="0" t="s">
        <v>1026</v>
      </c>
      <c r="BQ117" s="0" t="s">
        <v>237</v>
      </c>
      <c r="BS117" s="0" t="s">
        <v>1010</v>
      </c>
      <c r="BT117" s="0" t="n">
        <f aca="false">49-(COUNTBLANK(U117:BQ117))</f>
        <v>49</v>
      </c>
      <c r="BU117" s="0" t="str">
        <f aca="false">CONCATENATE("*",BS117,"*")</f>
        <v>*float*</v>
      </c>
      <c r="BV117" s="0" t="n">
        <f aca="false">COUNTIFS(U117:BQ117,BU117)</f>
        <v>0</v>
      </c>
      <c r="BW117" s="13" t="n">
        <f aca="false">BV117/BT117</f>
        <v>0</v>
      </c>
      <c r="BZ117" s="14" t="str">
        <f aca="false">IF(BY117="","",(BY117/BT117))</f>
        <v/>
      </c>
      <c r="CA117" s="0" t="n">
        <f aca="false">COUNTIFS(U117:BQ117,BU116)</f>
        <v>0</v>
      </c>
      <c r="CB117" s="0" t="str">
        <f aca="false">IF(BX117="",BU117,BX117)</f>
        <v>*float*</v>
      </c>
      <c r="CC117" s="0" t="n">
        <f aca="false">COUNTIFS(U117:BQ117,CB116)</f>
        <v>0</v>
      </c>
      <c r="CD117" s="14" t="n">
        <f aca="false">CC117/BT117</f>
        <v>0</v>
      </c>
      <c r="CE117" s="0" t="s">
        <v>1027</v>
      </c>
      <c r="CF117" s="14" t="n">
        <f aca="false">(COUNTIFS(U117:BQ117,CE117))/BT117</f>
        <v>0</v>
      </c>
      <c r="CH117" s="0" t="s">
        <v>1028</v>
      </c>
      <c r="CI117" s="14" t="n">
        <f aca="false">(COUNTIFS(U117:BQ117,CK117))/BT117</f>
        <v>0.673469387755102</v>
      </c>
      <c r="CJ117" s="14" t="n">
        <f aca="false">(COUNTIFS(U117:BQ117,CK116))/BT117</f>
        <v>0</v>
      </c>
      <c r="CK117" s="15" t="s">
        <v>1010</v>
      </c>
      <c r="CL117" s="0" t="s">
        <v>1007</v>
      </c>
    </row>
    <row r="118" s="16" customFormat="true" ht="13.8" hidden="false" customHeight="false" outlineLevel="0" collapsed="false">
      <c r="A118" s="4" t="s">
        <v>195</v>
      </c>
      <c r="B118" s="17" t="n">
        <v>1</v>
      </c>
      <c r="C118" s="17" t="n">
        <v>2</v>
      </c>
      <c r="D118" s="17" t="n">
        <v>1</v>
      </c>
      <c r="E118" s="17" t="n">
        <v>26</v>
      </c>
      <c r="F118" s="17" t="n">
        <v>15</v>
      </c>
      <c r="G118" s="17" t="n">
        <v>2</v>
      </c>
      <c r="H118" s="4" t="n">
        <v>2015</v>
      </c>
      <c r="I118" s="4" t="n">
        <v>12015</v>
      </c>
      <c r="J118" s="4" t="n">
        <v>2015</v>
      </c>
      <c r="K118" s="4" t="s">
        <v>200</v>
      </c>
      <c r="L118" s="4" t="s">
        <v>132</v>
      </c>
      <c r="M118" s="16" t="s">
        <v>991</v>
      </c>
      <c r="N118" s="16" t="s">
        <v>992</v>
      </c>
      <c r="O118" s="16" t="s">
        <v>1009</v>
      </c>
      <c r="R118" s="16" t="n">
        <f aca="false">(1+LEN(N118)-LEN(SUBSTITUTE(N118," ","")))+1</f>
        <v>7</v>
      </c>
      <c r="S118" s="16" t="n">
        <f aca="false">(1+LEN(O118)-LEN(SUBSTITUTE(O118," ","")))</f>
        <v>10</v>
      </c>
      <c r="T118" s="16" t="s">
        <v>741</v>
      </c>
      <c r="U118" s="16" t="s">
        <v>994</v>
      </c>
      <c r="V118" s="16" t="s">
        <v>995</v>
      </c>
      <c r="W118" s="16" t="s">
        <v>996</v>
      </c>
      <c r="X118" s="16" t="s">
        <v>615</v>
      </c>
      <c r="Y118" s="16" t="s">
        <v>994</v>
      </c>
      <c r="Z118" s="16" t="s">
        <v>560</v>
      </c>
      <c r="AA118" s="16" t="s">
        <v>997</v>
      </c>
      <c r="AB118" s="16" t="s">
        <v>994</v>
      </c>
      <c r="AC118" s="16" t="s">
        <v>998</v>
      </c>
      <c r="AD118" s="16" t="s">
        <v>994</v>
      </c>
      <c r="AE118" s="16" t="s">
        <v>999</v>
      </c>
      <c r="AF118" s="16" t="s">
        <v>1000</v>
      </c>
      <c r="AG118" s="16" t="s">
        <v>560</v>
      </c>
      <c r="AH118" s="16" t="s">
        <v>560</v>
      </c>
      <c r="AI118" s="16" t="s">
        <v>1001</v>
      </c>
      <c r="AJ118" s="16" t="s">
        <v>1002</v>
      </c>
      <c r="AK118" s="16" t="s">
        <v>560</v>
      </c>
      <c r="AL118" s="16" t="s">
        <v>560</v>
      </c>
      <c r="AM118" s="16" t="s">
        <v>560</v>
      </c>
      <c r="AN118" s="16" t="s">
        <v>560</v>
      </c>
      <c r="AO118" s="16" t="s">
        <v>994</v>
      </c>
      <c r="AP118" s="16" t="s">
        <v>560</v>
      </c>
      <c r="AQ118" s="16" t="s">
        <v>1003</v>
      </c>
      <c r="AR118" s="16" t="s">
        <v>560</v>
      </c>
      <c r="AS118" s="16" t="s">
        <v>190</v>
      </c>
      <c r="AT118" s="16" t="s">
        <v>994</v>
      </c>
      <c r="AU118" s="16" t="s">
        <v>994</v>
      </c>
      <c r="AV118" s="16" t="s">
        <v>1004</v>
      </c>
      <c r="AW118" s="16" t="s">
        <v>560</v>
      </c>
      <c r="AX118" s="16" t="s">
        <v>560</v>
      </c>
      <c r="AY118" s="16" t="s">
        <v>560</v>
      </c>
      <c r="AZ118" s="16" t="s">
        <v>994</v>
      </c>
      <c r="BA118" s="16" t="s">
        <v>560</v>
      </c>
      <c r="BB118" s="16" t="s">
        <v>560</v>
      </c>
      <c r="BC118" s="16" t="s">
        <v>560</v>
      </c>
      <c r="BD118" s="16" t="s">
        <v>560</v>
      </c>
      <c r="BE118" s="16" t="s">
        <v>560</v>
      </c>
      <c r="BF118" s="16" t="s">
        <v>1003</v>
      </c>
      <c r="BG118" s="16" t="s">
        <v>994</v>
      </c>
      <c r="BH118" s="16" t="s">
        <v>560</v>
      </c>
      <c r="BI118" s="16" t="s">
        <v>994</v>
      </c>
      <c r="BJ118" s="16" t="s">
        <v>1005</v>
      </c>
      <c r="BK118" s="16" t="s">
        <v>994</v>
      </c>
      <c r="BL118" s="16" t="s">
        <v>994</v>
      </c>
      <c r="BM118" s="16" t="s">
        <v>994</v>
      </c>
      <c r="BN118" s="16" t="s">
        <v>1006</v>
      </c>
      <c r="BO118" s="16" t="s">
        <v>994</v>
      </c>
      <c r="BP118" s="16" t="s">
        <v>560</v>
      </c>
      <c r="BQ118" s="16" t="s">
        <v>1003</v>
      </c>
      <c r="BS118" s="16" t="s">
        <v>994</v>
      </c>
      <c r="BT118" s="16" t="n">
        <f aca="false">49-(COUNTBLANK(U118:BQ118))</f>
        <v>49</v>
      </c>
      <c r="BU118" s="16" t="str">
        <f aca="false">CONCATENATE("*",BS118,"*")</f>
        <v>*march*</v>
      </c>
      <c r="BV118" s="16" t="n">
        <f aca="false">COUNTIFS(U118:BQ118,BU118)</f>
        <v>0</v>
      </c>
      <c r="BW118" s="18" t="n">
        <f aca="false">BV118/BT118</f>
        <v>0</v>
      </c>
      <c r="BZ118" s="18" t="str">
        <f aca="false">IF(BY118="","",(BY118/BT118))</f>
        <v/>
      </c>
      <c r="CA118" s="16" t="n">
        <f aca="false">COUNTIFS(U118:BQ118,BU119)</f>
        <v>0</v>
      </c>
      <c r="CB118" s="16" t="str">
        <f aca="false">IF(BX118="",BU118,BX118)</f>
        <v>*march*</v>
      </c>
      <c r="CC118" s="16" t="n">
        <f aca="false">COUNTIFS(U118:BQ118,CB119)</f>
        <v>0</v>
      </c>
      <c r="CD118" s="18" t="n">
        <f aca="false">CC118/BT118</f>
        <v>0</v>
      </c>
      <c r="CE118" s="16" t="s">
        <v>813</v>
      </c>
      <c r="CF118" s="18" t="n">
        <f aca="false">(COUNTIFS(U118:BQ118,CE118))/BT118</f>
        <v>0</v>
      </c>
      <c r="CH118" s="16" t="s">
        <v>814</v>
      </c>
      <c r="CI118" s="14" t="n">
        <f aca="false">(COUNTIFS(U118:BQ118,CK118))/BT118</f>
        <v>0</v>
      </c>
      <c r="CJ118" s="14" t="n">
        <f aca="false">(COUNTIFS(U118:BQ118,CK119))/BT118</f>
        <v>0.428571428571429</v>
      </c>
      <c r="CK118" s="15" t="s">
        <v>1010</v>
      </c>
      <c r="CL118" s="16" t="s">
        <v>1007</v>
      </c>
    </row>
    <row r="119" customFormat="false" ht="13.8" hidden="false" customHeight="false" outlineLevel="0" collapsed="false">
      <c r="A119" s="4" t="s">
        <v>197</v>
      </c>
      <c r="B119" s="17" t="n">
        <v>1</v>
      </c>
      <c r="C119" s="17" t="n">
        <v>2</v>
      </c>
      <c r="D119" s="17" t="n">
        <v>2</v>
      </c>
      <c r="E119" s="17" t="n">
        <v>26</v>
      </c>
      <c r="F119" s="17" t="n">
        <v>15</v>
      </c>
      <c r="G119" s="17" t="n">
        <v>3</v>
      </c>
      <c r="H119" s="4" t="n">
        <v>3015</v>
      </c>
      <c r="I119" s="4" t="n">
        <v>13015</v>
      </c>
      <c r="J119" s="4" t="n">
        <v>3015</v>
      </c>
      <c r="K119" s="4" t="n">
        <v>23015</v>
      </c>
      <c r="L119" s="4" t="s">
        <v>132</v>
      </c>
      <c r="M119" s="16" t="s">
        <v>1008</v>
      </c>
      <c r="N119" s="16" t="s">
        <v>992</v>
      </c>
      <c r="O119" s="16" t="s">
        <v>993</v>
      </c>
      <c r="P119" s="16" t="s">
        <v>1029</v>
      </c>
      <c r="Q119" s="16" t="s">
        <v>137</v>
      </c>
      <c r="R119" s="16" t="n">
        <f aca="false">(1+LEN(N119)-LEN(SUBSTITUTE(N119," ","")))+1</f>
        <v>7</v>
      </c>
      <c r="S119" s="16" t="n">
        <f aca="false">(1+LEN(O119)-LEN(SUBSTITUTE(O119," ","")))</f>
        <v>10</v>
      </c>
      <c r="T119" s="16" t="s">
        <v>741</v>
      </c>
      <c r="U119" s="16" t="s">
        <v>1010</v>
      </c>
      <c r="V119" s="16" t="s">
        <v>1011</v>
      </c>
      <c r="W119" s="16" t="s">
        <v>1012</v>
      </c>
      <c r="X119" s="16" t="s">
        <v>1010</v>
      </c>
      <c r="Y119" s="16" t="s">
        <v>1010</v>
      </c>
      <c r="Z119" s="16" t="s">
        <v>1010</v>
      </c>
      <c r="AA119" s="16" t="s">
        <v>1013</v>
      </c>
      <c r="AB119" s="16" t="s">
        <v>1010</v>
      </c>
      <c r="AC119" s="16" t="s">
        <v>1014</v>
      </c>
      <c r="AD119" s="16" t="s">
        <v>1015</v>
      </c>
      <c r="AE119" s="16" t="s">
        <v>1016</v>
      </c>
      <c r="AF119" s="16" t="s">
        <v>1010</v>
      </c>
      <c r="AG119" s="16" t="s">
        <v>1017</v>
      </c>
      <c r="AH119" s="16" t="s">
        <v>1010</v>
      </c>
      <c r="AI119" s="16" t="s">
        <v>1010</v>
      </c>
      <c r="AJ119" s="16" t="s">
        <v>1018</v>
      </c>
      <c r="AK119" s="16" t="s">
        <v>1019</v>
      </c>
      <c r="AL119" s="16" t="s">
        <v>1010</v>
      </c>
      <c r="AM119" s="16" t="s">
        <v>263</v>
      </c>
      <c r="AN119" s="16" t="s">
        <v>1020</v>
      </c>
      <c r="AO119" s="16" t="s">
        <v>1016</v>
      </c>
      <c r="AP119" s="16" t="s">
        <v>1021</v>
      </c>
      <c r="AQ119" s="16" t="s">
        <v>1022</v>
      </c>
      <c r="AR119" s="16" t="s">
        <v>1023</v>
      </c>
      <c r="AS119" s="16" t="s">
        <v>1010</v>
      </c>
      <c r="AT119" s="16" t="s">
        <v>1024</v>
      </c>
      <c r="AU119" s="16" t="s">
        <v>1010</v>
      </c>
      <c r="AV119" s="16" t="s">
        <v>1010</v>
      </c>
      <c r="AW119" s="16" t="s">
        <v>1010</v>
      </c>
      <c r="AX119" s="16" t="s">
        <v>237</v>
      </c>
      <c r="AY119" s="16" t="s">
        <v>237</v>
      </c>
      <c r="AZ119" s="16" t="s">
        <v>1016</v>
      </c>
      <c r="BA119" s="16" t="s">
        <v>1025</v>
      </c>
      <c r="BB119" s="16" t="s">
        <v>1010</v>
      </c>
      <c r="BC119" s="16" t="s">
        <v>1012</v>
      </c>
      <c r="BD119" s="16" t="s">
        <v>237</v>
      </c>
      <c r="BE119" s="16" t="s">
        <v>1019</v>
      </c>
      <c r="BF119" s="16" t="s">
        <v>1010</v>
      </c>
      <c r="BG119" s="16" t="s">
        <v>1010</v>
      </c>
      <c r="BH119" s="16" t="s">
        <v>237</v>
      </c>
      <c r="BI119" s="16" t="s">
        <v>1019</v>
      </c>
      <c r="BJ119" s="16" t="s">
        <v>237</v>
      </c>
      <c r="BK119" s="16" t="s">
        <v>1010</v>
      </c>
      <c r="BL119" s="16" t="s">
        <v>1010</v>
      </c>
      <c r="BM119" s="16" t="s">
        <v>1010</v>
      </c>
      <c r="BN119" s="16" t="s">
        <v>1020</v>
      </c>
      <c r="BO119" s="16" t="s">
        <v>1010</v>
      </c>
      <c r="BP119" s="16" t="s">
        <v>1026</v>
      </c>
      <c r="BQ119" s="16" t="s">
        <v>237</v>
      </c>
      <c r="BS119" s="16" t="s">
        <v>1010</v>
      </c>
      <c r="BT119" s="16" t="n">
        <f aca="false">49-(COUNTBLANK(U119:BQ119))</f>
        <v>49</v>
      </c>
      <c r="BU119" s="16" t="str">
        <f aca="false">CONCATENATE("*",BS119,"*")</f>
        <v>*float*</v>
      </c>
      <c r="BV119" s="16" t="n">
        <f aca="false">COUNTIFS(U119:BQ119,BU119)</f>
        <v>0</v>
      </c>
      <c r="BW119" s="18" t="n">
        <f aca="false">BV119/BT119</f>
        <v>0</v>
      </c>
      <c r="BZ119" s="18" t="str">
        <f aca="false">IF(BY119="","",(BY119/BT119))</f>
        <v/>
      </c>
      <c r="CA119" s="16" t="n">
        <f aca="false">COUNTIFS(U119:BQ119,BU118)</f>
        <v>0</v>
      </c>
      <c r="CB119" s="16" t="str">
        <f aca="false">IF(BX119="",BU119,BX119)</f>
        <v>*float*</v>
      </c>
      <c r="CC119" s="16" t="n">
        <f aca="false">COUNTIFS(U119:BQ119,CB118)</f>
        <v>0</v>
      </c>
      <c r="CD119" s="18" t="n">
        <f aca="false">CC119/BT119</f>
        <v>0</v>
      </c>
      <c r="CE119" s="16" t="s">
        <v>1027</v>
      </c>
      <c r="CF119" s="18" t="n">
        <f aca="false">(COUNTIFS(U119:BQ119,CE119))/BT119</f>
        <v>0</v>
      </c>
      <c r="CH119" s="16" t="s">
        <v>1028</v>
      </c>
      <c r="CI119" s="14" t="n">
        <f aca="false">(COUNTIFS(U119:BQ119,CK119))/BT119</f>
        <v>0</v>
      </c>
      <c r="CJ119" s="14" t="n">
        <f aca="false">(COUNTIFS(U119:BQ119,CK118))/BT119</f>
        <v>0.673469387755102</v>
      </c>
      <c r="CK119" s="15" t="s">
        <v>560</v>
      </c>
      <c r="CL119" s="16" t="s">
        <v>1007</v>
      </c>
    </row>
    <row r="120" customFormat="false" ht="13.8" hidden="false" customHeight="false" outlineLevel="0" collapsed="false">
      <c r="A120" s="4" t="s">
        <v>199</v>
      </c>
      <c r="B120" s="4" t="n">
        <v>2</v>
      </c>
      <c r="C120" s="4" t="n">
        <v>1</v>
      </c>
      <c r="D120" s="4" t="n">
        <v>1</v>
      </c>
      <c r="E120" s="4" t="n">
        <v>26</v>
      </c>
      <c r="F120" s="4" t="n">
        <v>15</v>
      </c>
      <c r="G120" s="4" t="n">
        <v>5</v>
      </c>
      <c r="H120" s="4" t="n">
        <v>5015</v>
      </c>
      <c r="I120" s="4" t="n">
        <v>15015</v>
      </c>
      <c r="J120" s="4" t="n">
        <v>5015</v>
      </c>
      <c r="K120" s="4" t="n">
        <v>25015</v>
      </c>
      <c r="L120" s="4" t="s">
        <v>132</v>
      </c>
      <c r="M120" s="0" t="s">
        <v>991</v>
      </c>
      <c r="N120" s="0" t="s">
        <v>992</v>
      </c>
      <c r="O120" s="0" t="s">
        <v>993</v>
      </c>
      <c r="P120" s="15" t="s">
        <v>1029</v>
      </c>
      <c r="Q120" s="15" t="s">
        <v>137</v>
      </c>
      <c r="R120" s="0" t="n">
        <f aca="false">(1+LEN(N120)-LEN(SUBSTITUTE(N120," ","")))+1</f>
        <v>7</v>
      </c>
      <c r="S120" s="0" t="n">
        <f aca="false">(1+LEN(O120)-LEN(SUBSTITUTE(O120," ","")))</f>
        <v>10</v>
      </c>
      <c r="T120" s="0" t="s">
        <v>741</v>
      </c>
      <c r="U120" s="0" t="s">
        <v>994</v>
      </c>
      <c r="V120" s="0" t="s">
        <v>995</v>
      </c>
      <c r="W120" s="0" t="s">
        <v>996</v>
      </c>
      <c r="X120" s="0" t="s">
        <v>615</v>
      </c>
      <c r="Y120" s="0" t="s">
        <v>994</v>
      </c>
      <c r="Z120" s="0" t="s">
        <v>560</v>
      </c>
      <c r="AA120" s="0" t="s">
        <v>997</v>
      </c>
      <c r="AB120" s="0" t="s">
        <v>994</v>
      </c>
      <c r="AC120" s="0" t="s">
        <v>998</v>
      </c>
      <c r="AD120" s="0" t="s">
        <v>994</v>
      </c>
      <c r="AE120" s="0" t="s">
        <v>999</v>
      </c>
      <c r="AF120" s="0" t="s">
        <v>1000</v>
      </c>
      <c r="AG120" s="0" t="s">
        <v>560</v>
      </c>
      <c r="AH120" s="0" t="s">
        <v>560</v>
      </c>
      <c r="AI120" s="0" t="s">
        <v>1001</v>
      </c>
      <c r="AJ120" s="0" t="s">
        <v>1002</v>
      </c>
      <c r="AK120" s="0" t="s">
        <v>560</v>
      </c>
      <c r="AL120" s="0" t="s">
        <v>560</v>
      </c>
      <c r="AM120" s="0" t="s">
        <v>560</v>
      </c>
      <c r="AN120" s="0" t="s">
        <v>560</v>
      </c>
      <c r="AO120" s="0" t="s">
        <v>994</v>
      </c>
      <c r="AP120" s="0" t="s">
        <v>560</v>
      </c>
      <c r="AQ120" s="0" t="s">
        <v>1003</v>
      </c>
      <c r="AR120" s="0" t="s">
        <v>560</v>
      </c>
      <c r="AS120" s="0" t="s">
        <v>190</v>
      </c>
      <c r="AT120" s="0" t="s">
        <v>994</v>
      </c>
      <c r="AU120" s="0" t="s">
        <v>994</v>
      </c>
      <c r="AV120" s="0" t="s">
        <v>1004</v>
      </c>
      <c r="AW120" s="0" t="s">
        <v>560</v>
      </c>
      <c r="AX120" s="0" t="s">
        <v>560</v>
      </c>
      <c r="AY120" s="0" t="s">
        <v>560</v>
      </c>
      <c r="AZ120" s="0" t="s">
        <v>994</v>
      </c>
      <c r="BA120" s="0" t="s">
        <v>560</v>
      </c>
      <c r="BB120" s="0" t="s">
        <v>560</v>
      </c>
      <c r="BC120" s="0" t="s">
        <v>560</v>
      </c>
      <c r="BD120" s="0" t="s">
        <v>560</v>
      </c>
      <c r="BE120" s="0" t="s">
        <v>560</v>
      </c>
      <c r="BF120" s="0" t="s">
        <v>1003</v>
      </c>
      <c r="BG120" s="0" t="s">
        <v>994</v>
      </c>
      <c r="BH120" s="0" t="s">
        <v>560</v>
      </c>
      <c r="BI120" s="0" t="s">
        <v>994</v>
      </c>
      <c r="BJ120" s="0" t="s">
        <v>1005</v>
      </c>
      <c r="BK120" s="0" t="s">
        <v>994</v>
      </c>
      <c r="BL120" s="0" t="s">
        <v>994</v>
      </c>
      <c r="BM120" s="0" t="s">
        <v>994</v>
      </c>
      <c r="BN120" s="0" t="s">
        <v>1006</v>
      </c>
      <c r="BO120" s="0" t="s">
        <v>994</v>
      </c>
      <c r="BP120" s="0" t="s">
        <v>560</v>
      </c>
      <c r="BQ120" s="0" t="s">
        <v>1003</v>
      </c>
      <c r="BS120" s="0" t="s">
        <v>994</v>
      </c>
      <c r="BT120" s="0" t="n">
        <f aca="false">49-(COUNTBLANK(U120:BQ120))</f>
        <v>49</v>
      </c>
      <c r="BU120" s="0" t="str">
        <f aca="false">CONCATENATE("*",BS120,"*")</f>
        <v>*march*</v>
      </c>
      <c r="BV120" s="0" t="n">
        <f aca="false">COUNTIFS(U120:BQ120,BU120)</f>
        <v>0</v>
      </c>
      <c r="BW120" s="13" t="n">
        <f aca="false">BV120/BT120</f>
        <v>0</v>
      </c>
      <c r="BZ120" s="14" t="str">
        <f aca="false">IF(BY120="","",(BY120/BT120))</f>
        <v/>
      </c>
      <c r="CA120" s="0" t="n">
        <f aca="false">COUNTIFS(U120:BQ120,BU121)</f>
        <v>0</v>
      </c>
      <c r="CB120" s="0" t="str">
        <f aca="false">IF(BX120="",BU120,BX120)</f>
        <v>*march*</v>
      </c>
      <c r="CC120" s="0" t="n">
        <f aca="false">COUNTIFS(U120:BQ120,CB121)</f>
        <v>0</v>
      </c>
      <c r="CD120" s="14" t="n">
        <f aca="false">CC120/BT120</f>
        <v>0</v>
      </c>
      <c r="CE120" s="0" t="s">
        <v>813</v>
      </c>
      <c r="CF120" s="14" t="n">
        <f aca="false">(COUNTIFS(U120:BQ120,CE120))/BT120</f>
        <v>0</v>
      </c>
      <c r="CH120" s="0" t="s">
        <v>814</v>
      </c>
      <c r="CI120" s="14" t="n">
        <f aca="false">(COUNTIFS(U120:BQ120,CK120))/BT120</f>
        <v>0.428571428571429</v>
      </c>
      <c r="CJ120" s="14" t="n">
        <f aca="false">(COUNTIFS(U120:BQ120,CH121))/BT120</f>
        <v>0</v>
      </c>
      <c r="CK120" s="15" t="s">
        <v>560</v>
      </c>
      <c r="CL120" s="0" t="s">
        <v>1007</v>
      </c>
    </row>
    <row r="121" customFormat="false" ht="13.8" hidden="false" customHeight="false" outlineLevel="0" collapsed="false">
      <c r="A121" s="4" t="s">
        <v>201</v>
      </c>
      <c r="B121" s="4" t="n">
        <v>2</v>
      </c>
      <c r="C121" s="4" t="n">
        <v>1</v>
      </c>
      <c r="D121" s="4" t="n">
        <v>2</v>
      </c>
      <c r="E121" s="4" t="n">
        <v>26</v>
      </c>
      <c r="F121" s="4" t="n">
        <v>15</v>
      </c>
      <c r="G121" s="4" t="n">
        <v>6</v>
      </c>
      <c r="H121" s="4" t="n">
        <v>6015</v>
      </c>
      <c r="I121" s="4" t="n">
        <v>16015</v>
      </c>
      <c r="J121" s="4" t="n">
        <v>6015</v>
      </c>
      <c r="K121" s="4" t="n">
        <v>26015</v>
      </c>
      <c r="L121" s="4" t="s">
        <v>132</v>
      </c>
      <c r="M121" s="0" t="s">
        <v>1008</v>
      </c>
      <c r="N121" s="0" t="s">
        <v>992</v>
      </c>
      <c r="O121" s="0" t="s">
        <v>1009</v>
      </c>
      <c r="P121" s="15" t="s">
        <v>1029</v>
      </c>
      <c r="Q121" s="15" t="s">
        <v>137</v>
      </c>
      <c r="R121" s="0" t="n">
        <f aca="false">(1+LEN(N121)-LEN(SUBSTITUTE(N121," ","")))+1</f>
        <v>7</v>
      </c>
      <c r="S121" s="0" t="n">
        <f aca="false">(1+LEN(O121)-LEN(SUBSTITUTE(O121," ","")))</f>
        <v>10</v>
      </c>
      <c r="T121" s="0" t="s">
        <v>741</v>
      </c>
      <c r="U121" s="0" t="s">
        <v>1010</v>
      </c>
      <c r="V121" s="0" t="s">
        <v>1011</v>
      </c>
      <c r="W121" s="0" t="s">
        <v>1012</v>
      </c>
      <c r="X121" s="0" t="s">
        <v>1010</v>
      </c>
      <c r="Y121" s="0" t="s">
        <v>1010</v>
      </c>
      <c r="Z121" s="0" t="s">
        <v>1010</v>
      </c>
      <c r="AA121" s="0" t="s">
        <v>1013</v>
      </c>
      <c r="AB121" s="0" t="s">
        <v>1010</v>
      </c>
      <c r="AC121" s="0" t="s">
        <v>1014</v>
      </c>
      <c r="AD121" s="0" t="s">
        <v>1015</v>
      </c>
      <c r="AE121" s="0" t="s">
        <v>1016</v>
      </c>
      <c r="AF121" s="0" t="s">
        <v>1010</v>
      </c>
      <c r="AG121" s="0" t="s">
        <v>1017</v>
      </c>
      <c r="AH121" s="0" t="s">
        <v>1010</v>
      </c>
      <c r="AI121" s="0" t="s">
        <v>1010</v>
      </c>
      <c r="AJ121" s="0" t="s">
        <v>1018</v>
      </c>
      <c r="AK121" s="0" t="s">
        <v>1019</v>
      </c>
      <c r="AL121" s="0" t="s">
        <v>1010</v>
      </c>
      <c r="AM121" s="0" t="s">
        <v>263</v>
      </c>
      <c r="AN121" s="0" t="s">
        <v>1020</v>
      </c>
      <c r="AO121" s="0" t="s">
        <v>1016</v>
      </c>
      <c r="AP121" s="0" t="s">
        <v>1021</v>
      </c>
      <c r="AQ121" s="0" t="s">
        <v>1022</v>
      </c>
      <c r="AR121" s="0" t="s">
        <v>1023</v>
      </c>
      <c r="AS121" s="0" t="s">
        <v>1010</v>
      </c>
      <c r="AT121" s="0" t="s">
        <v>1024</v>
      </c>
      <c r="AU121" s="0" t="s">
        <v>1010</v>
      </c>
      <c r="AV121" s="0" t="s">
        <v>1010</v>
      </c>
      <c r="AW121" s="0" t="s">
        <v>1010</v>
      </c>
      <c r="AX121" s="0" t="s">
        <v>237</v>
      </c>
      <c r="AY121" s="0" t="s">
        <v>237</v>
      </c>
      <c r="AZ121" s="0" t="s">
        <v>1016</v>
      </c>
      <c r="BA121" s="0" t="s">
        <v>1025</v>
      </c>
      <c r="BB121" s="0" t="s">
        <v>1010</v>
      </c>
      <c r="BC121" s="0" t="s">
        <v>1012</v>
      </c>
      <c r="BD121" s="0" t="s">
        <v>237</v>
      </c>
      <c r="BE121" s="0" t="s">
        <v>1019</v>
      </c>
      <c r="BF121" s="0" t="s">
        <v>1010</v>
      </c>
      <c r="BG121" s="0" t="s">
        <v>1010</v>
      </c>
      <c r="BH121" s="0" t="s">
        <v>237</v>
      </c>
      <c r="BI121" s="0" t="s">
        <v>1019</v>
      </c>
      <c r="BJ121" s="0" t="s">
        <v>237</v>
      </c>
      <c r="BK121" s="0" t="s">
        <v>1010</v>
      </c>
      <c r="BL121" s="0" t="s">
        <v>1010</v>
      </c>
      <c r="BM121" s="0" t="s">
        <v>1010</v>
      </c>
      <c r="BN121" s="0" t="s">
        <v>1020</v>
      </c>
      <c r="BO121" s="0" t="s">
        <v>1010</v>
      </c>
      <c r="BP121" s="0" t="s">
        <v>1026</v>
      </c>
      <c r="BQ121" s="0" t="s">
        <v>237</v>
      </c>
      <c r="BS121" s="0" t="s">
        <v>1010</v>
      </c>
      <c r="BT121" s="0" t="n">
        <f aca="false">49-(COUNTBLANK(U121:BQ121))</f>
        <v>49</v>
      </c>
      <c r="BU121" s="0" t="str">
        <f aca="false">CONCATENATE("*",BS121,"*")</f>
        <v>*float*</v>
      </c>
      <c r="BV121" s="0" t="n">
        <f aca="false">COUNTIFS(U121:BQ121,BU121)</f>
        <v>0</v>
      </c>
      <c r="BW121" s="13" t="n">
        <f aca="false">BV121/BT121</f>
        <v>0</v>
      </c>
      <c r="BZ121" s="14" t="str">
        <f aca="false">IF(BY121="","",(BY121/BT121))</f>
        <v/>
      </c>
      <c r="CA121" s="0" t="n">
        <f aca="false">COUNTIFS(U121:BQ121,BU120)</f>
        <v>0</v>
      </c>
      <c r="CB121" s="0" t="str">
        <f aca="false">IF(BX121="",BU121,BX121)</f>
        <v>*float*</v>
      </c>
      <c r="CC121" s="0" t="n">
        <f aca="false">COUNTIFS(U121:BQ121,CB120)</f>
        <v>0</v>
      </c>
      <c r="CD121" s="14" t="n">
        <f aca="false">CC121/BT121</f>
        <v>0</v>
      </c>
      <c r="CE121" s="0" t="s">
        <v>1027</v>
      </c>
      <c r="CF121" s="14" t="n">
        <f aca="false">(COUNTIFS(U121:BQ121,CE121))/BT121</f>
        <v>0</v>
      </c>
      <c r="CH121" s="0" t="s">
        <v>1028</v>
      </c>
      <c r="CI121" s="14" t="n">
        <f aca="false">(COUNTIFS(U121:BQ121,CK121))/BT121</f>
        <v>0.673469387755102</v>
      </c>
      <c r="CJ121" s="14" t="n">
        <f aca="false">(COUNTIFS(U121:BQ121,CH120))/BT121</f>
        <v>0</v>
      </c>
      <c r="CK121" s="15" t="s">
        <v>1010</v>
      </c>
      <c r="CL121" s="0" t="s">
        <v>1007</v>
      </c>
      <c r="CN121" s="16"/>
    </row>
    <row r="122" s="16" customFormat="true" ht="13.8" hidden="false" customHeight="false" outlineLevel="0" collapsed="false">
      <c r="A122" s="4" t="s">
        <v>202</v>
      </c>
      <c r="B122" s="17" t="n">
        <v>2</v>
      </c>
      <c r="C122" s="17" t="n">
        <v>2</v>
      </c>
      <c r="D122" s="17" t="n">
        <v>1</v>
      </c>
      <c r="E122" s="17" t="n">
        <v>26</v>
      </c>
      <c r="F122" s="17" t="n">
        <v>15</v>
      </c>
      <c r="G122" s="17" t="n">
        <v>7</v>
      </c>
      <c r="H122" s="4" t="n">
        <v>7015</v>
      </c>
      <c r="I122" s="4" t="n">
        <v>17015</v>
      </c>
      <c r="J122" s="4" t="n">
        <v>7015</v>
      </c>
      <c r="K122" s="4" t="n">
        <v>27015</v>
      </c>
      <c r="L122" s="4" t="s">
        <v>132</v>
      </c>
      <c r="M122" s="16" t="s">
        <v>991</v>
      </c>
      <c r="N122" s="16" t="s">
        <v>992</v>
      </c>
      <c r="O122" s="16" t="s">
        <v>1009</v>
      </c>
      <c r="P122" s="16" t="s">
        <v>1029</v>
      </c>
      <c r="Q122" s="16" t="s">
        <v>137</v>
      </c>
      <c r="R122" s="16" t="n">
        <f aca="false">(1+LEN(N122)-LEN(SUBSTITUTE(N122," ","")))+1</f>
        <v>7</v>
      </c>
      <c r="S122" s="16" t="n">
        <f aca="false">(1+LEN(O122)-LEN(SUBSTITUTE(O122," ","")))</f>
        <v>10</v>
      </c>
      <c r="T122" s="16" t="s">
        <v>741</v>
      </c>
      <c r="U122" s="16" t="s">
        <v>994</v>
      </c>
      <c r="V122" s="16" t="s">
        <v>995</v>
      </c>
      <c r="W122" s="16" t="s">
        <v>996</v>
      </c>
      <c r="X122" s="16" t="s">
        <v>615</v>
      </c>
      <c r="Y122" s="16" t="s">
        <v>994</v>
      </c>
      <c r="Z122" s="16" t="s">
        <v>560</v>
      </c>
      <c r="AA122" s="16" t="s">
        <v>997</v>
      </c>
      <c r="AB122" s="16" t="s">
        <v>994</v>
      </c>
      <c r="AC122" s="16" t="s">
        <v>998</v>
      </c>
      <c r="AD122" s="16" t="s">
        <v>994</v>
      </c>
      <c r="AE122" s="16" t="s">
        <v>999</v>
      </c>
      <c r="AF122" s="16" t="s">
        <v>1000</v>
      </c>
      <c r="AG122" s="16" t="s">
        <v>560</v>
      </c>
      <c r="AH122" s="16" t="s">
        <v>560</v>
      </c>
      <c r="AI122" s="16" t="s">
        <v>1001</v>
      </c>
      <c r="AJ122" s="16" t="s">
        <v>1002</v>
      </c>
      <c r="AK122" s="16" t="s">
        <v>560</v>
      </c>
      <c r="AL122" s="16" t="s">
        <v>560</v>
      </c>
      <c r="AM122" s="16" t="s">
        <v>560</v>
      </c>
      <c r="AN122" s="16" t="s">
        <v>560</v>
      </c>
      <c r="AO122" s="16" t="s">
        <v>994</v>
      </c>
      <c r="AP122" s="16" t="s">
        <v>560</v>
      </c>
      <c r="AQ122" s="16" t="s">
        <v>1003</v>
      </c>
      <c r="AR122" s="16" t="s">
        <v>560</v>
      </c>
      <c r="AS122" s="16" t="s">
        <v>190</v>
      </c>
      <c r="AT122" s="16" t="s">
        <v>994</v>
      </c>
      <c r="AU122" s="16" t="s">
        <v>994</v>
      </c>
      <c r="AV122" s="16" t="s">
        <v>1004</v>
      </c>
      <c r="AW122" s="16" t="s">
        <v>560</v>
      </c>
      <c r="AX122" s="16" t="s">
        <v>560</v>
      </c>
      <c r="AY122" s="16" t="s">
        <v>560</v>
      </c>
      <c r="AZ122" s="16" t="s">
        <v>994</v>
      </c>
      <c r="BA122" s="16" t="s">
        <v>560</v>
      </c>
      <c r="BB122" s="16" t="s">
        <v>560</v>
      </c>
      <c r="BC122" s="16" t="s">
        <v>560</v>
      </c>
      <c r="BD122" s="16" t="s">
        <v>560</v>
      </c>
      <c r="BE122" s="16" t="s">
        <v>560</v>
      </c>
      <c r="BF122" s="16" t="s">
        <v>1003</v>
      </c>
      <c r="BG122" s="16" t="s">
        <v>994</v>
      </c>
      <c r="BH122" s="16" t="s">
        <v>560</v>
      </c>
      <c r="BI122" s="16" t="s">
        <v>994</v>
      </c>
      <c r="BJ122" s="16" t="s">
        <v>1005</v>
      </c>
      <c r="BK122" s="16" t="s">
        <v>994</v>
      </c>
      <c r="BL122" s="16" t="s">
        <v>994</v>
      </c>
      <c r="BM122" s="16" t="s">
        <v>994</v>
      </c>
      <c r="BN122" s="16" t="s">
        <v>1006</v>
      </c>
      <c r="BO122" s="16" t="s">
        <v>994</v>
      </c>
      <c r="BP122" s="16" t="s">
        <v>560</v>
      </c>
      <c r="BQ122" s="16" t="s">
        <v>1003</v>
      </c>
      <c r="BR122" s="0"/>
      <c r="BS122" s="16" t="s">
        <v>994</v>
      </c>
      <c r="BT122" s="16" t="n">
        <f aca="false">49-(COUNTBLANK(U122:BQ122))</f>
        <v>49</v>
      </c>
      <c r="BU122" s="16" t="str">
        <f aca="false">CONCATENATE("*",BS122,"*")</f>
        <v>*march*</v>
      </c>
      <c r="BV122" s="16" t="n">
        <f aca="false">COUNTIFS(U122:BQ122,BU122)</f>
        <v>0</v>
      </c>
      <c r="BW122" s="18" t="n">
        <f aca="false">BV122/BT122</f>
        <v>0</v>
      </c>
      <c r="BX122" s="0"/>
      <c r="BY122" s="0"/>
      <c r="BZ122" s="18" t="str">
        <f aca="false">IF(BY122="","",(BY122/BT122))</f>
        <v/>
      </c>
      <c r="CA122" s="16" t="n">
        <f aca="false">COUNTIFS(U122:BQ122,BU123)</f>
        <v>0</v>
      </c>
      <c r="CB122" s="16" t="str">
        <f aca="false">IF(BX122="",BU122,BX122)</f>
        <v>*march*</v>
      </c>
      <c r="CC122" s="16" t="n">
        <f aca="false">COUNTIFS(U122:BQ122,CB123)</f>
        <v>0</v>
      </c>
      <c r="CD122" s="18" t="n">
        <f aca="false">CC122/BT122</f>
        <v>0</v>
      </c>
      <c r="CE122" s="16" t="s">
        <v>813</v>
      </c>
      <c r="CF122" s="18" t="n">
        <f aca="false">(COUNTIFS(U122:BQ122,CE122))/BT122</f>
        <v>0</v>
      </c>
      <c r="CG122" s="0"/>
      <c r="CH122" s="16" t="s">
        <v>814</v>
      </c>
      <c r="CI122" s="14" t="n">
        <f aca="false">(COUNTIFS(U122:BQ122,CK122))/BT122</f>
        <v>0</v>
      </c>
      <c r="CJ122" s="18" t="n">
        <v>0.41</v>
      </c>
      <c r="CK122" s="15" t="s">
        <v>1010</v>
      </c>
      <c r="CL122" s="16" t="s">
        <v>1007</v>
      </c>
    </row>
    <row r="123" customFormat="false" ht="13.8" hidden="false" customHeight="false" outlineLevel="0" collapsed="false">
      <c r="A123" s="4" t="s">
        <v>203</v>
      </c>
      <c r="B123" s="17" t="n">
        <v>2</v>
      </c>
      <c r="C123" s="17" t="n">
        <v>2</v>
      </c>
      <c r="D123" s="17" t="n">
        <v>2</v>
      </c>
      <c r="E123" s="17" t="n">
        <v>26</v>
      </c>
      <c r="F123" s="17" t="n">
        <v>15</v>
      </c>
      <c r="G123" s="17" t="n">
        <v>8</v>
      </c>
      <c r="H123" s="4" t="n">
        <v>8015</v>
      </c>
      <c r="I123" s="4" t="n">
        <v>18015</v>
      </c>
      <c r="J123" s="4" t="n">
        <v>8015</v>
      </c>
      <c r="K123" s="4" t="n">
        <v>28015</v>
      </c>
      <c r="L123" s="4" t="s">
        <v>132</v>
      </c>
      <c r="M123" s="16" t="s">
        <v>1008</v>
      </c>
      <c r="N123" s="16" t="s">
        <v>992</v>
      </c>
      <c r="O123" s="16" t="s">
        <v>993</v>
      </c>
      <c r="P123" s="16" t="s">
        <v>1029</v>
      </c>
      <c r="Q123" s="16" t="s">
        <v>137</v>
      </c>
      <c r="R123" s="16" t="n">
        <f aca="false">(1+LEN(N123)-LEN(SUBSTITUTE(N123," ","")))+1</f>
        <v>7</v>
      </c>
      <c r="S123" s="16" t="n">
        <f aca="false">(1+LEN(O123)-LEN(SUBSTITUTE(O123," ","")))</f>
        <v>10</v>
      </c>
      <c r="T123" s="16" t="s">
        <v>741</v>
      </c>
      <c r="U123" s="16" t="s">
        <v>1010</v>
      </c>
      <c r="V123" s="16" t="s">
        <v>1011</v>
      </c>
      <c r="W123" s="16" t="s">
        <v>1012</v>
      </c>
      <c r="X123" s="16" t="s">
        <v>1010</v>
      </c>
      <c r="Y123" s="16" t="s">
        <v>1010</v>
      </c>
      <c r="Z123" s="16" t="s">
        <v>1010</v>
      </c>
      <c r="AA123" s="16" t="s">
        <v>1013</v>
      </c>
      <c r="AB123" s="16" t="s">
        <v>1010</v>
      </c>
      <c r="AC123" s="16" t="s">
        <v>1014</v>
      </c>
      <c r="AD123" s="16" t="s">
        <v>1015</v>
      </c>
      <c r="AE123" s="16" t="s">
        <v>1016</v>
      </c>
      <c r="AF123" s="16" t="s">
        <v>1010</v>
      </c>
      <c r="AG123" s="16" t="s">
        <v>1017</v>
      </c>
      <c r="AH123" s="16" t="s">
        <v>1010</v>
      </c>
      <c r="AI123" s="16" t="s">
        <v>1010</v>
      </c>
      <c r="AJ123" s="16" t="s">
        <v>1018</v>
      </c>
      <c r="AK123" s="16" t="s">
        <v>1019</v>
      </c>
      <c r="AL123" s="16" t="s">
        <v>1010</v>
      </c>
      <c r="AM123" s="16" t="s">
        <v>263</v>
      </c>
      <c r="AN123" s="16" t="s">
        <v>1020</v>
      </c>
      <c r="AO123" s="16" t="s">
        <v>1016</v>
      </c>
      <c r="AP123" s="16" t="s">
        <v>1021</v>
      </c>
      <c r="AQ123" s="16" t="s">
        <v>1022</v>
      </c>
      <c r="AR123" s="16" t="s">
        <v>1023</v>
      </c>
      <c r="AS123" s="16" t="s">
        <v>1010</v>
      </c>
      <c r="AT123" s="16" t="s">
        <v>1024</v>
      </c>
      <c r="AU123" s="16" t="s">
        <v>1010</v>
      </c>
      <c r="AV123" s="16" t="s">
        <v>1010</v>
      </c>
      <c r="AW123" s="16" t="s">
        <v>1010</v>
      </c>
      <c r="AX123" s="16" t="s">
        <v>237</v>
      </c>
      <c r="AY123" s="16" t="s">
        <v>237</v>
      </c>
      <c r="AZ123" s="16" t="s">
        <v>1016</v>
      </c>
      <c r="BA123" s="16" t="s">
        <v>1025</v>
      </c>
      <c r="BB123" s="16" t="s">
        <v>1010</v>
      </c>
      <c r="BC123" s="16" t="s">
        <v>1012</v>
      </c>
      <c r="BD123" s="16" t="s">
        <v>237</v>
      </c>
      <c r="BE123" s="16" t="s">
        <v>1019</v>
      </c>
      <c r="BF123" s="16" t="s">
        <v>1010</v>
      </c>
      <c r="BG123" s="16" t="s">
        <v>1010</v>
      </c>
      <c r="BH123" s="16" t="s">
        <v>237</v>
      </c>
      <c r="BI123" s="16" t="s">
        <v>1019</v>
      </c>
      <c r="BJ123" s="16" t="s">
        <v>237</v>
      </c>
      <c r="BK123" s="16" t="s">
        <v>1010</v>
      </c>
      <c r="BL123" s="16" t="s">
        <v>1010</v>
      </c>
      <c r="BM123" s="16" t="s">
        <v>1010</v>
      </c>
      <c r="BN123" s="16" t="s">
        <v>1020</v>
      </c>
      <c r="BO123" s="16" t="s">
        <v>1010</v>
      </c>
      <c r="BP123" s="16" t="s">
        <v>1026</v>
      </c>
      <c r="BQ123" s="16" t="s">
        <v>237</v>
      </c>
      <c r="BS123" s="16" t="s">
        <v>1010</v>
      </c>
      <c r="BT123" s="16" t="n">
        <f aca="false">49-(COUNTBLANK(U123:BQ123))</f>
        <v>49</v>
      </c>
      <c r="BU123" s="16" t="str">
        <f aca="false">CONCATENATE("*",BS123,"*")</f>
        <v>*float*</v>
      </c>
      <c r="BV123" s="16" t="n">
        <f aca="false">COUNTIFS(U123:BQ123,BU123)</f>
        <v>0</v>
      </c>
      <c r="BW123" s="18" t="n">
        <f aca="false">BV123/BT123</f>
        <v>0</v>
      </c>
      <c r="BZ123" s="18" t="str">
        <f aca="false">IF(BY123="","",(BY123/BT123))</f>
        <v/>
      </c>
      <c r="CA123" s="16" t="n">
        <f aca="false">COUNTIFS(U123:BQ123,BU122)</f>
        <v>0</v>
      </c>
      <c r="CB123" s="16" t="str">
        <f aca="false">IF(BX123="",BU123,BX123)</f>
        <v>*float*</v>
      </c>
      <c r="CC123" s="16" t="n">
        <f aca="false">COUNTIFS(U123:BQ123,CB122)</f>
        <v>0</v>
      </c>
      <c r="CD123" s="18" t="n">
        <f aca="false">CC123/BT123</f>
        <v>0</v>
      </c>
      <c r="CE123" s="16" t="s">
        <v>1027</v>
      </c>
      <c r="CF123" s="18" t="n">
        <f aca="false">(COUNTIFS(U123:BQ123,CE123))/BT123</f>
        <v>0</v>
      </c>
      <c r="CH123" s="16" t="s">
        <v>1028</v>
      </c>
      <c r="CI123" s="14" t="n">
        <f aca="false">(COUNTIFS(U123:BQ123,CK123))/BT123</f>
        <v>0</v>
      </c>
      <c r="CJ123" s="18" t="n">
        <v>0.63</v>
      </c>
      <c r="CK123" s="15" t="s">
        <v>560</v>
      </c>
      <c r="CL123" s="16" t="s">
        <v>1007</v>
      </c>
    </row>
    <row r="124" customFormat="false" ht="13.8" hidden="false" customHeight="false" outlineLevel="0" collapsed="false">
      <c r="A124" s="4" t="s">
        <v>197</v>
      </c>
      <c r="B124" s="4" t="n">
        <v>1</v>
      </c>
      <c r="C124" s="4" t="n">
        <v>1</v>
      </c>
      <c r="D124" s="4" t="n">
        <v>1</v>
      </c>
      <c r="E124" s="4" t="n">
        <v>28</v>
      </c>
      <c r="F124" s="4" t="n">
        <v>16</v>
      </c>
      <c r="G124" s="4" t="n">
        <v>0</v>
      </c>
      <c r="H124" s="4" t="n">
        <v>16</v>
      </c>
      <c r="I124" s="4" t="n">
        <v>10016</v>
      </c>
      <c r="J124" s="4" t="n">
        <v>16</v>
      </c>
      <c r="K124" s="4" t="s">
        <v>200</v>
      </c>
      <c r="L124" s="4" t="s">
        <v>132</v>
      </c>
      <c r="M124" s="0" t="s">
        <v>1030</v>
      </c>
      <c r="N124" s="0" t="s">
        <v>1031</v>
      </c>
      <c r="O124" s="0" t="s">
        <v>1032</v>
      </c>
      <c r="R124" s="0" t="n">
        <f aca="false">(1+LEN(N124)-LEN(SUBSTITUTE(N124," ","")))+1</f>
        <v>5</v>
      </c>
      <c r="S124" s="0" t="n">
        <f aca="false">(1+LEN(O124)-LEN(SUBSTITUTE(O124," ","")))</f>
        <v>8</v>
      </c>
      <c r="T124" s="0" t="s">
        <v>741</v>
      </c>
      <c r="U124" s="19" t="s">
        <v>334</v>
      </c>
      <c r="V124" s="19" t="s">
        <v>1033</v>
      </c>
      <c r="W124" s="19" t="s">
        <v>1034</v>
      </c>
      <c r="X124" s="19" t="s">
        <v>1035</v>
      </c>
      <c r="Y124" s="0" t="s">
        <v>1036</v>
      </c>
      <c r="Z124" s="19" t="s">
        <v>334</v>
      </c>
      <c r="AA124" s="0" t="s">
        <v>1037</v>
      </c>
      <c r="AB124" s="0" t="s">
        <v>1038</v>
      </c>
      <c r="AC124" s="19" t="s">
        <v>1039</v>
      </c>
      <c r="AD124" s="19" t="s">
        <v>334</v>
      </c>
      <c r="AE124" s="0" t="s">
        <v>1040</v>
      </c>
      <c r="AF124" s="19" t="s">
        <v>1041</v>
      </c>
      <c r="AG124" s="0" t="s">
        <v>1042</v>
      </c>
      <c r="AH124" s="19" t="s">
        <v>334</v>
      </c>
      <c r="AI124" s="19" t="s">
        <v>1043</v>
      </c>
      <c r="AJ124" s="19" t="s">
        <v>1044</v>
      </c>
      <c r="AK124" s="0" t="s">
        <v>1045</v>
      </c>
      <c r="AL124" s="19" t="s">
        <v>1046</v>
      </c>
      <c r="AM124" s="19" t="s">
        <v>334</v>
      </c>
      <c r="AN124" s="12"/>
      <c r="AO124" s="0" t="s">
        <v>1038</v>
      </c>
      <c r="AP124" s="0" t="s">
        <v>1047</v>
      </c>
      <c r="AQ124" s="0" t="s">
        <v>1048</v>
      </c>
      <c r="AR124" s="0" t="s">
        <v>1049</v>
      </c>
      <c r="AS124" s="19" t="s">
        <v>1046</v>
      </c>
      <c r="AT124" s="0" t="s">
        <v>1038</v>
      </c>
      <c r="AU124" s="0" t="s">
        <v>591</v>
      </c>
      <c r="AV124" s="0" t="s">
        <v>365</v>
      </c>
      <c r="AW124" s="0" t="s">
        <v>1050</v>
      </c>
      <c r="AX124" s="19" t="s">
        <v>1051</v>
      </c>
      <c r="AY124" s="19" t="s">
        <v>334</v>
      </c>
      <c r="AZ124" s="19" t="s">
        <v>334</v>
      </c>
      <c r="BA124" s="19" t="s">
        <v>1052</v>
      </c>
      <c r="BB124" s="19" t="s">
        <v>1051</v>
      </c>
      <c r="BC124" s="19" t="s">
        <v>334</v>
      </c>
      <c r="BD124" s="19" t="s">
        <v>1053</v>
      </c>
      <c r="BE124" s="19" t="s">
        <v>1054</v>
      </c>
      <c r="BF124" s="0" t="s">
        <v>307</v>
      </c>
      <c r="BG124" s="19" t="s">
        <v>334</v>
      </c>
      <c r="BH124" s="0" t="s">
        <v>1038</v>
      </c>
      <c r="BI124" s="19" t="s">
        <v>1046</v>
      </c>
      <c r="BJ124" s="0" t="s">
        <v>1055</v>
      </c>
      <c r="BK124" s="0" t="s">
        <v>307</v>
      </c>
      <c r="BL124" s="0" t="s">
        <v>1056</v>
      </c>
      <c r="BM124" s="19" t="s">
        <v>334</v>
      </c>
      <c r="BN124" s="19" t="s">
        <v>1057</v>
      </c>
      <c r="BO124" s="0" t="s">
        <v>1058</v>
      </c>
      <c r="BP124" s="19" t="s">
        <v>334</v>
      </c>
      <c r="BQ124" s="19" t="s">
        <v>1059</v>
      </c>
      <c r="BS124" s="0" t="s">
        <v>334</v>
      </c>
      <c r="BT124" s="0" t="n">
        <f aca="false">49-(COUNTBLANK(U124:BQ124))</f>
        <v>48</v>
      </c>
      <c r="BU124" s="0" t="str">
        <f aca="false">CONCATENATE("*",BS124,"*")</f>
        <v>*shoot*</v>
      </c>
      <c r="BV124" s="0" t="n">
        <f aca="false">COUNTIFS(U124:BQ124,BU124)</f>
        <v>0</v>
      </c>
      <c r="BW124" s="18" t="n">
        <f aca="false">BV124/BT124</f>
        <v>0</v>
      </c>
      <c r="BZ124" s="14" t="str">
        <f aca="false">IF(BY124="","",(BY124/BT124))</f>
        <v/>
      </c>
      <c r="CA124" s="0" t="n">
        <f aca="false">COUNTIFS(U124:BQ124,BU125)</f>
        <v>0</v>
      </c>
      <c r="CB124" s="0" t="str">
        <f aca="false">IF(BX124="",BU124,BX124)</f>
        <v>*shoot*</v>
      </c>
      <c r="CC124" s="0" t="n">
        <f aca="false">COUNTIFS(U124:BQ124,CB125)</f>
        <v>0</v>
      </c>
      <c r="CD124" s="14" t="n">
        <f aca="false">CC124/BT124</f>
        <v>0</v>
      </c>
      <c r="CE124" s="0" t="s">
        <v>1060</v>
      </c>
      <c r="CF124" s="14" t="n">
        <f aca="false">(COUNTIFS(U124:BQ124,CE124))/BT124</f>
        <v>0</v>
      </c>
      <c r="CG124" s="19" t="s">
        <v>1061</v>
      </c>
      <c r="CH124" s="0" t="s">
        <v>1062</v>
      </c>
      <c r="CI124" s="14" t="n">
        <f aca="false">(COUNTIFS(U124:BQ124,CK124))/BT124</f>
        <v>0.354166666666667</v>
      </c>
      <c r="CJ124" s="14" t="n">
        <f aca="false">(COUNTIFS(U124:BQ124,CK125))/BT124</f>
        <v>0.0208333333333333</v>
      </c>
      <c r="CK124" s="15" t="s">
        <v>334</v>
      </c>
      <c r="CL124" s="0" t="s">
        <v>1063</v>
      </c>
    </row>
    <row r="125" customFormat="false" ht="13.8" hidden="false" customHeight="false" outlineLevel="0" collapsed="false">
      <c r="A125" s="4" t="s">
        <v>131</v>
      </c>
      <c r="B125" s="4" t="n">
        <v>1</v>
      </c>
      <c r="C125" s="4" t="n">
        <v>1</v>
      </c>
      <c r="D125" s="4" t="n">
        <v>2</v>
      </c>
      <c r="E125" s="4" t="n">
        <v>28</v>
      </c>
      <c r="F125" s="4" t="n">
        <v>16</v>
      </c>
      <c r="G125" s="4" t="n">
        <v>1</v>
      </c>
      <c r="H125" s="4" t="n">
        <v>1016</v>
      </c>
      <c r="I125" s="4" t="n">
        <v>11016</v>
      </c>
      <c r="J125" s="4" t="n">
        <v>1016</v>
      </c>
      <c r="K125" s="4" t="s">
        <v>200</v>
      </c>
      <c r="L125" s="4" t="s">
        <v>132</v>
      </c>
      <c r="M125" s="0" t="s">
        <v>1064</v>
      </c>
      <c r="N125" s="0" t="s">
        <v>1031</v>
      </c>
      <c r="O125" s="0" t="s">
        <v>1065</v>
      </c>
      <c r="R125" s="0" t="n">
        <f aca="false">(1+LEN(N125)-LEN(SUBSTITUTE(N125," ","")))+1</f>
        <v>5</v>
      </c>
      <c r="S125" s="0" t="n">
        <f aca="false">(1+LEN(O125)-LEN(SUBSTITUTE(O125," ","")))</f>
        <v>8</v>
      </c>
      <c r="T125" s="0" t="s">
        <v>741</v>
      </c>
      <c r="U125" s="0" t="s">
        <v>1048</v>
      </c>
      <c r="V125" s="0" t="s">
        <v>1066</v>
      </c>
      <c r="W125" s="19" t="s">
        <v>1067</v>
      </c>
      <c r="X125" s="0" t="s">
        <v>560</v>
      </c>
      <c r="Y125" s="19" t="s">
        <v>1068</v>
      </c>
      <c r="Z125" s="0" t="s">
        <v>1069</v>
      </c>
      <c r="AA125" s="19" t="s">
        <v>1070</v>
      </c>
      <c r="AB125" s="19" t="s">
        <v>1071</v>
      </c>
      <c r="AC125" s="0" t="s">
        <v>1072</v>
      </c>
      <c r="AD125" s="12"/>
      <c r="AE125" s="0" t="s">
        <v>1073</v>
      </c>
      <c r="AF125" s="19" t="s">
        <v>1074</v>
      </c>
      <c r="AG125" s="0" t="s">
        <v>1075</v>
      </c>
      <c r="AH125" s="19" t="s">
        <v>1048</v>
      </c>
      <c r="AI125" s="0" t="s">
        <v>1076</v>
      </c>
      <c r="AJ125" s="0" t="s">
        <v>1077</v>
      </c>
      <c r="AK125" s="0" t="s">
        <v>1078</v>
      </c>
      <c r="AL125" s="19" t="s">
        <v>1067</v>
      </c>
      <c r="AM125" s="0" t="s">
        <v>1079</v>
      </c>
      <c r="AN125" s="19" t="s">
        <v>1080</v>
      </c>
      <c r="AO125" s="0" t="s">
        <v>1081</v>
      </c>
      <c r="AP125" s="0" t="s">
        <v>1082</v>
      </c>
      <c r="AQ125" s="0" t="s">
        <v>1083</v>
      </c>
      <c r="AR125" s="19" t="s">
        <v>1084</v>
      </c>
      <c r="AS125" s="0" t="s">
        <v>1085</v>
      </c>
      <c r="AT125" s="0" t="s">
        <v>1086</v>
      </c>
      <c r="AU125" s="19" t="s">
        <v>1080</v>
      </c>
      <c r="AV125" s="0" t="s">
        <v>591</v>
      </c>
      <c r="AW125" s="0" t="s">
        <v>1087</v>
      </c>
      <c r="AX125" s="0" t="s">
        <v>591</v>
      </c>
      <c r="AY125" s="0" t="s">
        <v>1050</v>
      </c>
      <c r="AZ125" s="19" t="s">
        <v>1088</v>
      </c>
      <c r="BA125" s="19" t="s">
        <v>1089</v>
      </c>
      <c r="BB125" s="19" t="s">
        <v>1080</v>
      </c>
      <c r="BC125" s="0" t="s">
        <v>1090</v>
      </c>
      <c r="BD125" s="0" t="s">
        <v>1091</v>
      </c>
      <c r="BE125" s="0" t="s">
        <v>1092</v>
      </c>
      <c r="BF125" s="0" t="s">
        <v>1093</v>
      </c>
      <c r="BG125" s="0" t="s">
        <v>1094</v>
      </c>
      <c r="BH125" s="0" t="s">
        <v>217</v>
      </c>
      <c r="BI125" s="19" t="s">
        <v>1095</v>
      </c>
      <c r="BJ125" s="19" t="s">
        <v>1048</v>
      </c>
      <c r="BK125" s="19" t="s">
        <v>1096</v>
      </c>
      <c r="BL125" s="19" t="s">
        <v>1097</v>
      </c>
      <c r="BM125" s="0" t="s">
        <v>1098</v>
      </c>
      <c r="BN125" s="19" t="s">
        <v>1048</v>
      </c>
      <c r="BO125" s="0" t="s">
        <v>1099</v>
      </c>
      <c r="BP125" s="0" t="s">
        <v>1073</v>
      </c>
      <c r="BQ125" s="0" t="s">
        <v>1073</v>
      </c>
      <c r="BS125" s="0" t="s">
        <v>1096</v>
      </c>
      <c r="BT125" s="0" t="n">
        <f aca="false">49-(COUNTBLANK(U125:BQ125))</f>
        <v>48</v>
      </c>
      <c r="BU125" s="0" t="str">
        <f aca="false">CONCATENATE("*",BS125,"*")</f>
        <v>*box*</v>
      </c>
      <c r="BV125" s="0" t="n">
        <f aca="false">COUNTIFS(U125:BQ125,BU125)</f>
        <v>0</v>
      </c>
      <c r="BW125" s="14" t="n">
        <f aca="false">BV125/BT125</f>
        <v>0</v>
      </c>
      <c r="BX125" s="0" t="s">
        <v>1100</v>
      </c>
      <c r="BY125" s="0" t="n">
        <f aca="false">COUNTIFS(U125:BQ125,BX125)</f>
        <v>0</v>
      </c>
      <c r="BZ125" s="18" t="n">
        <f aca="false">IF(BY125="","",(BY125/BT125))</f>
        <v>0</v>
      </c>
      <c r="CA125" s="0" t="n">
        <f aca="false">COUNTIFS(U125:BQ125,BU124)</f>
        <v>0</v>
      </c>
      <c r="CB125" s="0" t="str">
        <f aca="false">IF(BX125="",BU125,BX125)</f>
        <v>*strike*</v>
      </c>
      <c r="CC125" s="0" t="n">
        <f aca="false">COUNTIFS(U125:BQ125,CB124)</f>
        <v>0</v>
      </c>
      <c r="CD125" s="14" t="n">
        <f aca="false">CC125/BT125</f>
        <v>0</v>
      </c>
      <c r="CE125" s="0" t="s">
        <v>1101</v>
      </c>
      <c r="CF125" s="14" t="n">
        <f aca="false">(COUNTIFS(U125:BQ125,CE125))/BT125</f>
        <v>0</v>
      </c>
      <c r="CG125" s="19" t="s">
        <v>1102</v>
      </c>
      <c r="CH125" s="0" t="s">
        <v>1103</v>
      </c>
      <c r="CI125" s="14" t="n">
        <f aca="false">(COUNTIFS(U125:BQ125,CK125))/BT125</f>
        <v>0.104166666666667</v>
      </c>
      <c r="CJ125" s="14" t="n">
        <f aca="false">(COUNTIFS(U125:BQ125,CK124))/BT125</f>
        <v>0</v>
      </c>
      <c r="CK125" s="15" t="s">
        <v>1080</v>
      </c>
      <c r="CL125" s="0" t="s">
        <v>1063</v>
      </c>
    </row>
    <row r="126" customFormat="false" ht="13.8" hidden="false" customHeight="false" outlineLevel="0" collapsed="false">
      <c r="A126" s="4" t="s">
        <v>167</v>
      </c>
      <c r="B126" s="17" t="n">
        <v>1</v>
      </c>
      <c r="C126" s="17" t="n">
        <v>2</v>
      </c>
      <c r="D126" s="17" t="n">
        <v>1</v>
      </c>
      <c r="E126" s="17" t="n">
        <v>28</v>
      </c>
      <c r="F126" s="17" t="n">
        <v>16</v>
      </c>
      <c r="G126" s="17" t="n">
        <v>2</v>
      </c>
      <c r="H126" s="4" t="n">
        <v>2016</v>
      </c>
      <c r="I126" s="4" t="n">
        <v>12016</v>
      </c>
      <c r="J126" s="4" t="n">
        <v>2016</v>
      </c>
      <c r="K126" s="4" t="s">
        <v>200</v>
      </c>
      <c r="L126" s="4" t="s">
        <v>132</v>
      </c>
      <c r="M126" s="16" t="s">
        <v>1030</v>
      </c>
      <c r="N126" s="16" t="s">
        <v>1031</v>
      </c>
      <c r="O126" s="16" t="s">
        <v>1065</v>
      </c>
      <c r="P126" s="16"/>
      <c r="Q126" s="16"/>
      <c r="R126" s="16" t="n">
        <f aca="false">(1+LEN(N126)-LEN(SUBSTITUTE(N126," ","")))+1</f>
        <v>5</v>
      </c>
      <c r="S126" s="16" t="n">
        <f aca="false">(1+LEN(O126)-LEN(SUBSTITUTE(O126," ","")))</f>
        <v>8</v>
      </c>
      <c r="T126" s="16" t="s">
        <v>741</v>
      </c>
      <c r="U126" s="20" t="s">
        <v>334</v>
      </c>
      <c r="V126" s="20" t="s">
        <v>1033</v>
      </c>
      <c r="W126" s="20" t="s">
        <v>1034</v>
      </c>
      <c r="X126" s="20" t="s">
        <v>1035</v>
      </c>
      <c r="Y126" s="16" t="s">
        <v>1036</v>
      </c>
      <c r="Z126" s="20" t="s">
        <v>334</v>
      </c>
      <c r="AA126" s="16" t="s">
        <v>1037</v>
      </c>
      <c r="AB126" s="16" t="s">
        <v>1038</v>
      </c>
      <c r="AC126" s="20" t="s">
        <v>1039</v>
      </c>
      <c r="AD126" s="20" t="s">
        <v>334</v>
      </c>
      <c r="AE126" s="16" t="s">
        <v>1040</v>
      </c>
      <c r="AF126" s="20" t="s">
        <v>1041</v>
      </c>
      <c r="AG126" s="16" t="s">
        <v>1042</v>
      </c>
      <c r="AH126" s="20" t="s">
        <v>334</v>
      </c>
      <c r="AI126" s="20" t="s">
        <v>1043</v>
      </c>
      <c r="AJ126" s="20" t="s">
        <v>1044</v>
      </c>
      <c r="AK126" s="16" t="s">
        <v>1045</v>
      </c>
      <c r="AL126" s="20" t="s">
        <v>1046</v>
      </c>
      <c r="AM126" s="20" t="s">
        <v>334</v>
      </c>
      <c r="AN126" s="16"/>
      <c r="AO126" s="16" t="s">
        <v>1038</v>
      </c>
      <c r="AP126" s="16" t="s">
        <v>1047</v>
      </c>
      <c r="AQ126" s="16" t="s">
        <v>1048</v>
      </c>
      <c r="AR126" s="16" t="s">
        <v>1049</v>
      </c>
      <c r="AS126" s="20" t="s">
        <v>1046</v>
      </c>
      <c r="AT126" s="16" t="s">
        <v>1038</v>
      </c>
      <c r="AU126" s="16" t="s">
        <v>591</v>
      </c>
      <c r="AV126" s="16" t="s">
        <v>365</v>
      </c>
      <c r="AW126" s="16" t="s">
        <v>1050</v>
      </c>
      <c r="AX126" s="20" t="s">
        <v>1051</v>
      </c>
      <c r="AY126" s="20" t="s">
        <v>334</v>
      </c>
      <c r="AZ126" s="20" t="s">
        <v>334</v>
      </c>
      <c r="BA126" s="20" t="s">
        <v>1052</v>
      </c>
      <c r="BB126" s="20" t="s">
        <v>1051</v>
      </c>
      <c r="BC126" s="20" t="s">
        <v>334</v>
      </c>
      <c r="BD126" s="20" t="s">
        <v>1053</v>
      </c>
      <c r="BE126" s="20" t="s">
        <v>1054</v>
      </c>
      <c r="BF126" s="16" t="s">
        <v>307</v>
      </c>
      <c r="BG126" s="20" t="s">
        <v>334</v>
      </c>
      <c r="BH126" s="16" t="s">
        <v>1038</v>
      </c>
      <c r="BI126" s="20" t="s">
        <v>1046</v>
      </c>
      <c r="BJ126" s="16" t="s">
        <v>1055</v>
      </c>
      <c r="BK126" s="16" t="s">
        <v>307</v>
      </c>
      <c r="BL126" s="16" t="s">
        <v>1056</v>
      </c>
      <c r="BM126" s="20" t="s">
        <v>334</v>
      </c>
      <c r="BN126" s="20" t="s">
        <v>1057</v>
      </c>
      <c r="BO126" s="16" t="s">
        <v>1058</v>
      </c>
      <c r="BP126" s="20" t="s">
        <v>334</v>
      </c>
      <c r="BQ126" s="20" t="s">
        <v>1059</v>
      </c>
      <c r="BR126" s="16"/>
      <c r="BS126" s="16" t="s">
        <v>334</v>
      </c>
      <c r="BT126" s="16" t="n">
        <f aca="false">49-(COUNTBLANK(U126:BQ126))</f>
        <v>48</v>
      </c>
      <c r="BU126" s="16" t="str">
        <f aca="false">CONCATENATE("*",BS126,"*")</f>
        <v>*shoot*</v>
      </c>
      <c r="BV126" s="16" t="n">
        <f aca="false">COUNTIFS(U126:BQ126,BU126)</f>
        <v>0</v>
      </c>
      <c r="BW126" s="18" t="n">
        <f aca="false">BV126/BT126</f>
        <v>0</v>
      </c>
      <c r="BX126" s="16"/>
      <c r="BY126" s="16"/>
      <c r="BZ126" s="18" t="str">
        <f aca="false">IF(BY126="","",(BY126/BT126))</f>
        <v/>
      </c>
      <c r="CA126" s="16" t="n">
        <f aca="false">COUNTIFS(U126:BQ126,BU127)</f>
        <v>0</v>
      </c>
      <c r="CB126" s="16" t="str">
        <f aca="false">IF(BX126="",BU126,BX126)</f>
        <v>*shoot*</v>
      </c>
      <c r="CC126" s="16" t="n">
        <f aca="false">COUNTIFS(U126:BQ126,CB127)</f>
        <v>0</v>
      </c>
      <c r="CD126" s="18" t="n">
        <f aca="false">CC126/BT126</f>
        <v>0</v>
      </c>
      <c r="CE126" s="16" t="s">
        <v>1060</v>
      </c>
      <c r="CF126" s="18" t="n">
        <f aca="false">(COUNTIFS(U126:BQ126,CE126))/BT126</f>
        <v>0</v>
      </c>
      <c r="CG126" s="20" t="s">
        <v>1061</v>
      </c>
      <c r="CH126" s="16" t="s">
        <v>1062</v>
      </c>
      <c r="CI126" s="14" t="n">
        <f aca="false">(COUNTIFS(U126:BQ126,CK126))/BT126</f>
        <v>0.0208333333333333</v>
      </c>
      <c r="CJ126" s="14" t="n">
        <f aca="false">(COUNTIFS(U126:BQ126,CK127))/BT126</f>
        <v>0.354166666666667</v>
      </c>
      <c r="CK126" s="15" t="s">
        <v>1080</v>
      </c>
      <c r="CL126" s="16" t="s">
        <v>1063</v>
      </c>
    </row>
    <row r="127" customFormat="false" ht="13.8" hidden="false" customHeight="false" outlineLevel="0" collapsed="false">
      <c r="A127" s="4" t="s">
        <v>195</v>
      </c>
      <c r="B127" s="17" t="n">
        <v>1</v>
      </c>
      <c r="C127" s="17" t="n">
        <v>2</v>
      </c>
      <c r="D127" s="17" t="n">
        <v>2</v>
      </c>
      <c r="E127" s="17" t="n">
        <v>28</v>
      </c>
      <c r="F127" s="17" t="n">
        <v>16</v>
      </c>
      <c r="G127" s="17" t="n">
        <v>3</v>
      </c>
      <c r="H127" s="4" t="n">
        <v>3016</v>
      </c>
      <c r="I127" s="4" t="n">
        <v>13016</v>
      </c>
      <c r="J127" s="4" t="n">
        <v>3016</v>
      </c>
      <c r="K127" s="4" t="s">
        <v>200</v>
      </c>
      <c r="L127" s="4" t="s">
        <v>132</v>
      </c>
      <c r="M127" s="16" t="s">
        <v>1064</v>
      </c>
      <c r="N127" s="16" t="s">
        <v>1031</v>
      </c>
      <c r="O127" s="16" t="s">
        <v>1032</v>
      </c>
      <c r="R127" s="16" t="n">
        <f aca="false">(1+LEN(N127)-LEN(SUBSTITUTE(N127," ","")))+1</f>
        <v>5</v>
      </c>
      <c r="S127" s="16" t="n">
        <f aca="false">(1+LEN(O127)-LEN(SUBSTITUTE(O127," ","")))</f>
        <v>8</v>
      </c>
      <c r="T127" s="16" t="s">
        <v>741</v>
      </c>
      <c r="U127" s="16" t="s">
        <v>1048</v>
      </c>
      <c r="V127" s="16" t="s">
        <v>1066</v>
      </c>
      <c r="W127" s="20" t="s">
        <v>1067</v>
      </c>
      <c r="X127" s="16" t="s">
        <v>560</v>
      </c>
      <c r="Y127" s="20" t="s">
        <v>1068</v>
      </c>
      <c r="Z127" s="16" t="s">
        <v>1069</v>
      </c>
      <c r="AA127" s="20" t="s">
        <v>1070</v>
      </c>
      <c r="AB127" s="20" t="s">
        <v>1071</v>
      </c>
      <c r="AC127" s="16" t="s">
        <v>1072</v>
      </c>
      <c r="AE127" s="16" t="s">
        <v>1073</v>
      </c>
      <c r="AF127" s="20" t="s">
        <v>1074</v>
      </c>
      <c r="AG127" s="16" t="s">
        <v>1075</v>
      </c>
      <c r="AH127" s="20" t="s">
        <v>1048</v>
      </c>
      <c r="AI127" s="16" t="s">
        <v>1076</v>
      </c>
      <c r="AJ127" s="16" t="s">
        <v>1077</v>
      </c>
      <c r="AK127" s="16" t="s">
        <v>1078</v>
      </c>
      <c r="AL127" s="20" t="s">
        <v>1067</v>
      </c>
      <c r="AM127" s="16" t="s">
        <v>1079</v>
      </c>
      <c r="AN127" s="20" t="s">
        <v>1080</v>
      </c>
      <c r="AO127" s="16" t="s">
        <v>1081</v>
      </c>
      <c r="AP127" s="16" t="s">
        <v>1082</v>
      </c>
      <c r="AQ127" s="16" t="s">
        <v>1083</v>
      </c>
      <c r="AR127" s="20" t="s">
        <v>1084</v>
      </c>
      <c r="AS127" s="16" t="s">
        <v>1085</v>
      </c>
      <c r="AT127" s="16" t="s">
        <v>1086</v>
      </c>
      <c r="AU127" s="20" t="s">
        <v>1080</v>
      </c>
      <c r="AV127" s="16" t="s">
        <v>591</v>
      </c>
      <c r="AW127" s="16" t="s">
        <v>1087</v>
      </c>
      <c r="AX127" s="16" t="s">
        <v>591</v>
      </c>
      <c r="AY127" s="16" t="s">
        <v>1050</v>
      </c>
      <c r="AZ127" s="20" t="s">
        <v>1088</v>
      </c>
      <c r="BA127" s="20" t="s">
        <v>1089</v>
      </c>
      <c r="BB127" s="20" t="s">
        <v>1080</v>
      </c>
      <c r="BC127" s="16" t="s">
        <v>1090</v>
      </c>
      <c r="BD127" s="16" t="s">
        <v>1091</v>
      </c>
      <c r="BE127" s="16" t="s">
        <v>1092</v>
      </c>
      <c r="BF127" s="16" t="s">
        <v>1093</v>
      </c>
      <c r="BG127" s="16" t="s">
        <v>1094</v>
      </c>
      <c r="BH127" s="16" t="s">
        <v>217</v>
      </c>
      <c r="BI127" s="20" t="s">
        <v>1095</v>
      </c>
      <c r="BJ127" s="20" t="s">
        <v>1048</v>
      </c>
      <c r="BK127" s="20" t="s">
        <v>1096</v>
      </c>
      <c r="BL127" s="20" t="s">
        <v>1097</v>
      </c>
      <c r="BM127" s="16" t="s">
        <v>1098</v>
      </c>
      <c r="BN127" s="20" t="s">
        <v>1048</v>
      </c>
      <c r="BO127" s="16" t="s">
        <v>1099</v>
      </c>
      <c r="BP127" s="16" t="s">
        <v>1073</v>
      </c>
      <c r="BQ127" s="16" t="s">
        <v>1073</v>
      </c>
      <c r="BS127" s="16" t="s">
        <v>1096</v>
      </c>
      <c r="BT127" s="16" t="n">
        <f aca="false">49-(COUNTBLANK(U127:BQ127))</f>
        <v>48</v>
      </c>
      <c r="BU127" s="16" t="str">
        <f aca="false">CONCATENATE("*",BS127,"*")</f>
        <v>*box*</v>
      </c>
      <c r="BV127" s="16" t="n">
        <f aca="false">COUNTIFS(U127:BQ127,BU127)</f>
        <v>0</v>
      </c>
      <c r="BW127" s="18" t="n">
        <f aca="false">BV127/BT127</f>
        <v>0</v>
      </c>
      <c r="BX127" s="16" t="s">
        <v>1100</v>
      </c>
      <c r="BY127" s="16" t="n">
        <f aca="false">COUNTIFS(U127:BQ127,BX127)</f>
        <v>0</v>
      </c>
      <c r="BZ127" s="18" t="n">
        <f aca="false">IF(BY127="","",(BY127/BT127))</f>
        <v>0</v>
      </c>
      <c r="CA127" s="16" t="n">
        <f aca="false">COUNTIFS(U127:BQ127,BU126)</f>
        <v>0</v>
      </c>
      <c r="CB127" s="16" t="str">
        <f aca="false">IF(BX127="",BU127,BX127)</f>
        <v>*strike*</v>
      </c>
      <c r="CC127" s="16" t="n">
        <f aca="false">COUNTIFS(U127:BQ127,CB126)</f>
        <v>0</v>
      </c>
      <c r="CD127" s="18" t="n">
        <f aca="false">CC127/BT127</f>
        <v>0</v>
      </c>
      <c r="CE127" s="16" t="s">
        <v>1101</v>
      </c>
      <c r="CF127" s="18" t="n">
        <f aca="false">(COUNTIFS(U127:BQ127,CE127))/BT127</f>
        <v>0</v>
      </c>
      <c r="CG127" s="20" t="s">
        <v>1102</v>
      </c>
      <c r="CH127" s="16" t="s">
        <v>1103</v>
      </c>
      <c r="CI127" s="14" t="n">
        <f aca="false">(COUNTIFS(U127:BQ127,CK127))/BT127</f>
        <v>0</v>
      </c>
      <c r="CJ127" s="14" t="n">
        <f aca="false">(COUNTIFS(U127:BQ127,CK126))/BT127</f>
        <v>0.104166666666667</v>
      </c>
      <c r="CK127" s="15" t="s">
        <v>334</v>
      </c>
      <c r="CL127" s="16" t="s">
        <v>1063</v>
      </c>
    </row>
    <row r="128" customFormat="false" ht="13.8" hidden="false" customHeight="false" outlineLevel="0" collapsed="false">
      <c r="A128" s="4" t="s">
        <v>201</v>
      </c>
      <c r="B128" s="4" t="n">
        <v>2</v>
      </c>
      <c r="C128" s="4" t="n">
        <v>1</v>
      </c>
      <c r="D128" s="4" t="n">
        <v>1</v>
      </c>
      <c r="E128" s="4" t="n">
        <v>28</v>
      </c>
      <c r="F128" s="4" t="n">
        <v>16</v>
      </c>
      <c r="G128" s="4" t="n">
        <v>5</v>
      </c>
      <c r="H128" s="4" t="n">
        <v>5016</v>
      </c>
      <c r="I128" s="4" t="n">
        <v>15016</v>
      </c>
      <c r="J128" s="4" t="n">
        <v>5016</v>
      </c>
      <c r="K128" s="4" t="s">
        <v>200</v>
      </c>
      <c r="L128" s="4" t="s">
        <v>132</v>
      </c>
      <c r="M128" s="0" t="s">
        <v>1030</v>
      </c>
      <c r="N128" s="0" t="s">
        <v>1031</v>
      </c>
      <c r="O128" s="0" t="s">
        <v>1032</v>
      </c>
      <c r="R128" s="0" t="n">
        <f aca="false">(1+LEN(N128)-LEN(SUBSTITUTE(N128," ","")))+1</f>
        <v>5</v>
      </c>
      <c r="S128" s="0" t="n">
        <f aca="false">(1+LEN(O128)-LEN(SUBSTITUTE(O128," ","")))</f>
        <v>8</v>
      </c>
      <c r="T128" s="0" t="s">
        <v>741</v>
      </c>
      <c r="U128" s="19" t="s">
        <v>334</v>
      </c>
      <c r="V128" s="19" t="s">
        <v>1033</v>
      </c>
      <c r="W128" s="19" t="s">
        <v>1034</v>
      </c>
      <c r="X128" s="19" t="s">
        <v>1035</v>
      </c>
      <c r="Y128" s="0" t="s">
        <v>1036</v>
      </c>
      <c r="Z128" s="19" t="s">
        <v>334</v>
      </c>
      <c r="AA128" s="0" t="s">
        <v>1037</v>
      </c>
      <c r="AB128" s="0" t="s">
        <v>1038</v>
      </c>
      <c r="AC128" s="19" t="s">
        <v>1039</v>
      </c>
      <c r="AD128" s="19" t="s">
        <v>334</v>
      </c>
      <c r="AE128" s="0" t="s">
        <v>1040</v>
      </c>
      <c r="AF128" s="19" t="s">
        <v>1041</v>
      </c>
      <c r="AG128" s="0" t="s">
        <v>1042</v>
      </c>
      <c r="AH128" s="19" t="s">
        <v>334</v>
      </c>
      <c r="AI128" s="19" t="s">
        <v>1043</v>
      </c>
      <c r="AJ128" s="19" t="s">
        <v>1044</v>
      </c>
      <c r="AK128" s="0" t="s">
        <v>1045</v>
      </c>
      <c r="AL128" s="19" t="s">
        <v>1046</v>
      </c>
      <c r="AM128" s="19" t="s">
        <v>334</v>
      </c>
      <c r="AN128" s="12"/>
      <c r="AO128" s="0" t="s">
        <v>1038</v>
      </c>
      <c r="AP128" s="0" t="s">
        <v>1047</v>
      </c>
      <c r="AQ128" s="0" t="s">
        <v>1048</v>
      </c>
      <c r="AR128" s="0" t="s">
        <v>1049</v>
      </c>
      <c r="AS128" s="19" t="s">
        <v>1046</v>
      </c>
      <c r="AT128" s="0" t="s">
        <v>1038</v>
      </c>
      <c r="AU128" s="0" t="s">
        <v>591</v>
      </c>
      <c r="AV128" s="0" t="s">
        <v>365</v>
      </c>
      <c r="AW128" s="0" t="s">
        <v>1050</v>
      </c>
      <c r="AX128" s="19" t="s">
        <v>1051</v>
      </c>
      <c r="AY128" s="19" t="s">
        <v>334</v>
      </c>
      <c r="AZ128" s="19" t="s">
        <v>334</v>
      </c>
      <c r="BA128" s="19" t="s">
        <v>1052</v>
      </c>
      <c r="BB128" s="19" t="s">
        <v>1051</v>
      </c>
      <c r="BC128" s="19" t="s">
        <v>334</v>
      </c>
      <c r="BD128" s="19" t="s">
        <v>1053</v>
      </c>
      <c r="BE128" s="19" t="s">
        <v>1054</v>
      </c>
      <c r="BF128" s="0" t="s">
        <v>307</v>
      </c>
      <c r="BG128" s="19" t="s">
        <v>334</v>
      </c>
      <c r="BH128" s="0" t="s">
        <v>1038</v>
      </c>
      <c r="BI128" s="19" t="s">
        <v>1046</v>
      </c>
      <c r="BJ128" s="0" t="s">
        <v>1055</v>
      </c>
      <c r="BK128" s="0" t="s">
        <v>307</v>
      </c>
      <c r="BL128" s="0" t="s">
        <v>1056</v>
      </c>
      <c r="BM128" s="19" t="s">
        <v>334</v>
      </c>
      <c r="BN128" s="19" t="s">
        <v>1057</v>
      </c>
      <c r="BO128" s="0" t="s">
        <v>1058</v>
      </c>
      <c r="BP128" s="19" t="s">
        <v>334</v>
      </c>
      <c r="BQ128" s="19" t="s">
        <v>1059</v>
      </c>
      <c r="BS128" s="0" t="s">
        <v>334</v>
      </c>
      <c r="BT128" s="0" t="n">
        <f aca="false">49-(COUNTBLANK(U128:BQ128))</f>
        <v>48</v>
      </c>
      <c r="BU128" s="0" t="str">
        <f aca="false">CONCATENATE("*",BS128,"*")</f>
        <v>*shoot*</v>
      </c>
      <c r="BV128" s="0" t="n">
        <f aca="false">COUNTIFS(U128:BQ128,BU128)</f>
        <v>0</v>
      </c>
      <c r="BW128" s="18" t="n">
        <f aca="false">BV128/BT128</f>
        <v>0</v>
      </c>
      <c r="BZ128" s="14" t="str">
        <f aca="false">IF(BY128="","",(BY128/BT128))</f>
        <v/>
      </c>
      <c r="CA128" s="0" t="n">
        <f aca="false">COUNTIFS(U128:BQ128,BU129)</f>
        <v>0</v>
      </c>
      <c r="CB128" s="0" t="str">
        <f aca="false">IF(BX128="",BU128,BX128)</f>
        <v>*shoot*</v>
      </c>
      <c r="CC128" s="0" t="n">
        <f aca="false">COUNTIFS(U128:BQ128,CB129)</f>
        <v>0</v>
      </c>
      <c r="CD128" s="14" t="n">
        <f aca="false">CC128/BT128</f>
        <v>0</v>
      </c>
      <c r="CE128" s="0" t="s">
        <v>1060</v>
      </c>
      <c r="CF128" s="14" t="n">
        <f aca="false">(COUNTIFS(U128:BQ128,CE128))/BT128</f>
        <v>0</v>
      </c>
      <c r="CG128" s="19" t="s">
        <v>1061</v>
      </c>
      <c r="CH128" s="0" t="s">
        <v>1062</v>
      </c>
      <c r="CI128" s="14" t="n">
        <f aca="false">(COUNTIFS(U128:BQ128,CK128))/BT128</f>
        <v>0.354166666666667</v>
      </c>
      <c r="CJ128" s="14" t="n">
        <f aca="false">(COUNTIFS(U128:BQ128,CH129))/BT128</f>
        <v>0</v>
      </c>
      <c r="CK128" s="15" t="s">
        <v>334</v>
      </c>
      <c r="CL128" s="0" t="s">
        <v>1063</v>
      </c>
    </row>
    <row r="129" customFormat="false" ht="13.8" hidden="false" customHeight="false" outlineLevel="0" collapsed="false">
      <c r="A129" s="4" t="s">
        <v>202</v>
      </c>
      <c r="B129" s="4" t="n">
        <v>2</v>
      </c>
      <c r="C129" s="4" t="n">
        <v>1</v>
      </c>
      <c r="D129" s="4" t="n">
        <v>2</v>
      </c>
      <c r="E129" s="4" t="n">
        <v>28</v>
      </c>
      <c r="F129" s="4" t="n">
        <v>16</v>
      </c>
      <c r="G129" s="4" t="n">
        <v>6</v>
      </c>
      <c r="H129" s="4" t="n">
        <v>6016</v>
      </c>
      <c r="I129" s="4" t="n">
        <v>16016</v>
      </c>
      <c r="J129" s="4" t="n">
        <v>6016</v>
      </c>
      <c r="K129" s="4" t="s">
        <v>200</v>
      </c>
      <c r="L129" s="4" t="s">
        <v>132</v>
      </c>
      <c r="M129" s="0" t="s">
        <v>1064</v>
      </c>
      <c r="N129" s="0" t="s">
        <v>1031</v>
      </c>
      <c r="O129" s="0" t="s">
        <v>1065</v>
      </c>
      <c r="R129" s="0" t="n">
        <f aca="false">(1+LEN(N129)-LEN(SUBSTITUTE(N129," ","")))+1</f>
        <v>5</v>
      </c>
      <c r="S129" s="0" t="n">
        <f aca="false">(1+LEN(O129)-LEN(SUBSTITUTE(O129," ","")))</f>
        <v>8</v>
      </c>
      <c r="T129" s="0" t="s">
        <v>741</v>
      </c>
      <c r="U129" s="0" t="s">
        <v>1048</v>
      </c>
      <c r="V129" s="0" t="s">
        <v>1066</v>
      </c>
      <c r="W129" s="19" t="s">
        <v>1067</v>
      </c>
      <c r="X129" s="0" t="s">
        <v>560</v>
      </c>
      <c r="Y129" s="19" t="s">
        <v>1068</v>
      </c>
      <c r="Z129" s="0" t="s">
        <v>1069</v>
      </c>
      <c r="AA129" s="19" t="s">
        <v>1070</v>
      </c>
      <c r="AB129" s="19" t="s">
        <v>1071</v>
      </c>
      <c r="AC129" s="0" t="s">
        <v>1072</v>
      </c>
      <c r="AD129" s="12"/>
      <c r="AE129" s="0" t="s">
        <v>1073</v>
      </c>
      <c r="AF129" s="19" t="s">
        <v>1074</v>
      </c>
      <c r="AG129" s="0" t="s">
        <v>1075</v>
      </c>
      <c r="AH129" s="19" t="s">
        <v>1048</v>
      </c>
      <c r="AI129" s="0" t="s">
        <v>1076</v>
      </c>
      <c r="AJ129" s="0" t="s">
        <v>1077</v>
      </c>
      <c r="AK129" s="0" t="s">
        <v>1078</v>
      </c>
      <c r="AL129" s="19" t="s">
        <v>1067</v>
      </c>
      <c r="AM129" s="0" t="s">
        <v>1079</v>
      </c>
      <c r="AN129" s="19" t="s">
        <v>1080</v>
      </c>
      <c r="AO129" s="0" t="s">
        <v>1081</v>
      </c>
      <c r="AP129" s="0" t="s">
        <v>1082</v>
      </c>
      <c r="AQ129" s="0" t="s">
        <v>1083</v>
      </c>
      <c r="AR129" s="19" t="s">
        <v>1084</v>
      </c>
      <c r="AS129" s="0" t="s">
        <v>1085</v>
      </c>
      <c r="AT129" s="0" t="s">
        <v>1086</v>
      </c>
      <c r="AU129" s="19" t="s">
        <v>1080</v>
      </c>
      <c r="AV129" s="0" t="s">
        <v>591</v>
      </c>
      <c r="AW129" s="0" t="s">
        <v>1087</v>
      </c>
      <c r="AX129" s="0" t="s">
        <v>591</v>
      </c>
      <c r="AY129" s="0" t="s">
        <v>1050</v>
      </c>
      <c r="AZ129" s="19" t="s">
        <v>1088</v>
      </c>
      <c r="BA129" s="19" t="s">
        <v>1089</v>
      </c>
      <c r="BB129" s="19" t="s">
        <v>1080</v>
      </c>
      <c r="BC129" s="0" t="s">
        <v>1090</v>
      </c>
      <c r="BD129" s="0" t="s">
        <v>1091</v>
      </c>
      <c r="BE129" s="0" t="s">
        <v>1092</v>
      </c>
      <c r="BF129" s="0" t="s">
        <v>1093</v>
      </c>
      <c r="BG129" s="0" t="s">
        <v>1094</v>
      </c>
      <c r="BH129" s="0" t="s">
        <v>217</v>
      </c>
      <c r="BI129" s="19" t="s">
        <v>1095</v>
      </c>
      <c r="BJ129" s="19" t="s">
        <v>1048</v>
      </c>
      <c r="BK129" s="19" t="s">
        <v>1096</v>
      </c>
      <c r="BL129" s="19" t="s">
        <v>1097</v>
      </c>
      <c r="BM129" s="0" t="s">
        <v>1098</v>
      </c>
      <c r="BN129" s="19" t="s">
        <v>1048</v>
      </c>
      <c r="BO129" s="0" t="s">
        <v>1099</v>
      </c>
      <c r="BP129" s="0" t="s">
        <v>1073</v>
      </c>
      <c r="BQ129" s="0" t="s">
        <v>1073</v>
      </c>
      <c r="BS129" s="0" t="s">
        <v>1096</v>
      </c>
      <c r="BT129" s="0" t="n">
        <f aca="false">49-(COUNTBLANK(U129:BQ129))</f>
        <v>48</v>
      </c>
      <c r="BU129" s="0" t="str">
        <f aca="false">CONCATENATE("*",BS129,"*")</f>
        <v>*box*</v>
      </c>
      <c r="BV129" s="0" t="n">
        <f aca="false">COUNTIFS(U129:BQ129,BU129)</f>
        <v>0</v>
      </c>
      <c r="BW129" s="14" t="n">
        <f aca="false">BV129/BT129</f>
        <v>0</v>
      </c>
      <c r="BX129" s="0" t="s">
        <v>1100</v>
      </c>
      <c r="BY129" s="0" t="n">
        <f aca="false">COUNTIFS(U129:BQ129,BX129)</f>
        <v>0</v>
      </c>
      <c r="BZ129" s="18" t="n">
        <f aca="false">IF(BY129="","",(BY129/BT129))</f>
        <v>0</v>
      </c>
      <c r="CA129" s="0" t="n">
        <f aca="false">COUNTIFS(U129:BQ129,BU128)</f>
        <v>0</v>
      </c>
      <c r="CB129" s="0" t="str">
        <f aca="false">IF(BX129="",BU129,BX129)</f>
        <v>*strike*</v>
      </c>
      <c r="CC129" s="0" t="n">
        <f aca="false">COUNTIFS(U129:BQ129,CB128)</f>
        <v>0</v>
      </c>
      <c r="CD129" s="14" t="n">
        <f aca="false">CC129/BT129</f>
        <v>0</v>
      </c>
      <c r="CE129" s="0" t="s">
        <v>1101</v>
      </c>
      <c r="CF129" s="14" t="n">
        <f aca="false">(COUNTIFS(U129:BQ129,CE129))/BT129</f>
        <v>0</v>
      </c>
      <c r="CG129" s="19" t="s">
        <v>1102</v>
      </c>
      <c r="CH129" s="0" t="s">
        <v>1103</v>
      </c>
      <c r="CI129" s="14" t="n">
        <f aca="false">(COUNTIFS(U129:BQ129,CK129))/BT129</f>
        <v>0.104166666666667</v>
      </c>
      <c r="CJ129" s="14" t="n">
        <f aca="false">(COUNTIFS(U129:BQ129,CH128))/BT129</f>
        <v>0</v>
      </c>
      <c r="CK129" s="15" t="s">
        <v>1080</v>
      </c>
      <c r="CL129" s="0" t="s">
        <v>1063</v>
      </c>
    </row>
    <row r="130" customFormat="false" ht="13.8" hidden="false" customHeight="false" outlineLevel="0" collapsed="false">
      <c r="A130" s="4" t="s">
        <v>203</v>
      </c>
      <c r="B130" s="17" t="n">
        <v>2</v>
      </c>
      <c r="C130" s="17" t="n">
        <v>2</v>
      </c>
      <c r="D130" s="17" t="n">
        <v>1</v>
      </c>
      <c r="E130" s="17" t="n">
        <v>28</v>
      </c>
      <c r="F130" s="17" t="n">
        <v>16</v>
      </c>
      <c r="G130" s="17" t="n">
        <v>7</v>
      </c>
      <c r="H130" s="4" t="n">
        <v>7016</v>
      </c>
      <c r="I130" s="4" t="n">
        <v>17016</v>
      </c>
      <c r="J130" s="4" t="n">
        <v>7016</v>
      </c>
      <c r="K130" s="4" t="s">
        <v>200</v>
      </c>
      <c r="L130" s="4" t="s">
        <v>132</v>
      </c>
      <c r="M130" s="16" t="s">
        <v>1030</v>
      </c>
      <c r="N130" s="16" t="s">
        <v>1031</v>
      </c>
      <c r="O130" s="16" t="s">
        <v>1065</v>
      </c>
      <c r="R130" s="16" t="n">
        <f aca="false">(1+LEN(N130)-LEN(SUBSTITUTE(N130," ","")))+1</f>
        <v>5</v>
      </c>
      <c r="S130" s="16" t="n">
        <f aca="false">(1+LEN(O130)-LEN(SUBSTITUTE(O130," ","")))</f>
        <v>8</v>
      </c>
      <c r="T130" s="16" t="s">
        <v>741</v>
      </c>
      <c r="U130" s="20" t="s">
        <v>334</v>
      </c>
      <c r="V130" s="20" t="s">
        <v>1033</v>
      </c>
      <c r="W130" s="20" t="s">
        <v>1034</v>
      </c>
      <c r="X130" s="20" t="s">
        <v>1035</v>
      </c>
      <c r="Y130" s="16" t="s">
        <v>1036</v>
      </c>
      <c r="Z130" s="20" t="s">
        <v>334</v>
      </c>
      <c r="AA130" s="16" t="s">
        <v>1037</v>
      </c>
      <c r="AB130" s="16" t="s">
        <v>1038</v>
      </c>
      <c r="AC130" s="20" t="s">
        <v>1039</v>
      </c>
      <c r="AD130" s="20" t="s">
        <v>334</v>
      </c>
      <c r="AE130" s="16" t="s">
        <v>1040</v>
      </c>
      <c r="AF130" s="20" t="s">
        <v>1041</v>
      </c>
      <c r="AG130" s="16" t="s">
        <v>1042</v>
      </c>
      <c r="AH130" s="20" t="s">
        <v>334</v>
      </c>
      <c r="AI130" s="20" t="s">
        <v>1043</v>
      </c>
      <c r="AJ130" s="20" t="s">
        <v>1044</v>
      </c>
      <c r="AK130" s="16" t="s">
        <v>1045</v>
      </c>
      <c r="AL130" s="20" t="s">
        <v>1046</v>
      </c>
      <c r="AM130" s="20" t="s">
        <v>334</v>
      </c>
      <c r="AO130" s="16" t="s">
        <v>1038</v>
      </c>
      <c r="AP130" s="16" t="s">
        <v>1047</v>
      </c>
      <c r="AQ130" s="16" t="s">
        <v>1048</v>
      </c>
      <c r="AR130" s="16" t="s">
        <v>1049</v>
      </c>
      <c r="AS130" s="20" t="s">
        <v>1046</v>
      </c>
      <c r="AT130" s="16" t="s">
        <v>1038</v>
      </c>
      <c r="AU130" s="16" t="s">
        <v>591</v>
      </c>
      <c r="AV130" s="16" t="s">
        <v>365</v>
      </c>
      <c r="AW130" s="16" t="s">
        <v>1050</v>
      </c>
      <c r="AX130" s="20" t="s">
        <v>1051</v>
      </c>
      <c r="AY130" s="20" t="s">
        <v>334</v>
      </c>
      <c r="AZ130" s="20" t="s">
        <v>334</v>
      </c>
      <c r="BA130" s="20" t="s">
        <v>1052</v>
      </c>
      <c r="BB130" s="20" t="s">
        <v>1051</v>
      </c>
      <c r="BC130" s="20" t="s">
        <v>334</v>
      </c>
      <c r="BD130" s="20" t="s">
        <v>1053</v>
      </c>
      <c r="BE130" s="20" t="s">
        <v>1054</v>
      </c>
      <c r="BF130" s="16" t="s">
        <v>307</v>
      </c>
      <c r="BG130" s="20" t="s">
        <v>334</v>
      </c>
      <c r="BH130" s="16" t="s">
        <v>1038</v>
      </c>
      <c r="BI130" s="20" t="s">
        <v>1046</v>
      </c>
      <c r="BJ130" s="16" t="s">
        <v>1055</v>
      </c>
      <c r="BK130" s="16" t="s">
        <v>307</v>
      </c>
      <c r="BL130" s="16" t="s">
        <v>1056</v>
      </c>
      <c r="BM130" s="20" t="s">
        <v>334</v>
      </c>
      <c r="BN130" s="20" t="s">
        <v>1057</v>
      </c>
      <c r="BO130" s="16" t="s">
        <v>1058</v>
      </c>
      <c r="BP130" s="20" t="s">
        <v>334</v>
      </c>
      <c r="BQ130" s="20" t="s">
        <v>1059</v>
      </c>
      <c r="BS130" s="16" t="s">
        <v>334</v>
      </c>
      <c r="BT130" s="16" t="n">
        <f aca="false">49-(COUNTBLANK(U130:BQ130))</f>
        <v>48</v>
      </c>
      <c r="BU130" s="16" t="str">
        <f aca="false">CONCATENATE("*",BS130,"*")</f>
        <v>*shoot*</v>
      </c>
      <c r="BV130" s="16" t="n">
        <f aca="false">COUNTIFS(U130:BQ130,BU130)</f>
        <v>0</v>
      </c>
      <c r="BW130" s="18" t="n">
        <f aca="false">BV130/BT130</f>
        <v>0</v>
      </c>
      <c r="BZ130" s="18" t="str">
        <f aca="false">IF(BY130="","",(BY130/BT130))</f>
        <v/>
      </c>
      <c r="CA130" s="16" t="n">
        <f aca="false">COUNTIFS(U130:BQ130,BU131)</f>
        <v>0</v>
      </c>
      <c r="CB130" s="16" t="str">
        <f aca="false">IF(BX130="",BU130,BX130)</f>
        <v>*shoot*</v>
      </c>
      <c r="CC130" s="16" t="n">
        <f aca="false">COUNTIFS(U130:BQ130,CB131)</f>
        <v>0</v>
      </c>
      <c r="CD130" s="18" t="n">
        <f aca="false">CC130/BT130</f>
        <v>0</v>
      </c>
      <c r="CE130" s="16" t="s">
        <v>1060</v>
      </c>
      <c r="CF130" s="18" t="n">
        <f aca="false">(COUNTIFS(U130:BQ130,CE130))/BT130</f>
        <v>0</v>
      </c>
      <c r="CG130" s="20" t="s">
        <v>1061</v>
      </c>
      <c r="CH130" s="16" t="s">
        <v>1062</v>
      </c>
      <c r="CI130" s="14" t="n">
        <f aca="false">(COUNTIFS(U130:BQ130,CK130))/BT130</f>
        <v>0.0208333333333333</v>
      </c>
      <c r="CJ130" s="18" t="n">
        <v>0.31</v>
      </c>
      <c r="CK130" s="15" t="s">
        <v>1080</v>
      </c>
      <c r="CL130" s="16" t="s">
        <v>1063</v>
      </c>
    </row>
    <row r="131" customFormat="false" ht="13.8" hidden="false" customHeight="false" outlineLevel="0" collapsed="false">
      <c r="A131" s="4" t="s">
        <v>199</v>
      </c>
      <c r="B131" s="17" t="n">
        <v>2</v>
      </c>
      <c r="C131" s="17" t="n">
        <v>2</v>
      </c>
      <c r="D131" s="17" t="n">
        <v>2</v>
      </c>
      <c r="E131" s="17" t="n">
        <v>28</v>
      </c>
      <c r="F131" s="17" t="n">
        <v>16</v>
      </c>
      <c r="G131" s="17" t="n">
        <v>8</v>
      </c>
      <c r="H131" s="4" t="n">
        <v>8016</v>
      </c>
      <c r="I131" s="4" t="n">
        <v>18016</v>
      </c>
      <c r="J131" s="4" t="n">
        <v>8016</v>
      </c>
      <c r="K131" s="4" t="s">
        <v>200</v>
      </c>
      <c r="L131" s="4" t="s">
        <v>132</v>
      </c>
      <c r="M131" s="16" t="s">
        <v>1064</v>
      </c>
      <c r="N131" s="16" t="s">
        <v>1031</v>
      </c>
      <c r="O131" s="16" t="s">
        <v>1032</v>
      </c>
      <c r="R131" s="16" t="n">
        <f aca="false">(1+LEN(N131)-LEN(SUBSTITUTE(N131," ","")))+1</f>
        <v>5</v>
      </c>
      <c r="S131" s="16" t="n">
        <f aca="false">(1+LEN(O131)-LEN(SUBSTITUTE(O131," ","")))</f>
        <v>8</v>
      </c>
      <c r="T131" s="16" t="s">
        <v>741</v>
      </c>
      <c r="U131" s="16" t="s">
        <v>1048</v>
      </c>
      <c r="V131" s="16" t="s">
        <v>1066</v>
      </c>
      <c r="W131" s="20" t="s">
        <v>1067</v>
      </c>
      <c r="X131" s="16" t="s">
        <v>560</v>
      </c>
      <c r="Y131" s="20" t="s">
        <v>1068</v>
      </c>
      <c r="Z131" s="16" t="s">
        <v>1069</v>
      </c>
      <c r="AA131" s="20" t="s">
        <v>1070</v>
      </c>
      <c r="AB131" s="20" t="s">
        <v>1071</v>
      </c>
      <c r="AC131" s="16" t="s">
        <v>1072</v>
      </c>
      <c r="AE131" s="16" t="s">
        <v>1073</v>
      </c>
      <c r="AF131" s="20" t="s">
        <v>1074</v>
      </c>
      <c r="AG131" s="16" t="s">
        <v>1075</v>
      </c>
      <c r="AH131" s="20" t="s">
        <v>1048</v>
      </c>
      <c r="AI131" s="16" t="s">
        <v>1076</v>
      </c>
      <c r="AJ131" s="16" t="s">
        <v>1077</v>
      </c>
      <c r="AK131" s="16" t="s">
        <v>1078</v>
      </c>
      <c r="AL131" s="20" t="s">
        <v>1067</v>
      </c>
      <c r="AM131" s="16" t="s">
        <v>1079</v>
      </c>
      <c r="AN131" s="20" t="s">
        <v>1080</v>
      </c>
      <c r="AO131" s="16" t="s">
        <v>1081</v>
      </c>
      <c r="AP131" s="16" t="s">
        <v>1082</v>
      </c>
      <c r="AQ131" s="16" t="s">
        <v>1083</v>
      </c>
      <c r="AR131" s="20" t="s">
        <v>1084</v>
      </c>
      <c r="AS131" s="16" t="s">
        <v>1085</v>
      </c>
      <c r="AT131" s="16" t="s">
        <v>1086</v>
      </c>
      <c r="AU131" s="20" t="s">
        <v>1080</v>
      </c>
      <c r="AV131" s="16" t="s">
        <v>591</v>
      </c>
      <c r="AW131" s="16" t="s">
        <v>1087</v>
      </c>
      <c r="AX131" s="16" t="s">
        <v>591</v>
      </c>
      <c r="AY131" s="16" t="s">
        <v>1050</v>
      </c>
      <c r="AZ131" s="20" t="s">
        <v>1088</v>
      </c>
      <c r="BA131" s="20" t="s">
        <v>1089</v>
      </c>
      <c r="BB131" s="20" t="s">
        <v>1080</v>
      </c>
      <c r="BC131" s="16" t="s">
        <v>1090</v>
      </c>
      <c r="BD131" s="16" t="s">
        <v>1091</v>
      </c>
      <c r="BE131" s="16" t="s">
        <v>1092</v>
      </c>
      <c r="BF131" s="16" t="s">
        <v>1093</v>
      </c>
      <c r="BG131" s="16" t="s">
        <v>1094</v>
      </c>
      <c r="BH131" s="16" t="s">
        <v>217</v>
      </c>
      <c r="BI131" s="20" t="s">
        <v>1095</v>
      </c>
      <c r="BJ131" s="20" t="s">
        <v>1048</v>
      </c>
      <c r="BK131" s="20" t="s">
        <v>1096</v>
      </c>
      <c r="BL131" s="20" t="s">
        <v>1097</v>
      </c>
      <c r="BM131" s="16" t="s">
        <v>1098</v>
      </c>
      <c r="BN131" s="20" t="s">
        <v>1048</v>
      </c>
      <c r="BO131" s="16" t="s">
        <v>1099</v>
      </c>
      <c r="BP131" s="16" t="s">
        <v>1073</v>
      </c>
      <c r="BQ131" s="16" t="s">
        <v>1073</v>
      </c>
      <c r="BS131" s="16" t="s">
        <v>1096</v>
      </c>
      <c r="BT131" s="16" t="n">
        <f aca="false">49-(COUNTBLANK(U131:BQ131))</f>
        <v>48</v>
      </c>
      <c r="BU131" s="16" t="str">
        <f aca="false">CONCATENATE("*",BS131,"*")</f>
        <v>*box*</v>
      </c>
      <c r="BV131" s="16" t="n">
        <f aca="false">COUNTIFS(U131:BQ131,BU131)</f>
        <v>0</v>
      </c>
      <c r="BW131" s="18" t="n">
        <f aca="false">BV131/BT131</f>
        <v>0</v>
      </c>
      <c r="BX131" s="16" t="s">
        <v>1100</v>
      </c>
      <c r="BY131" s="16" t="n">
        <f aca="false">COUNTIFS(U131:BQ131,BX131)</f>
        <v>0</v>
      </c>
      <c r="BZ131" s="18" t="n">
        <f aca="false">IF(BY131="","",(BY131/BT131))</f>
        <v>0</v>
      </c>
      <c r="CA131" s="16" t="n">
        <f aca="false">COUNTIFS(U131:BQ131,BU130)</f>
        <v>0</v>
      </c>
      <c r="CB131" s="16" t="str">
        <f aca="false">IF(BX131="",BU131,BX131)</f>
        <v>*strike*</v>
      </c>
      <c r="CC131" s="16" t="n">
        <f aca="false">COUNTIFS(U131:BQ131,CB130)</f>
        <v>0</v>
      </c>
      <c r="CD131" s="18" t="n">
        <f aca="false">CC131/BT131</f>
        <v>0</v>
      </c>
      <c r="CE131" s="16" t="s">
        <v>1101</v>
      </c>
      <c r="CF131" s="18" t="n">
        <f aca="false">(COUNTIFS(U131:BQ131,CE131))/BT131</f>
        <v>0</v>
      </c>
      <c r="CG131" s="20" t="s">
        <v>1102</v>
      </c>
      <c r="CH131" s="16" t="s">
        <v>1103</v>
      </c>
      <c r="CI131" s="14" t="n">
        <f aca="false">(COUNTIFS(U131:BQ131,CK131))/BT131</f>
        <v>0</v>
      </c>
      <c r="CJ131" s="18" t="n">
        <v>0.08</v>
      </c>
      <c r="CK131" s="15" t="s">
        <v>334</v>
      </c>
      <c r="CL131" s="16" t="s">
        <v>1063</v>
      </c>
    </row>
    <row r="132" customFormat="false" ht="13.8" hidden="false" customHeight="false" outlineLevel="0" collapsed="false">
      <c r="A132" s="4" t="s">
        <v>197</v>
      </c>
      <c r="B132" s="4" t="n">
        <v>1</v>
      </c>
      <c r="C132" s="4" t="n">
        <v>1</v>
      </c>
      <c r="D132" s="4" t="n">
        <v>1</v>
      </c>
      <c r="E132" s="4" t="n">
        <v>34</v>
      </c>
      <c r="F132" s="4" t="n">
        <v>17</v>
      </c>
      <c r="G132" s="4" t="n">
        <v>0</v>
      </c>
      <c r="H132" s="4" t="n">
        <v>17</v>
      </c>
      <c r="I132" s="4" t="n">
        <v>10017</v>
      </c>
      <c r="J132" s="4" t="n">
        <v>17</v>
      </c>
      <c r="K132" s="4" t="s">
        <v>200</v>
      </c>
      <c r="L132" s="4" t="s">
        <v>132</v>
      </c>
      <c r="M132" s="0" t="s">
        <v>1104</v>
      </c>
      <c r="N132" s="0" t="s">
        <v>1105</v>
      </c>
      <c r="O132" s="0" t="s">
        <v>1106</v>
      </c>
      <c r="R132" s="0" t="n">
        <f aca="false">(1+LEN(N132)-LEN(SUBSTITUTE(N132," ","")))+1</f>
        <v>6</v>
      </c>
      <c r="S132" s="0" t="n">
        <f aca="false">(1+LEN(O132)-LEN(SUBSTITUTE(O132," ","")))</f>
        <v>10</v>
      </c>
      <c r="T132" s="0" t="s">
        <v>1107</v>
      </c>
      <c r="U132" s="0" t="s">
        <v>1108</v>
      </c>
      <c r="V132" s="19" t="s">
        <v>1109</v>
      </c>
      <c r="W132" s="0" t="s">
        <v>1110</v>
      </c>
      <c r="X132" s="19" t="s">
        <v>1111</v>
      </c>
      <c r="Y132" s="0" t="s">
        <v>154</v>
      </c>
      <c r="Z132" s="23" t="s">
        <v>1112</v>
      </c>
      <c r="AA132" s="19" t="s">
        <v>1113</v>
      </c>
      <c r="AB132" s="0" t="s">
        <v>879</v>
      </c>
      <c r="AC132" s="0" t="s">
        <v>1114</v>
      </c>
      <c r="AD132" s="0" t="s">
        <v>1115</v>
      </c>
      <c r="AE132" s="0" t="s">
        <v>154</v>
      </c>
      <c r="AF132" s="0" t="s">
        <v>1116</v>
      </c>
      <c r="AG132" s="19" t="s">
        <v>369</v>
      </c>
      <c r="AH132" s="0" t="s">
        <v>1117</v>
      </c>
      <c r="AI132" s="19" t="s">
        <v>376</v>
      </c>
      <c r="AJ132" s="0" t="s">
        <v>742</v>
      </c>
      <c r="AK132" s="0" t="s">
        <v>945</v>
      </c>
      <c r="AL132" s="19" t="s">
        <v>1118</v>
      </c>
      <c r="AM132" s="0" t="s">
        <v>879</v>
      </c>
      <c r="AN132" s="0" t="s">
        <v>873</v>
      </c>
      <c r="AO132" s="19" t="s">
        <v>376</v>
      </c>
      <c r="AP132" s="19" t="s">
        <v>376</v>
      </c>
      <c r="AQ132" s="19" t="s">
        <v>1119</v>
      </c>
      <c r="AR132" s="0" t="s">
        <v>1045</v>
      </c>
      <c r="AS132" s="0" t="s">
        <v>879</v>
      </c>
      <c r="AT132" s="0" t="s">
        <v>1045</v>
      </c>
      <c r="AU132" s="0" t="s">
        <v>879</v>
      </c>
      <c r="AV132" s="19" t="s">
        <v>1120</v>
      </c>
      <c r="AW132" s="19" t="s">
        <v>1121</v>
      </c>
      <c r="AX132" s="0" t="s">
        <v>154</v>
      </c>
      <c r="AY132" s="19" t="s">
        <v>376</v>
      </c>
      <c r="AZ132" s="0" t="s">
        <v>1110</v>
      </c>
      <c r="BA132" s="0" t="s">
        <v>1122</v>
      </c>
      <c r="BB132" s="19" t="s">
        <v>1113</v>
      </c>
      <c r="BC132" s="19" t="s">
        <v>376</v>
      </c>
      <c r="BD132" s="19" t="s">
        <v>1113</v>
      </c>
      <c r="BE132" s="0" t="s">
        <v>154</v>
      </c>
      <c r="BF132" s="19" t="s">
        <v>1113</v>
      </c>
      <c r="BG132" s="19" t="s">
        <v>376</v>
      </c>
      <c r="BH132" s="0" t="s">
        <v>154</v>
      </c>
      <c r="BI132" s="19" t="s">
        <v>1113</v>
      </c>
      <c r="BJ132" s="0" t="s">
        <v>1123</v>
      </c>
      <c r="BK132" s="0" t="s">
        <v>1124</v>
      </c>
      <c r="BL132" s="0" t="s">
        <v>873</v>
      </c>
      <c r="BM132" s="0" t="s">
        <v>1125</v>
      </c>
      <c r="BN132" s="19" t="s">
        <v>1126</v>
      </c>
      <c r="BO132" s="19" t="s">
        <v>376</v>
      </c>
      <c r="BP132" s="0" t="s">
        <v>212</v>
      </c>
      <c r="BQ132" s="19" t="s">
        <v>1127</v>
      </c>
      <c r="BS132" s="0" t="s">
        <v>1113</v>
      </c>
      <c r="BT132" s="0" t="n">
        <f aca="false">49-(COUNTBLANK(U132:BQ132))</f>
        <v>49</v>
      </c>
      <c r="BU132" s="0" t="str">
        <f aca="false">CONCATENATE("*",BS132,"*")</f>
        <v>*weave*</v>
      </c>
      <c r="BV132" s="0" t="n">
        <f aca="false">COUNTIFS(U132:BQ132,BU132)</f>
        <v>0</v>
      </c>
      <c r="BW132" s="13" t="n">
        <f aca="false">BV132/BT132</f>
        <v>0</v>
      </c>
      <c r="BZ132" s="14" t="str">
        <f aca="false">IF(BY132="","",(BY132/BT132))</f>
        <v/>
      </c>
      <c r="CA132" s="0" t="n">
        <f aca="false">COUNTIFS(U132:BQ132,BU133)</f>
        <v>0</v>
      </c>
      <c r="CB132" s="0" t="str">
        <f aca="false">IF(BX132="",BU132,BX132)</f>
        <v>*weave*</v>
      </c>
      <c r="CC132" s="0" t="n">
        <f aca="false">COUNTIFS(U132:BQ132,CB133)</f>
        <v>0</v>
      </c>
      <c r="CD132" s="14" t="n">
        <f aca="false">CC132/BT132</f>
        <v>0</v>
      </c>
      <c r="CE132" s="0" t="s">
        <v>1128</v>
      </c>
      <c r="CF132" s="14" t="n">
        <f aca="false">(COUNTIFS(U132:BQ132,CE132))/BT132</f>
        <v>0</v>
      </c>
      <c r="CG132" s="19" t="s">
        <v>1129</v>
      </c>
      <c r="CH132" s="0" t="s">
        <v>1130</v>
      </c>
      <c r="CI132" s="14" t="n">
        <f aca="false">(COUNTIFS(U132:BQ132,CK132))/BT132</f>
        <v>0.183673469387755</v>
      </c>
      <c r="CJ132" s="14" t="n">
        <f aca="false">(COUNTIFS(U132:BQ132,CK133))/BT132</f>
        <v>0</v>
      </c>
      <c r="CK132" s="15" t="s">
        <v>376</v>
      </c>
      <c r="CL132" s="0" t="s">
        <v>1131</v>
      </c>
    </row>
    <row r="133" customFormat="false" ht="13.8" hidden="false" customHeight="false" outlineLevel="0" collapsed="false">
      <c r="A133" s="4" t="s">
        <v>131</v>
      </c>
      <c r="B133" s="4" t="n">
        <v>1</v>
      </c>
      <c r="C133" s="4" t="n">
        <v>1</v>
      </c>
      <c r="D133" s="4" t="n">
        <v>2</v>
      </c>
      <c r="E133" s="4" t="n">
        <v>34</v>
      </c>
      <c r="F133" s="4" t="n">
        <v>17</v>
      </c>
      <c r="G133" s="4" t="n">
        <v>1</v>
      </c>
      <c r="H133" s="4" t="n">
        <v>1017</v>
      </c>
      <c r="I133" s="4" t="n">
        <v>11017</v>
      </c>
      <c r="J133" s="4" t="n">
        <v>1017</v>
      </c>
      <c r="K133" s="4" t="s">
        <v>200</v>
      </c>
      <c r="L133" s="4" t="s">
        <v>132</v>
      </c>
      <c r="M133" s="0" t="s">
        <v>1132</v>
      </c>
      <c r="N133" s="0" t="s">
        <v>1105</v>
      </c>
      <c r="O133" s="0" t="s">
        <v>1133</v>
      </c>
      <c r="R133" s="0" t="n">
        <f aca="false">(1+LEN(N133)-LEN(SUBSTITUTE(N133," ","")))+1</f>
        <v>6</v>
      </c>
      <c r="S133" s="0" t="n">
        <f aca="false">(1+LEN(O133)-LEN(SUBSTITUTE(O133," ","")))</f>
        <v>10</v>
      </c>
      <c r="T133" s="0" t="s">
        <v>1107</v>
      </c>
      <c r="U133" s="0" t="s">
        <v>1134</v>
      </c>
      <c r="V133" s="0" t="s">
        <v>1135</v>
      </c>
      <c r="W133" s="0" t="s">
        <v>1136</v>
      </c>
      <c r="X133" s="0" t="s">
        <v>1134</v>
      </c>
      <c r="Y133" s="0" t="s">
        <v>1137</v>
      </c>
      <c r="Z133" s="0" t="s">
        <v>873</v>
      </c>
      <c r="AA133" s="0" t="s">
        <v>1134</v>
      </c>
      <c r="AB133" s="0" t="s">
        <v>376</v>
      </c>
      <c r="AC133" s="0" t="s">
        <v>1137</v>
      </c>
      <c r="AD133" s="0" t="s">
        <v>1138</v>
      </c>
      <c r="AE133" s="0" t="s">
        <v>1136</v>
      </c>
      <c r="AF133" s="0" t="s">
        <v>1136</v>
      </c>
      <c r="AG133" s="0" t="s">
        <v>1139</v>
      </c>
      <c r="AH133" s="0" t="s">
        <v>376</v>
      </c>
      <c r="AI133" s="0" t="s">
        <v>1136</v>
      </c>
      <c r="AJ133" s="0" t="s">
        <v>1140</v>
      </c>
      <c r="AK133" s="0" t="s">
        <v>1141</v>
      </c>
      <c r="AL133" s="0" t="s">
        <v>1142</v>
      </c>
      <c r="AM133" s="0" t="s">
        <v>376</v>
      </c>
      <c r="AN133" s="0" t="s">
        <v>1143</v>
      </c>
      <c r="AO133" s="0" t="s">
        <v>1137</v>
      </c>
      <c r="AP133" s="0" t="s">
        <v>1144</v>
      </c>
      <c r="AQ133" s="0" t="s">
        <v>1121</v>
      </c>
      <c r="AR133" s="0" t="s">
        <v>1145</v>
      </c>
      <c r="AS133" s="0" t="s">
        <v>1121</v>
      </c>
      <c r="AT133" s="0" t="s">
        <v>1134</v>
      </c>
      <c r="AU133" s="0" t="s">
        <v>1134</v>
      </c>
      <c r="AV133" s="0" t="s">
        <v>1136</v>
      </c>
      <c r="AW133" s="0" t="s">
        <v>1134</v>
      </c>
      <c r="AX133" s="0" t="s">
        <v>212</v>
      </c>
      <c r="AY133" s="0" t="s">
        <v>1134</v>
      </c>
      <c r="AZ133" s="0" t="s">
        <v>1134</v>
      </c>
      <c r="BA133" s="0" t="s">
        <v>1134</v>
      </c>
      <c r="BB133" s="0" t="s">
        <v>1134</v>
      </c>
      <c r="BC133" s="0" t="s">
        <v>1134</v>
      </c>
      <c r="BD133" s="0" t="s">
        <v>1136</v>
      </c>
      <c r="BE133" s="0" t="s">
        <v>759</v>
      </c>
      <c r="BF133" s="0" t="s">
        <v>1134</v>
      </c>
      <c r="BG133" s="0" t="s">
        <v>1134</v>
      </c>
      <c r="BH133" s="0" t="s">
        <v>1146</v>
      </c>
      <c r="BI133" s="0" t="s">
        <v>1147</v>
      </c>
      <c r="BJ133" s="0" t="s">
        <v>1134</v>
      </c>
      <c r="BK133" s="0" t="s">
        <v>1134</v>
      </c>
      <c r="BL133" s="0" t="s">
        <v>1137</v>
      </c>
      <c r="BM133" s="0" t="s">
        <v>1134</v>
      </c>
      <c r="BN133" s="0" t="s">
        <v>1113</v>
      </c>
      <c r="BO133" s="0" t="s">
        <v>1148</v>
      </c>
      <c r="BP133" s="0" t="s">
        <v>1149</v>
      </c>
      <c r="BQ133" s="0" t="s">
        <v>945</v>
      </c>
      <c r="BS133" s="0" t="s">
        <v>1136</v>
      </c>
      <c r="BT133" s="0" t="n">
        <f aca="false">49-(COUNTBLANK(U133:BQ133))</f>
        <v>49</v>
      </c>
      <c r="BU133" s="0" t="str">
        <f aca="false">CONCATENATE("*",BS133,"*")</f>
        <v>*vacuum*</v>
      </c>
      <c r="BV133" s="0" t="n">
        <f aca="false">COUNTIFS(U133:BQ133,BU133)</f>
        <v>0</v>
      </c>
      <c r="BW133" s="13" t="n">
        <f aca="false">BV133/BT133</f>
        <v>0</v>
      </c>
      <c r="BZ133" s="14" t="str">
        <f aca="false">IF(BY133="","",(BY133/BT133))</f>
        <v/>
      </c>
      <c r="CA133" s="0" t="n">
        <f aca="false">COUNTIFS(U133:BQ133,BU132)</f>
        <v>0</v>
      </c>
      <c r="CB133" s="0" t="str">
        <f aca="false">IF(BX133="",BU133,BX133)</f>
        <v>*vacuum*</v>
      </c>
      <c r="CC133" s="0" t="n">
        <f aca="false">COUNTIFS(U133:BQ133,CB132)</f>
        <v>0</v>
      </c>
      <c r="CD133" s="14" t="n">
        <f aca="false">CC133/BT133</f>
        <v>0</v>
      </c>
      <c r="CE133" s="0" t="s">
        <v>1150</v>
      </c>
      <c r="CF133" s="14" t="n">
        <f aca="false">(COUNTIFS(U133:BQ133,CE133))/BT133</f>
        <v>0</v>
      </c>
      <c r="CH133" s="0" t="s">
        <v>1151</v>
      </c>
      <c r="CI133" s="14" t="n">
        <f aca="false">(COUNTIFS(U133:BQ133,CK133))/BT133</f>
        <v>0.469387755102041</v>
      </c>
      <c r="CJ133" s="14" t="n">
        <f aca="false">(COUNTIFS(U133:BQ133,CK132))/BT133</f>
        <v>0.102040816326531</v>
      </c>
      <c r="CK133" s="15" t="s">
        <v>1134</v>
      </c>
      <c r="CL133" s="0" t="s">
        <v>1131</v>
      </c>
    </row>
    <row r="134" customFormat="false" ht="13.8" hidden="false" customHeight="false" outlineLevel="0" collapsed="false">
      <c r="A134" s="4" t="s">
        <v>167</v>
      </c>
      <c r="B134" s="17" t="n">
        <v>1</v>
      </c>
      <c r="C134" s="17" t="n">
        <v>2</v>
      </c>
      <c r="D134" s="17" t="n">
        <v>1</v>
      </c>
      <c r="E134" s="17" t="n">
        <v>34</v>
      </c>
      <c r="F134" s="17" t="n">
        <v>17</v>
      </c>
      <c r="G134" s="17" t="n">
        <v>2</v>
      </c>
      <c r="H134" s="4" t="n">
        <v>2017</v>
      </c>
      <c r="I134" s="4" t="n">
        <v>12017</v>
      </c>
      <c r="J134" s="4" t="n">
        <v>2017</v>
      </c>
      <c r="K134" s="4" t="s">
        <v>200</v>
      </c>
      <c r="L134" s="4" t="s">
        <v>132</v>
      </c>
      <c r="M134" s="16" t="s">
        <v>1104</v>
      </c>
      <c r="N134" s="16" t="s">
        <v>1105</v>
      </c>
      <c r="O134" s="16" t="s">
        <v>1133</v>
      </c>
      <c r="P134" s="16"/>
      <c r="Q134" s="16"/>
      <c r="R134" s="16" t="n">
        <f aca="false">(1+LEN(N134)-LEN(SUBSTITUTE(N134," ","")))+1</f>
        <v>6</v>
      </c>
      <c r="S134" s="16" t="n">
        <f aca="false">(1+LEN(O134)-LEN(SUBSTITUTE(O134," ","")))</f>
        <v>10</v>
      </c>
      <c r="T134" s="16" t="s">
        <v>1107</v>
      </c>
      <c r="U134" s="16" t="s">
        <v>1108</v>
      </c>
      <c r="V134" s="20" t="s">
        <v>1109</v>
      </c>
      <c r="W134" s="16" t="s">
        <v>1110</v>
      </c>
      <c r="X134" s="20" t="s">
        <v>1111</v>
      </c>
      <c r="Y134" s="16" t="s">
        <v>154</v>
      </c>
      <c r="Z134" s="24" t="s">
        <v>1112</v>
      </c>
      <c r="AA134" s="20" t="s">
        <v>1113</v>
      </c>
      <c r="AB134" s="16" t="s">
        <v>879</v>
      </c>
      <c r="AC134" s="16" t="s">
        <v>1114</v>
      </c>
      <c r="AD134" s="16" t="s">
        <v>1115</v>
      </c>
      <c r="AE134" s="16" t="s">
        <v>154</v>
      </c>
      <c r="AF134" s="16" t="s">
        <v>1116</v>
      </c>
      <c r="AG134" s="20" t="s">
        <v>369</v>
      </c>
      <c r="AH134" s="16" t="s">
        <v>1117</v>
      </c>
      <c r="AI134" s="20" t="s">
        <v>376</v>
      </c>
      <c r="AJ134" s="16" t="s">
        <v>742</v>
      </c>
      <c r="AK134" s="16" t="s">
        <v>945</v>
      </c>
      <c r="AL134" s="20" t="s">
        <v>1118</v>
      </c>
      <c r="AM134" s="16" t="s">
        <v>879</v>
      </c>
      <c r="AN134" s="16" t="s">
        <v>873</v>
      </c>
      <c r="AO134" s="20" t="s">
        <v>376</v>
      </c>
      <c r="AP134" s="20" t="s">
        <v>376</v>
      </c>
      <c r="AQ134" s="20" t="s">
        <v>1119</v>
      </c>
      <c r="AR134" s="16" t="s">
        <v>1045</v>
      </c>
      <c r="AS134" s="16" t="s">
        <v>879</v>
      </c>
      <c r="AT134" s="16" t="s">
        <v>1045</v>
      </c>
      <c r="AU134" s="16" t="s">
        <v>879</v>
      </c>
      <c r="AV134" s="20" t="s">
        <v>1120</v>
      </c>
      <c r="AW134" s="20" t="s">
        <v>1121</v>
      </c>
      <c r="AX134" s="16" t="s">
        <v>154</v>
      </c>
      <c r="AY134" s="20" t="s">
        <v>376</v>
      </c>
      <c r="AZ134" s="16" t="s">
        <v>1110</v>
      </c>
      <c r="BA134" s="16" t="s">
        <v>1122</v>
      </c>
      <c r="BB134" s="20" t="s">
        <v>1113</v>
      </c>
      <c r="BC134" s="20" t="s">
        <v>376</v>
      </c>
      <c r="BD134" s="20" t="s">
        <v>1113</v>
      </c>
      <c r="BE134" s="16" t="s">
        <v>154</v>
      </c>
      <c r="BF134" s="20" t="s">
        <v>1113</v>
      </c>
      <c r="BG134" s="20" t="s">
        <v>376</v>
      </c>
      <c r="BH134" s="16" t="s">
        <v>154</v>
      </c>
      <c r="BI134" s="20" t="s">
        <v>1113</v>
      </c>
      <c r="BJ134" s="16" t="s">
        <v>1123</v>
      </c>
      <c r="BK134" s="16" t="s">
        <v>1124</v>
      </c>
      <c r="BL134" s="16" t="s">
        <v>873</v>
      </c>
      <c r="BM134" s="16" t="s">
        <v>1125</v>
      </c>
      <c r="BN134" s="20" t="s">
        <v>1126</v>
      </c>
      <c r="BO134" s="20" t="s">
        <v>376</v>
      </c>
      <c r="BP134" s="16" t="s">
        <v>212</v>
      </c>
      <c r="BQ134" s="20" t="s">
        <v>1127</v>
      </c>
      <c r="BR134" s="16"/>
      <c r="BS134" s="16" t="s">
        <v>1113</v>
      </c>
      <c r="BT134" s="16" t="n">
        <f aca="false">49-(COUNTBLANK(U134:BQ134))</f>
        <v>49</v>
      </c>
      <c r="BU134" s="16" t="str">
        <f aca="false">CONCATENATE("*",BS134,"*")</f>
        <v>*weave*</v>
      </c>
      <c r="BV134" s="16" t="n">
        <f aca="false">COUNTIFS(U134:BQ134,BU134)</f>
        <v>0</v>
      </c>
      <c r="BW134" s="18" t="n">
        <f aca="false">BV134/BT134</f>
        <v>0</v>
      </c>
      <c r="BX134" s="16"/>
      <c r="BY134" s="16"/>
      <c r="BZ134" s="18" t="str">
        <f aca="false">IF(BY134="","",(BY134/BT134))</f>
        <v/>
      </c>
      <c r="CA134" s="16" t="n">
        <f aca="false">COUNTIFS(U134:BQ134,BU135)</f>
        <v>0</v>
      </c>
      <c r="CB134" s="16" t="str">
        <f aca="false">IF(BX134="",BU134,BX134)</f>
        <v>*weave*</v>
      </c>
      <c r="CC134" s="16" t="n">
        <f aca="false">COUNTIFS(U134:BQ134,CB135)</f>
        <v>0</v>
      </c>
      <c r="CD134" s="18" t="n">
        <f aca="false">CC134/BT134</f>
        <v>0</v>
      </c>
      <c r="CE134" s="16" t="s">
        <v>1128</v>
      </c>
      <c r="CF134" s="18" t="n">
        <f aca="false">(COUNTIFS(U134:BQ134,CE134))/BT134</f>
        <v>0</v>
      </c>
      <c r="CG134" s="20" t="s">
        <v>1129</v>
      </c>
      <c r="CH134" s="16" t="s">
        <v>1130</v>
      </c>
      <c r="CI134" s="14" t="n">
        <f aca="false">(COUNTIFS(U134:BQ134,CK134))/BT134</f>
        <v>0</v>
      </c>
      <c r="CJ134" s="14" t="n">
        <f aca="false">(COUNTIFS(U134:BQ134,CK135))/BT134</f>
        <v>0.183673469387755</v>
      </c>
      <c r="CK134" s="16" t="s">
        <v>1134</v>
      </c>
      <c r="CL134" s="16" t="s">
        <v>1131</v>
      </c>
    </row>
    <row r="135" customFormat="false" ht="13.8" hidden="false" customHeight="false" outlineLevel="0" collapsed="false">
      <c r="A135" s="4" t="s">
        <v>195</v>
      </c>
      <c r="B135" s="17" t="n">
        <v>1</v>
      </c>
      <c r="C135" s="17" t="n">
        <v>2</v>
      </c>
      <c r="D135" s="17" t="n">
        <v>2</v>
      </c>
      <c r="E135" s="17" t="n">
        <v>34</v>
      </c>
      <c r="F135" s="17" t="n">
        <v>17</v>
      </c>
      <c r="G135" s="17" t="n">
        <v>3</v>
      </c>
      <c r="H135" s="4" t="n">
        <v>3017</v>
      </c>
      <c r="I135" s="4" t="n">
        <v>13017</v>
      </c>
      <c r="J135" s="4" t="n">
        <v>3017</v>
      </c>
      <c r="K135" s="4" t="s">
        <v>200</v>
      </c>
      <c r="L135" s="4" t="s">
        <v>132</v>
      </c>
      <c r="M135" s="16" t="s">
        <v>1132</v>
      </c>
      <c r="N135" s="16" t="s">
        <v>1105</v>
      </c>
      <c r="O135" s="16" t="s">
        <v>1106</v>
      </c>
      <c r="R135" s="16" t="n">
        <f aca="false">(1+LEN(N135)-LEN(SUBSTITUTE(N135," ","")))+1</f>
        <v>6</v>
      </c>
      <c r="S135" s="16" t="n">
        <f aca="false">(1+LEN(O135)-LEN(SUBSTITUTE(O135," ","")))</f>
        <v>10</v>
      </c>
      <c r="T135" s="16" t="s">
        <v>1107</v>
      </c>
      <c r="U135" s="16" t="s">
        <v>1134</v>
      </c>
      <c r="V135" s="16" t="s">
        <v>1135</v>
      </c>
      <c r="W135" s="16" t="s">
        <v>1136</v>
      </c>
      <c r="X135" s="16" t="s">
        <v>1134</v>
      </c>
      <c r="Y135" s="16" t="s">
        <v>1137</v>
      </c>
      <c r="Z135" s="16" t="s">
        <v>873</v>
      </c>
      <c r="AA135" s="16" t="s">
        <v>1134</v>
      </c>
      <c r="AB135" s="16" t="s">
        <v>376</v>
      </c>
      <c r="AC135" s="16" t="s">
        <v>1137</v>
      </c>
      <c r="AD135" s="16" t="s">
        <v>1138</v>
      </c>
      <c r="AE135" s="16" t="s">
        <v>1136</v>
      </c>
      <c r="AF135" s="16" t="s">
        <v>1136</v>
      </c>
      <c r="AG135" s="16" t="s">
        <v>1139</v>
      </c>
      <c r="AH135" s="16" t="s">
        <v>376</v>
      </c>
      <c r="AI135" s="16" t="s">
        <v>1136</v>
      </c>
      <c r="AJ135" s="16" t="s">
        <v>1140</v>
      </c>
      <c r="AK135" s="16" t="s">
        <v>1141</v>
      </c>
      <c r="AL135" s="16" t="s">
        <v>1142</v>
      </c>
      <c r="AM135" s="16" t="s">
        <v>376</v>
      </c>
      <c r="AN135" s="16" t="s">
        <v>1143</v>
      </c>
      <c r="AO135" s="16" t="s">
        <v>1137</v>
      </c>
      <c r="AP135" s="16" t="s">
        <v>1144</v>
      </c>
      <c r="AQ135" s="16" t="s">
        <v>1121</v>
      </c>
      <c r="AR135" s="16" t="s">
        <v>1145</v>
      </c>
      <c r="AS135" s="16" t="s">
        <v>1121</v>
      </c>
      <c r="AT135" s="16" t="s">
        <v>1134</v>
      </c>
      <c r="AU135" s="16" t="s">
        <v>1134</v>
      </c>
      <c r="AV135" s="16" t="s">
        <v>1136</v>
      </c>
      <c r="AW135" s="16" t="s">
        <v>1134</v>
      </c>
      <c r="AX135" s="16" t="s">
        <v>212</v>
      </c>
      <c r="AY135" s="16" t="s">
        <v>1134</v>
      </c>
      <c r="AZ135" s="16" t="s">
        <v>1134</v>
      </c>
      <c r="BA135" s="16" t="s">
        <v>1134</v>
      </c>
      <c r="BB135" s="16" t="s">
        <v>1134</v>
      </c>
      <c r="BC135" s="16" t="s">
        <v>1134</v>
      </c>
      <c r="BD135" s="16" t="s">
        <v>1136</v>
      </c>
      <c r="BE135" s="16" t="s">
        <v>759</v>
      </c>
      <c r="BF135" s="16" t="s">
        <v>1134</v>
      </c>
      <c r="BG135" s="16" t="s">
        <v>1134</v>
      </c>
      <c r="BH135" s="16" t="s">
        <v>1146</v>
      </c>
      <c r="BI135" s="16" t="s">
        <v>1147</v>
      </c>
      <c r="BJ135" s="16" t="s">
        <v>1134</v>
      </c>
      <c r="BK135" s="16" t="s">
        <v>1134</v>
      </c>
      <c r="BL135" s="16" t="s">
        <v>1137</v>
      </c>
      <c r="BM135" s="16" t="s">
        <v>1134</v>
      </c>
      <c r="BN135" s="16" t="s">
        <v>1113</v>
      </c>
      <c r="BO135" s="16" t="s">
        <v>1148</v>
      </c>
      <c r="BP135" s="16" t="s">
        <v>1149</v>
      </c>
      <c r="BQ135" s="16" t="s">
        <v>945</v>
      </c>
      <c r="BS135" s="16" t="s">
        <v>1136</v>
      </c>
      <c r="BT135" s="16" t="n">
        <f aca="false">49-(COUNTBLANK(U135:BQ135))</f>
        <v>49</v>
      </c>
      <c r="BU135" s="16" t="str">
        <f aca="false">CONCATENATE("*",BS135,"*")</f>
        <v>*vacuum*</v>
      </c>
      <c r="BV135" s="16" t="n">
        <f aca="false">COUNTIFS(U135:BQ135,BU135)</f>
        <v>0</v>
      </c>
      <c r="BW135" s="18" t="n">
        <f aca="false">BV135/BT135</f>
        <v>0</v>
      </c>
      <c r="BZ135" s="18" t="str">
        <f aca="false">IF(BY135="","",(BY135/BT135))</f>
        <v/>
      </c>
      <c r="CA135" s="16" t="n">
        <f aca="false">COUNTIFS(U135:BQ135,BU134)</f>
        <v>0</v>
      </c>
      <c r="CB135" s="16" t="str">
        <f aca="false">IF(BX135="",BU135,BX135)</f>
        <v>*vacuum*</v>
      </c>
      <c r="CC135" s="16" t="n">
        <f aca="false">COUNTIFS(U135:BQ135,CB134)</f>
        <v>0</v>
      </c>
      <c r="CD135" s="18" t="n">
        <f aca="false">CC135/BT135</f>
        <v>0</v>
      </c>
      <c r="CE135" s="16" t="s">
        <v>1150</v>
      </c>
      <c r="CF135" s="18" t="n">
        <f aca="false">(COUNTIFS(U135:BQ135,CE135))/BT135</f>
        <v>0</v>
      </c>
      <c r="CH135" s="16" t="s">
        <v>1151</v>
      </c>
      <c r="CI135" s="14" t="n">
        <f aca="false">(COUNTIFS(U135:BQ135,CK135))/BT135</f>
        <v>0.102040816326531</v>
      </c>
      <c r="CJ135" s="14" t="n">
        <f aca="false">(COUNTIFS(U135:BQ135,CK134))/BT135</f>
        <v>0.469387755102041</v>
      </c>
      <c r="CK135" s="16" t="s">
        <v>376</v>
      </c>
      <c r="CL135" s="16" t="s">
        <v>1131</v>
      </c>
    </row>
    <row r="136" customFormat="false" ht="13.8" hidden="false" customHeight="false" outlineLevel="0" collapsed="false">
      <c r="A136" s="4" t="s">
        <v>201</v>
      </c>
      <c r="B136" s="4" t="n">
        <v>2</v>
      </c>
      <c r="C136" s="4" t="n">
        <v>1</v>
      </c>
      <c r="D136" s="4" t="n">
        <v>1</v>
      </c>
      <c r="E136" s="4" t="n">
        <v>34</v>
      </c>
      <c r="F136" s="4" t="n">
        <v>17</v>
      </c>
      <c r="G136" s="4" t="n">
        <v>5</v>
      </c>
      <c r="H136" s="4" t="n">
        <v>5017</v>
      </c>
      <c r="I136" s="4" t="n">
        <v>15017</v>
      </c>
      <c r="J136" s="4" t="n">
        <v>5017</v>
      </c>
      <c r="K136" s="4" t="s">
        <v>200</v>
      </c>
      <c r="L136" s="4" t="s">
        <v>132</v>
      </c>
      <c r="M136" s="0" t="s">
        <v>1104</v>
      </c>
      <c r="N136" s="0" t="s">
        <v>1105</v>
      </c>
      <c r="O136" s="0" t="s">
        <v>1106</v>
      </c>
      <c r="R136" s="0" t="n">
        <f aca="false">(1+LEN(N136)-LEN(SUBSTITUTE(N136," ","")))+1</f>
        <v>6</v>
      </c>
      <c r="S136" s="0" t="n">
        <f aca="false">(1+LEN(O136)-LEN(SUBSTITUTE(O136," ","")))</f>
        <v>10</v>
      </c>
      <c r="T136" s="0" t="s">
        <v>1107</v>
      </c>
      <c r="U136" s="0" t="s">
        <v>1108</v>
      </c>
      <c r="V136" s="19" t="s">
        <v>1109</v>
      </c>
      <c r="W136" s="0" t="s">
        <v>1110</v>
      </c>
      <c r="X136" s="19" t="s">
        <v>1111</v>
      </c>
      <c r="Y136" s="0" t="s">
        <v>154</v>
      </c>
      <c r="Z136" s="23" t="s">
        <v>1112</v>
      </c>
      <c r="AA136" s="19" t="s">
        <v>1113</v>
      </c>
      <c r="AB136" s="0" t="s">
        <v>879</v>
      </c>
      <c r="AC136" s="0" t="s">
        <v>1114</v>
      </c>
      <c r="AD136" s="0" t="s">
        <v>1115</v>
      </c>
      <c r="AE136" s="0" t="s">
        <v>154</v>
      </c>
      <c r="AF136" s="0" t="s">
        <v>1116</v>
      </c>
      <c r="AG136" s="19" t="s">
        <v>369</v>
      </c>
      <c r="AH136" s="0" t="s">
        <v>1117</v>
      </c>
      <c r="AI136" s="19" t="s">
        <v>376</v>
      </c>
      <c r="AJ136" s="0" t="s">
        <v>742</v>
      </c>
      <c r="AK136" s="0" t="s">
        <v>945</v>
      </c>
      <c r="AL136" s="19" t="s">
        <v>1118</v>
      </c>
      <c r="AM136" s="0" t="s">
        <v>879</v>
      </c>
      <c r="AN136" s="0" t="s">
        <v>873</v>
      </c>
      <c r="AO136" s="19" t="s">
        <v>376</v>
      </c>
      <c r="AP136" s="19" t="s">
        <v>376</v>
      </c>
      <c r="AQ136" s="19" t="s">
        <v>1119</v>
      </c>
      <c r="AR136" s="0" t="s">
        <v>1045</v>
      </c>
      <c r="AS136" s="0" t="s">
        <v>879</v>
      </c>
      <c r="AT136" s="0" t="s">
        <v>1045</v>
      </c>
      <c r="AU136" s="0" t="s">
        <v>879</v>
      </c>
      <c r="AV136" s="19" t="s">
        <v>1120</v>
      </c>
      <c r="AW136" s="19" t="s">
        <v>1121</v>
      </c>
      <c r="AX136" s="0" t="s">
        <v>154</v>
      </c>
      <c r="AY136" s="19" t="s">
        <v>376</v>
      </c>
      <c r="AZ136" s="0" t="s">
        <v>1110</v>
      </c>
      <c r="BA136" s="0" t="s">
        <v>1122</v>
      </c>
      <c r="BB136" s="19" t="s">
        <v>1113</v>
      </c>
      <c r="BC136" s="19" t="s">
        <v>376</v>
      </c>
      <c r="BD136" s="19" t="s">
        <v>1113</v>
      </c>
      <c r="BE136" s="0" t="s">
        <v>154</v>
      </c>
      <c r="BF136" s="19" t="s">
        <v>1113</v>
      </c>
      <c r="BG136" s="19" t="s">
        <v>376</v>
      </c>
      <c r="BH136" s="0" t="s">
        <v>154</v>
      </c>
      <c r="BI136" s="19" t="s">
        <v>1113</v>
      </c>
      <c r="BJ136" s="0" t="s">
        <v>1123</v>
      </c>
      <c r="BK136" s="0" t="s">
        <v>1124</v>
      </c>
      <c r="BL136" s="0" t="s">
        <v>873</v>
      </c>
      <c r="BM136" s="0" t="s">
        <v>1125</v>
      </c>
      <c r="BN136" s="19" t="s">
        <v>1126</v>
      </c>
      <c r="BO136" s="19" t="s">
        <v>376</v>
      </c>
      <c r="BP136" s="0" t="s">
        <v>212</v>
      </c>
      <c r="BQ136" s="19" t="s">
        <v>1127</v>
      </c>
      <c r="BS136" s="0" t="s">
        <v>1113</v>
      </c>
      <c r="BT136" s="0" t="n">
        <f aca="false">49-(COUNTBLANK(U136:BQ136))</f>
        <v>49</v>
      </c>
      <c r="BU136" s="0" t="str">
        <f aca="false">CONCATENATE("*",BS136,"*")</f>
        <v>*weave*</v>
      </c>
      <c r="BV136" s="0" t="n">
        <f aca="false">COUNTIFS(U136:BQ136,BU136)</f>
        <v>0</v>
      </c>
      <c r="BW136" s="13" t="n">
        <f aca="false">BV136/BT136</f>
        <v>0</v>
      </c>
      <c r="BZ136" s="14" t="str">
        <f aca="false">IF(BY136="","",(BY136/BT136))</f>
        <v/>
      </c>
      <c r="CA136" s="0" t="n">
        <f aca="false">COUNTIFS(U136:BQ136,BU137)</f>
        <v>0</v>
      </c>
      <c r="CB136" s="0" t="str">
        <f aca="false">IF(BX136="",BU136,BX136)</f>
        <v>*weave*</v>
      </c>
      <c r="CC136" s="0" t="n">
        <f aca="false">COUNTIFS(U136:BQ136,CB137)</f>
        <v>0</v>
      </c>
      <c r="CD136" s="14" t="n">
        <f aca="false">CC136/BT136</f>
        <v>0</v>
      </c>
      <c r="CE136" s="0" t="s">
        <v>1128</v>
      </c>
      <c r="CF136" s="14" t="n">
        <f aca="false">(COUNTIFS(U136:BQ136,CE136))/BT136</f>
        <v>0</v>
      </c>
      <c r="CG136" s="19" t="s">
        <v>1129</v>
      </c>
      <c r="CH136" s="0" t="s">
        <v>1130</v>
      </c>
      <c r="CI136" s="14" t="n">
        <f aca="false">(COUNTIFS(U136:BQ136,CK136))/BT136</f>
        <v>0.183673469387755</v>
      </c>
      <c r="CJ136" s="14" t="n">
        <f aca="false">(COUNTIFS(U136:BQ136,CH137))/BT136</f>
        <v>0</v>
      </c>
      <c r="CK136" s="15" t="s">
        <v>376</v>
      </c>
      <c r="CL136" s="0" t="s">
        <v>1131</v>
      </c>
    </row>
    <row r="137" customFormat="false" ht="13.8" hidden="false" customHeight="false" outlineLevel="0" collapsed="false">
      <c r="A137" s="4" t="s">
        <v>202</v>
      </c>
      <c r="B137" s="4" t="n">
        <v>2</v>
      </c>
      <c r="C137" s="4" t="n">
        <v>1</v>
      </c>
      <c r="D137" s="4" t="n">
        <v>2</v>
      </c>
      <c r="E137" s="4" t="n">
        <v>34</v>
      </c>
      <c r="F137" s="4" t="n">
        <v>17</v>
      </c>
      <c r="G137" s="4" t="n">
        <v>6</v>
      </c>
      <c r="H137" s="4" t="n">
        <v>6017</v>
      </c>
      <c r="I137" s="4" t="n">
        <v>16017</v>
      </c>
      <c r="J137" s="4" t="n">
        <v>6017</v>
      </c>
      <c r="K137" s="4" t="s">
        <v>200</v>
      </c>
      <c r="L137" s="4" t="s">
        <v>132</v>
      </c>
      <c r="M137" s="0" t="s">
        <v>1132</v>
      </c>
      <c r="N137" s="0" t="s">
        <v>1105</v>
      </c>
      <c r="O137" s="0" t="s">
        <v>1133</v>
      </c>
      <c r="R137" s="0" t="n">
        <f aca="false">(1+LEN(N137)-LEN(SUBSTITUTE(N137," ","")))+1</f>
        <v>6</v>
      </c>
      <c r="S137" s="0" t="n">
        <f aca="false">(1+LEN(O137)-LEN(SUBSTITUTE(O137," ","")))</f>
        <v>10</v>
      </c>
      <c r="T137" s="0" t="s">
        <v>1107</v>
      </c>
      <c r="U137" s="0" t="s">
        <v>1134</v>
      </c>
      <c r="V137" s="0" t="s">
        <v>1135</v>
      </c>
      <c r="W137" s="0" t="s">
        <v>1136</v>
      </c>
      <c r="X137" s="0" t="s">
        <v>1134</v>
      </c>
      <c r="Y137" s="0" t="s">
        <v>1137</v>
      </c>
      <c r="Z137" s="0" t="s">
        <v>873</v>
      </c>
      <c r="AA137" s="0" t="s">
        <v>1134</v>
      </c>
      <c r="AB137" s="0" t="s">
        <v>376</v>
      </c>
      <c r="AC137" s="0" t="s">
        <v>1137</v>
      </c>
      <c r="AD137" s="0" t="s">
        <v>1138</v>
      </c>
      <c r="AE137" s="0" t="s">
        <v>1136</v>
      </c>
      <c r="AF137" s="0" t="s">
        <v>1136</v>
      </c>
      <c r="AG137" s="0" t="s">
        <v>1139</v>
      </c>
      <c r="AH137" s="0" t="s">
        <v>376</v>
      </c>
      <c r="AI137" s="0" t="s">
        <v>1136</v>
      </c>
      <c r="AJ137" s="0" t="s">
        <v>1140</v>
      </c>
      <c r="AK137" s="0" t="s">
        <v>1141</v>
      </c>
      <c r="AL137" s="0" t="s">
        <v>1142</v>
      </c>
      <c r="AM137" s="0" t="s">
        <v>376</v>
      </c>
      <c r="AN137" s="0" t="s">
        <v>1143</v>
      </c>
      <c r="AO137" s="0" t="s">
        <v>1137</v>
      </c>
      <c r="AP137" s="0" t="s">
        <v>1144</v>
      </c>
      <c r="AQ137" s="0" t="s">
        <v>1121</v>
      </c>
      <c r="AR137" s="0" t="s">
        <v>1145</v>
      </c>
      <c r="AS137" s="0" t="s">
        <v>1121</v>
      </c>
      <c r="AT137" s="0" t="s">
        <v>1134</v>
      </c>
      <c r="AU137" s="0" t="s">
        <v>1134</v>
      </c>
      <c r="AV137" s="0" t="s">
        <v>1136</v>
      </c>
      <c r="AW137" s="0" t="s">
        <v>1134</v>
      </c>
      <c r="AX137" s="0" t="s">
        <v>212</v>
      </c>
      <c r="AY137" s="0" t="s">
        <v>1134</v>
      </c>
      <c r="AZ137" s="0" t="s">
        <v>1134</v>
      </c>
      <c r="BA137" s="0" t="s">
        <v>1134</v>
      </c>
      <c r="BB137" s="0" t="s">
        <v>1134</v>
      </c>
      <c r="BC137" s="0" t="s">
        <v>1134</v>
      </c>
      <c r="BD137" s="0" t="s">
        <v>1136</v>
      </c>
      <c r="BE137" s="0" t="s">
        <v>759</v>
      </c>
      <c r="BF137" s="0" t="s">
        <v>1134</v>
      </c>
      <c r="BG137" s="0" t="s">
        <v>1134</v>
      </c>
      <c r="BH137" s="0" t="s">
        <v>1146</v>
      </c>
      <c r="BI137" s="0" t="s">
        <v>1147</v>
      </c>
      <c r="BJ137" s="0" t="s">
        <v>1134</v>
      </c>
      <c r="BK137" s="0" t="s">
        <v>1134</v>
      </c>
      <c r="BL137" s="0" t="s">
        <v>1137</v>
      </c>
      <c r="BM137" s="0" t="s">
        <v>1134</v>
      </c>
      <c r="BN137" s="0" t="s">
        <v>1113</v>
      </c>
      <c r="BO137" s="0" t="s">
        <v>1148</v>
      </c>
      <c r="BP137" s="0" t="s">
        <v>1149</v>
      </c>
      <c r="BQ137" s="0" t="s">
        <v>945</v>
      </c>
      <c r="BS137" s="0" t="s">
        <v>1136</v>
      </c>
      <c r="BT137" s="0" t="n">
        <f aca="false">49-(COUNTBLANK(U137:BQ137))</f>
        <v>49</v>
      </c>
      <c r="BU137" s="0" t="str">
        <f aca="false">CONCATENATE("*",BS137,"*")</f>
        <v>*vacuum*</v>
      </c>
      <c r="BV137" s="0" t="n">
        <f aca="false">COUNTIFS(U137:BQ137,BU137)</f>
        <v>0</v>
      </c>
      <c r="BW137" s="13" t="n">
        <f aca="false">BV137/BT137</f>
        <v>0</v>
      </c>
      <c r="BZ137" s="14" t="str">
        <f aca="false">IF(BY137="","",(BY137/BT137))</f>
        <v/>
      </c>
      <c r="CA137" s="0" t="n">
        <f aca="false">COUNTIFS(U137:BQ137,BU136)</f>
        <v>0</v>
      </c>
      <c r="CB137" s="0" t="str">
        <f aca="false">IF(BX137="",BU137,BX137)</f>
        <v>*vacuum*</v>
      </c>
      <c r="CC137" s="0" t="n">
        <f aca="false">COUNTIFS(U137:BQ137,CB136)</f>
        <v>0</v>
      </c>
      <c r="CD137" s="14" t="n">
        <f aca="false">CC137/BT137</f>
        <v>0</v>
      </c>
      <c r="CE137" s="0" t="s">
        <v>1150</v>
      </c>
      <c r="CF137" s="14" t="n">
        <f aca="false">(COUNTIFS(U137:BQ137,CE137))/BT137</f>
        <v>0</v>
      </c>
      <c r="CH137" s="0" t="s">
        <v>1151</v>
      </c>
      <c r="CI137" s="14" t="n">
        <f aca="false">(COUNTIFS(U137:BQ137,CK137))/BT137</f>
        <v>0.469387755102041</v>
      </c>
      <c r="CJ137" s="14" t="n">
        <f aca="false">(COUNTIFS(U137:BQ137,CH136))/BT137</f>
        <v>0</v>
      </c>
      <c r="CK137" s="15" t="s">
        <v>1134</v>
      </c>
      <c r="CL137" s="0" t="s">
        <v>1131</v>
      </c>
    </row>
    <row r="138" customFormat="false" ht="13.8" hidden="false" customHeight="false" outlineLevel="0" collapsed="false">
      <c r="A138" s="4" t="s">
        <v>203</v>
      </c>
      <c r="B138" s="17" t="n">
        <v>2</v>
      </c>
      <c r="C138" s="17" t="n">
        <v>2</v>
      </c>
      <c r="D138" s="17" t="n">
        <v>1</v>
      </c>
      <c r="E138" s="17" t="n">
        <v>34</v>
      </c>
      <c r="F138" s="17" t="n">
        <v>17</v>
      </c>
      <c r="G138" s="17" t="n">
        <v>7</v>
      </c>
      <c r="H138" s="4" t="n">
        <v>7017</v>
      </c>
      <c r="I138" s="4" t="n">
        <v>17017</v>
      </c>
      <c r="J138" s="4" t="n">
        <v>7017</v>
      </c>
      <c r="K138" s="4" t="s">
        <v>200</v>
      </c>
      <c r="L138" s="4" t="s">
        <v>132</v>
      </c>
      <c r="M138" s="16" t="s">
        <v>1104</v>
      </c>
      <c r="N138" s="16" t="s">
        <v>1105</v>
      </c>
      <c r="O138" s="16" t="s">
        <v>1133</v>
      </c>
      <c r="R138" s="16" t="n">
        <f aca="false">(1+LEN(N138)-LEN(SUBSTITUTE(N138," ","")))+1</f>
        <v>6</v>
      </c>
      <c r="S138" s="16" t="n">
        <f aca="false">(1+LEN(O138)-LEN(SUBSTITUTE(O138," ","")))</f>
        <v>10</v>
      </c>
      <c r="T138" s="16" t="s">
        <v>1107</v>
      </c>
      <c r="U138" s="16" t="s">
        <v>1108</v>
      </c>
      <c r="V138" s="20" t="s">
        <v>1109</v>
      </c>
      <c r="W138" s="16" t="s">
        <v>1110</v>
      </c>
      <c r="X138" s="20" t="s">
        <v>1111</v>
      </c>
      <c r="Y138" s="16" t="s">
        <v>154</v>
      </c>
      <c r="Z138" s="24" t="s">
        <v>1112</v>
      </c>
      <c r="AA138" s="20" t="s">
        <v>1113</v>
      </c>
      <c r="AB138" s="16" t="s">
        <v>879</v>
      </c>
      <c r="AC138" s="16" t="s">
        <v>1114</v>
      </c>
      <c r="AD138" s="16" t="s">
        <v>1115</v>
      </c>
      <c r="AE138" s="16" t="s">
        <v>154</v>
      </c>
      <c r="AF138" s="16" t="s">
        <v>1116</v>
      </c>
      <c r="AG138" s="20" t="s">
        <v>369</v>
      </c>
      <c r="AH138" s="16" t="s">
        <v>1117</v>
      </c>
      <c r="AI138" s="20" t="s">
        <v>376</v>
      </c>
      <c r="AJ138" s="16" t="s">
        <v>742</v>
      </c>
      <c r="AK138" s="16" t="s">
        <v>945</v>
      </c>
      <c r="AL138" s="20" t="s">
        <v>1118</v>
      </c>
      <c r="AM138" s="16" t="s">
        <v>879</v>
      </c>
      <c r="AN138" s="16" t="s">
        <v>873</v>
      </c>
      <c r="AO138" s="20" t="s">
        <v>376</v>
      </c>
      <c r="AP138" s="20" t="s">
        <v>376</v>
      </c>
      <c r="AQ138" s="20" t="s">
        <v>1119</v>
      </c>
      <c r="AR138" s="16" t="s">
        <v>1045</v>
      </c>
      <c r="AS138" s="16" t="s">
        <v>879</v>
      </c>
      <c r="AT138" s="16" t="s">
        <v>1045</v>
      </c>
      <c r="AU138" s="16" t="s">
        <v>879</v>
      </c>
      <c r="AV138" s="20" t="s">
        <v>1120</v>
      </c>
      <c r="AW138" s="20" t="s">
        <v>1121</v>
      </c>
      <c r="AX138" s="16" t="s">
        <v>154</v>
      </c>
      <c r="AY138" s="20" t="s">
        <v>376</v>
      </c>
      <c r="AZ138" s="16" t="s">
        <v>1110</v>
      </c>
      <c r="BA138" s="16" t="s">
        <v>1122</v>
      </c>
      <c r="BB138" s="20" t="s">
        <v>1113</v>
      </c>
      <c r="BC138" s="20" t="s">
        <v>376</v>
      </c>
      <c r="BD138" s="20" t="s">
        <v>1113</v>
      </c>
      <c r="BE138" s="16" t="s">
        <v>154</v>
      </c>
      <c r="BF138" s="20" t="s">
        <v>1113</v>
      </c>
      <c r="BG138" s="20" t="s">
        <v>376</v>
      </c>
      <c r="BH138" s="16" t="s">
        <v>154</v>
      </c>
      <c r="BI138" s="20" t="s">
        <v>1113</v>
      </c>
      <c r="BJ138" s="16" t="s">
        <v>1123</v>
      </c>
      <c r="BK138" s="16" t="s">
        <v>1124</v>
      </c>
      <c r="BL138" s="16" t="s">
        <v>873</v>
      </c>
      <c r="BM138" s="16" t="s">
        <v>1125</v>
      </c>
      <c r="BN138" s="20" t="s">
        <v>1126</v>
      </c>
      <c r="BO138" s="20" t="s">
        <v>376</v>
      </c>
      <c r="BP138" s="16" t="s">
        <v>212</v>
      </c>
      <c r="BQ138" s="20" t="s">
        <v>1127</v>
      </c>
      <c r="BS138" s="16" t="s">
        <v>1113</v>
      </c>
      <c r="BT138" s="16" t="n">
        <f aca="false">49-(COUNTBLANK(U138:BQ138))</f>
        <v>49</v>
      </c>
      <c r="BU138" s="16" t="str">
        <f aca="false">CONCATENATE("*",BS138,"*")</f>
        <v>*weave*</v>
      </c>
      <c r="BV138" s="16" t="n">
        <f aca="false">COUNTIFS(U138:BQ138,BU138)</f>
        <v>0</v>
      </c>
      <c r="BW138" s="18" t="n">
        <f aca="false">BV138/BT138</f>
        <v>0</v>
      </c>
      <c r="BZ138" s="18" t="str">
        <f aca="false">IF(BY138="","",(BY138/BT138))</f>
        <v/>
      </c>
      <c r="CA138" s="16" t="n">
        <f aca="false">COUNTIFS(U138:BQ138,BU139)</f>
        <v>0</v>
      </c>
      <c r="CB138" s="16" t="str">
        <f aca="false">IF(BX138="",BU138,BX138)</f>
        <v>*weave*</v>
      </c>
      <c r="CC138" s="16" t="n">
        <f aca="false">COUNTIFS(U138:BQ138,CB139)</f>
        <v>0</v>
      </c>
      <c r="CD138" s="18" t="n">
        <f aca="false">CC138/BT138</f>
        <v>0</v>
      </c>
      <c r="CE138" s="16" t="s">
        <v>1128</v>
      </c>
      <c r="CF138" s="18" t="n">
        <f aca="false">(COUNTIFS(U138:BQ138,CE138))/BT138</f>
        <v>0</v>
      </c>
      <c r="CG138" s="20" t="s">
        <v>1129</v>
      </c>
      <c r="CH138" s="16" t="s">
        <v>1130</v>
      </c>
      <c r="CI138" s="14" t="n">
        <f aca="false">(COUNTIFS(U138:BQ138,CK138))/BT138</f>
        <v>0</v>
      </c>
      <c r="CJ138" s="18" t="n">
        <v>0.18</v>
      </c>
      <c r="CK138" s="16" t="s">
        <v>1134</v>
      </c>
      <c r="CL138" s="16" t="s">
        <v>1131</v>
      </c>
    </row>
    <row r="139" customFormat="false" ht="13.8" hidden="false" customHeight="false" outlineLevel="0" collapsed="false">
      <c r="A139" s="4" t="s">
        <v>199</v>
      </c>
      <c r="B139" s="17" t="n">
        <v>2</v>
      </c>
      <c r="C139" s="17" t="n">
        <v>2</v>
      </c>
      <c r="D139" s="17" t="n">
        <v>2</v>
      </c>
      <c r="E139" s="17" t="n">
        <v>34</v>
      </c>
      <c r="F139" s="17" t="n">
        <v>17</v>
      </c>
      <c r="G139" s="17" t="n">
        <v>8</v>
      </c>
      <c r="H139" s="4" t="n">
        <v>8017</v>
      </c>
      <c r="I139" s="4" t="n">
        <v>18017</v>
      </c>
      <c r="J139" s="4" t="n">
        <v>8017</v>
      </c>
      <c r="K139" s="4" t="s">
        <v>200</v>
      </c>
      <c r="L139" s="4" t="s">
        <v>132</v>
      </c>
      <c r="M139" s="16" t="s">
        <v>1132</v>
      </c>
      <c r="N139" s="16" t="s">
        <v>1105</v>
      </c>
      <c r="O139" s="16" t="s">
        <v>1106</v>
      </c>
      <c r="R139" s="16" t="n">
        <f aca="false">(1+LEN(N139)-LEN(SUBSTITUTE(N139," ","")))+1</f>
        <v>6</v>
      </c>
      <c r="S139" s="16" t="n">
        <f aca="false">(1+LEN(O139)-LEN(SUBSTITUTE(O139," ","")))</f>
        <v>10</v>
      </c>
      <c r="T139" s="16" t="s">
        <v>1107</v>
      </c>
      <c r="U139" s="16" t="s">
        <v>1134</v>
      </c>
      <c r="V139" s="16" t="s">
        <v>1135</v>
      </c>
      <c r="W139" s="16" t="s">
        <v>1136</v>
      </c>
      <c r="X139" s="16" t="s">
        <v>1134</v>
      </c>
      <c r="Y139" s="16" t="s">
        <v>1137</v>
      </c>
      <c r="Z139" s="16" t="s">
        <v>873</v>
      </c>
      <c r="AA139" s="16" t="s">
        <v>1134</v>
      </c>
      <c r="AB139" s="16" t="s">
        <v>376</v>
      </c>
      <c r="AC139" s="16" t="s">
        <v>1137</v>
      </c>
      <c r="AD139" s="16" t="s">
        <v>1138</v>
      </c>
      <c r="AE139" s="16" t="s">
        <v>1136</v>
      </c>
      <c r="AF139" s="16" t="s">
        <v>1136</v>
      </c>
      <c r="AG139" s="16" t="s">
        <v>1139</v>
      </c>
      <c r="AH139" s="16" t="s">
        <v>376</v>
      </c>
      <c r="AI139" s="16" t="s">
        <v>1136</v>
      </c>
      <c r="AJ139" s="16" t="s">
        <v>1140</v>
      </c>
      <c r="AK139" s="16" t="s">
        <v>1141</v>
      </c>
      <c r="AL139" s="16" t="s">
        <v>1142</v>
      </c>
      <c r="AM139" s="16" t="s">
        <v>376</v>
      </c>
      <c r="AN139" s="16" t="s">
        <v>1143</v>
      </c>
      <c r="AO139" s="16" t="s">
        <v>1137</v>
      </c>
      <c r="AP139" s="16" t="s">
        <v>1144</v>
      </c>
      <c r="AQ139" s="16" t="s">
        <v>1121</v>
      </c>
      <c r="AR139" s="16" t="s">
        <v>1145</v>
      </c>
      <c r="AS139" s="16" t="s">
        <v>1121</v>
      </c>
      <c r="AT139" s="16" t="s">
        <v>1134</v>
      </c>
      <c r="AU139" s="16" t="s">
        <v>1134</v>
      </c>
      <c r="AV139" s="16" t="s">
        <v>1136</v>
      </c>
      <c r="AW139" s="16" t="s">
        <v>1134</v>
      </c>
      <c r="AX139" s="16" t="s">
        <v>212</v>
      </c>
      <c r="AY139" s="16" t="s">
        <v>1134</v>
      </c>
      <c r="AZ139" s="16" t="s">
        <v>1134</v>
      </c>
      <c r="BA139" s="16" t="s">
        <v>1134</v>
      </c>
      <c r="BB139" s="16" t="s">
        <v>1134</v>
      </c>
      <c r="BC139" s="16" t="s">
        <v>1134</v>
      </c>
      <c r="BD139" s="16" t="s">
        <v>1136</v>
      </c>
      <c r="BE139" s="16" t="s">
        <v>759</v>
      </c>
      <c r="BF139" s="16" t="s">
        <v>1134</v>
      </c>
      <c r="BG139" s="16" t="s">
        <v>1134</v>
      </c>
      <c r="BH139" s="16" t="s">
        <v>1146</v>
      </c>
      <c r="BI139" s="16" t="s">
        <v>1147</v>
      </c>
      <c r="BJ139" s="16" t="s">
        <v>1134</v>
      </c>
      <c r="BK139" s="16" t="s">
        <v>1134</v>
      </c>
      <c r="BL139" s="16" t="s">
        <v>1137</v>
      </c>
      <c r="BM139" s="16" t="s">
        <v>1134</v>
      </c>
      <c r="BN139" s="16" t="s">
        <v>1113</v>
      </c>
      <c r="BO139" s="16" t="s">
        <v>1148</v>
      </c>
      <c r="BP139" s="16" t="s">
        <v>1149</v>
      </c>
      <c r="BQ139" s="16" t="s">
        <v>945</v>
      </c>
      <c r="BS139" s="16" t="s">
        <v>1136</v>
      </c>
      <c r="BT139" s="16" t="n">
        <f aca="false">49-(COUNTBLANK(U139:BQ139))</f>
        <v>49</v>
      </c>
      <c r="BU139" s="16" t="str">
        <f aca="false">CONCATENATE("*",BS139,"*")</f>
        <v>*vacuum*</v>
      </c>
      <c r="BV139" s="16" t="n">
        <f aca="false">COUNTIFS(U139:BQ139,BU139)</f>
        <v>0</v>
      </c>
      <c r="BW139" s="18" t="n">
        <f aca="false">BV139/BT139</f>
        <v>0</v>
      </c>
      <c r="BZ139" s="18" t="str">
        <f aca="false">IF(BY139="","",(BY139/BT139))</f>
        <v/>
      </c>
      <c r="CA139" s="16" t="n">
        <f aca="false">COUNTIFS(U139:BQ139,BU138)</f>
        <v>0</v>
      </c>
      <c r="CB139" s="16" t="str">
        <f aca="false">IF(BX139="",BU139,BX139)</f>
        <v>*vacuum*</v>
      </c>
      <c r="CC139" s="16" t="n">
        <f aca="false">COUNTIFS(U139:BQ139,CB138)</f>
        <v>0</v>
      </c>
      <c r="CD139" s="18" t="n">
        <f aca="false">CC139/BT139</f>
        <v>0</v>
      </c>
      <c r="CE139" s="16" t="s">
        <v>1150</v>
      </c>
      <c r="CF139" s="18" t="n">
        <f aca="false">(COUNTIFS(U139:BQ139,CE139))/BT139</f>
        <v>0</v>
      </c>
      <c r="CH139" s="16" t="s">
        <v>1151</v>
      </c>
      <c r="CI139" s="14" t="n">
        <f aca="false">(COUNTIFS(U139:BQ139,CK139))/BT139</f>
        <v>0.102040816326531</v>
      </c>
      <c r="CJ139" s="18" t="n">
        <v>0.47</v>
      </c>
      <c r="CK139" s="16" t="s">
        <v>376</v>
      </c>
      <c r="CL139" s="16" t="s">
        <v>1131</v>
      </c>
    </row>
    <row r="140" customFormat="false" ht="13.8" hidden="false" customHeight="false" outlineLevel="0" collapsed="false">
      <c r="A140" s="4" t="s">
        <v>197</v>
      </c>
      <c r="B140" s="4" t="n">
        <v>1</v>
      </c>
      <c r="C140" s="4" t="n">
        <v>1</v>
      </c>
      <c r="D140" s="4" t="n">
        <v>1</v>
      </c>
      <c r="E140" s="4" t="n">
        <v>35</v>
      </c>
      <c r="F140" s="4" t="n">
        <v>18</v>
      </c>
      <c r="G140" s="4" t="n">
        <v>0</v>
      </c>
      <c r="H140" s="4" t="n">
        <v>18</v>
      </c>
      <c r="I140" s="4" t="n">
        <v>10018</v>
      </c>
      <c r="J140" s="4" t="n">
        <v>18</v>
      </c>
      <c r="K140" s="4" t="s">
        <v>200</v>
      </c>
      <c r="L140" s="4" t="s">
        <v>132</v>
      </c>
      <c r="M140" s="0" t="s">
        <v>1152</v>
      </c>
      <c r="N140" s="0" t="s">
        <v>1153</v>
      </c>
      <c r="O140" s="0" t="s">
        <v>1154</v>
      </c>
      <c r="R140" s="0" t="n">
        <f aca="false">(1+LEN(N140)-LEN(SUBSTITUTE(N140," ","")))+1</f>
        <v>6</v>
      </c>
      <c r="S140" s="0" t="n">
        <f aca="false">(1+LEN(O140)-LEN(SUBSTITUTE(O140," ","")))</f>
        <v>11</v>
      </c>
      <c r="T140" s="0" t="s">
        <v>1107</v>
      </c>
      <c r="U140" s="0" t="s">
        <v>1155</v>
      </c>
      <c r="V140" s="0" t="s">
        <v>1156</v>
      </c>
      <c r="W140" s="0" t="s">
        <v>1157</v>
      </c>
      <c r="X140" s="0" t="s">
        <v>1158</v>
      </c>
      <c r="Y140" s="0" t="s">
        <v>945</v>
      </c>
      <c r="Z140" s="0" t="s">
        <v>1134</v>
      </c>
      <c r="AA140" s="0" t="s">
        <v>1134</v>
      </c>
      <c r="AB140" s="0" t="s">
        <v>945</v>
      </c>
      <c r="AC140" s="0" t="s">
        <v>1159</v>
      </c>
      <c r="AD140" s="0" t="s">
        <v>1160</v>
      </c>
      <c r="AE140" s="0" t="s">
        <v>1161</v>
      </c>
      <c r="AF140" s="0" t="s">
        <v>1162</v>
      </c>
      <c r="AG140" s="0" t="s">
        <v>1163</v>
      </c>
      <c r="AH140" s="0" t="s">
        <v>1134</v>
      </c>
      <c r="AI140" s="0" t="s">
        <v>1134</v>
      </c>
      <c r="AJ140" s="0" t="s">
        <v>1155</v>
      </c>
      <c r="AK140" s="0" t="s">
        <v>1164</v>
      </c>
      <c r="AL140" s="0" t="s">
        <v>1165</v>
      </c>
      <c r="AM140" s="0" t="s">
        <v>945</v>
      </c>
      <c r="AN140" s="0" t="s">
        <v>1134</v>
      </c>
      <c r="AO140" s="0" t="s">
        <v>1166</v>
      </c>
      <c r="AP140" s="0" t="s">
        <v>945</v>
      </c>
      <c r="AQ140" s="0" t="s">
        <v>1134</v>
      </c>
      <c r="AR140" s="0" t="s">
        <v>1134</v>
      </c>
      <c r="AS140" s="0" t="s">
        <v>1134</v>
      </c>
      <c r="AT140" s="0" t="s">
        <v>1155</v>
      </c>
      <c r="AU140" s="0" t="s">
        <v>226</v>
      </c>
      <c r="AV140" s="0" t="s">
        <v>1147</v>
      </c>
      <c r="AW140" s="0" t="s">
        <v>1134</v>
      </c>
      <c r="AX140" s="0" t="s">
        <v>1167</v>
      </c>
      <c r="AY140" s="0" t="s">
        <v>1165</v>
      </c>
      <c r="AZ140" s="0" t="s">
        <v>1134</v>
      </c>
      <c r="BA140" s="0" t="s">
        <v>1134</v>
      </c>
      <c r="BB140" s="0" t="s">
        <v>1155</v>
      </c>
      <c r="BC140" s="0" t="s">
        <v>1134</v>
      </c>
      <c r="BD140" s="0" t="s">
        <v>945</v>
      </c>
      <c r="BE140" s="0" t="s">
        <v>1134</v>
      </c>
      <c r="BF140" s="0" t="s">
        <v>1165</v>
      </c>
      <c r="BG140" s="0" t="s">
        <v>1134</v>
      </c>
      <c r="BH140" s="0" t="s">
        <v>1134</v>
      </c>
      <c r="BI140" s="0" t="s">
        <v>1165</v>
      </c>
      <c r="BJ140" s="0" t="s">
        <v>1168</v>
      </c>
      <c r="BK140" s="0" t="s">
        <v>1155</v>
      </c>
      <c r="BL140" s="0" t="s">
        <v>1134</v>
      </c>
      <c r="BM140" s="0" t="s">
        <v>1134</v>
      </c>
      <c r="BN140" s="0" t="s">
        <v>1169</v>
      </c>
      <c r="BO140" s="0" t="s">
        <v>1134</v>
      </c>
      <c r="BP140" s="0" t="s">
        <v>1170</v>
      </c>
      <c r="BQ140" s="0" t="s">
        <v>1171</v>
      </c>
      <c r="BS140" s="0" t="s">
        <v>1134</v>
      </c>
      <c r="BT140" s="0" t="n">
        <f aca="false">49-(COUNTBLANK(U140:BQ140))</f>
        <v>49</v>
      </c>
      <c r="BU140" s="0" t="str">
        <f aca="false">CONCATENATE("*",BS140,"*")</f>
        <v>*clean*</v>
      </c>
      <c r="BV140" s="0" t="n">
        <f aca="false">COUNTIFS(U140:BQ140,BU140)</f>
        <v>0</v>
      </c>
      <c r="BW140" s="13" t="n">
        <f aca="false">BV140/BT140</f>
        <v>0</v>
      </c>
      <c r="BZ140" s="14" t="str">
        <f aca="false">IF(BY140="","",(BY140/BT140))</f>
        <v/>
      </c>
      <c r="CA140" s="0" t="n">
        <f aca="false">COUNTIFS(U140:BQ140,BU141)</f>
        <v>0</v>
      </c>
      <c r="CB140" s="0" t="str">
        <f aca="false">IF(BX140="",BU140,BX140)</f>
        <v>*clean*</v>
      </c>
      <c r="CC140" s="0" t="n">
        <f aca="false">COUNTIFS(U140:BQ140,CB141)</f>
        <v>0</v>
      </c>
      <c r="CD140" s="14" t="n">
        <f aca="false">CC140/BT140</f>
        <v>0</v>
      </c>
      <c r="CE140" s="0" t="s">
        <v>1150</v>
      </c>
      <c r="CF140" s="14" t="n">
        <f aca="false">(COUNTIFS(U140:BQ140,CE140))/BT140</f>
        <v>0</v>
      </c>
      <c r="CH140" s="0" t="s">
        <v>1151</v>
      </c>
      <c r="CI140" s="14" t="n">
        <f aca="false">(COUNTIFS(U140:BQ140,CK140))/BT140</f>
        <v>0.489795918367347</v>
      </c>
      <c r="CJ140" s="14" t="n">
        <f aca="false">(COUNTIFS(U140:BQ140,CK141))/BT140</f>
        <v>0.0204081632653061</v>
      </c>
      <c r="CK140" s="15" t="s">
        <v>1134</v>
      </c>
      <c r="CL140" s="0" t="s">
        <v>1172</v>
      </c>
    </row>
    <row r="141" customFormat="false" ht="13.8" hidden="false" customHeight="false" outlineLevel="0" collapsed="false">
      <c r="A141" s="4" t="s">
        <v>131</v>
      </c>
      <c r="B141" s="4" t="n">
        <v>1</v>
      </c>
      <c r="C141" s="4" t="n">
        <v>1</v>
      </c>
      <c r="D141" s="4" t="n">
        <v>2</v>
      </c>
      <c r="E141" s="4" t="n">
        <v>35</v>
      </c>
      <c r="F141" s="4" t="n">
        <v>18</v>
      </c>
      <c r="G141" s="4" t="n">
        <v>1</v>
      </c>
      <c r="H141" s="4" t="n">
        <v>1018</v>
      </c>
      <c r="I141" s="4" t="n">
        <v>11018</v>
      </c>
      <c r="J141" s="4" t="n">
        <v>1018</v>
      </c>
      <c r="K141" s="4" t="s">
        <v>200</v>
      </c>
      <c r="L141" s="4" t="s">
        <v>132</v>
      </c>
      <c r="M141" s="0" t="s">
        <v>1173</v>
      </c>
      <c r="N141" s="0" t="s">
        <v>1153</v>
      </c>
      <c r="O141" s="0" t="s">
        <v>1174</v>
      </c>
      <c r="R141" s="0" t="n">
        <f aca="false">(1+LEN(N141)-LEN(SUBSTITUTE(N141," ","")))+1</f>
        <v>6</v>
      </c>
      <c r="S141" s="0" t="n">
        <f aca="false">(1+LEN(O141)-LEN(SUBSTITUTE(O141," ","")))</f>
        <v>11</v>
      </c>
      <c r="T141" s="0" t="s">
        <v>1107</v>
      </c>
      <c r="U141" s="0" t="s">
        <v>1170</v>
      </c>
      <c r="V141" s="0" t="s">
        <v>1175</v>
      </c>
      <c r="W141" s="0" t="s">
        <v>1170</v>
      </c>
      <c r="X141" s="0" t="s">
        <v>1170</v>
      </c>
      <c r="Y141" s="0" t="s">
        <v>1176</v>
      </c>
      <c r="Z141" s="0" t="s">
        <v>1170</v>
      </c>
      <c r="AA141" s="0" t="s">
        <v>1170</v>
      </c>
      <c r="AB141" s="0" t="s">
        <v>1170</v>
      </c>
      <c r="AC141" s="0" t="s">
        <v>1177</v>
      </c>
      <c r="AD141" s="12"/>
      <c r="AE141" s="0" t="s">
        <v>236</v>
      </c>
      <c r="AF141" s="0" t="s">
        <v>1170</v>
      </c>
      <c r="AG141" s="0" t="s">
        <v>1178</v>
      </c>
      <c r="AH141" s="0" t="s">
        <v>1155</v>
      </c>
      <c r="AI141" s="0" t="s">
        <v>1165</v>
      </c>
      <c r="AJ141" s="0" t="s">
        <v>1170</v>
      </c>
      <c r="AK141" s="0" t="s">
        <v>1179</v>
      </c>
      <c r="AL141" s="0" t="s">
        <v>1134</v>
      </c>
      <c r="AM141" s="0" t="s">
        <v>1170</v>
      </c>
      <c r="AN141" s="0" t="s">
        <v>1165</v>
      </c>
      <c r="AO141" s="0" t="s">
        <v>1160</v>
      </c>
      <c r="AP141" s="0" t="s">
        <v>1180</v>
      </c>
      <c r="AQ141" s="0" t="s">
        <v>1181</v>
      </c>
      <c r="AR141" s="0" t="s">
        <v>1182</v>
      </c>
      <c r="AS141" s="0" t="s">
        <v>1155</v>
      </c>
      <c r="AT141" s="0" t="s">
        <v>1183</v>
      </c>
      <c r="AU141" s="0" t="s">
        <v>1170</v>
      </c>
      <c r="AV141" s="0" t="s">
        <v>1184</v>
      </c>
      <c r="AW141" s="0" t="s">
        <v>1165</v>
      </c>
      <c r="AX141" s="0" t="s">
        <v>1185</v>
      </c>
      <c r="AY141" s="0" t="s">
        <v>1160</v>
      </c>
      <c r="AZ141" s="0" t="s">
        <v>1186</v>
      </c>
      <c r="BA141" s="0" t="s">
        <v>1187</v>
      </c>
      <c r="BB141" s="0" t="s">
        <v>1134</v>
      </c>
      <c r="BC141" s="0" t="s">
        <v>1188</v>
      </c>
      <c r="BD141" s="0" t="s">
        <v>1189</v>
      </c>
      <c r="BE141" s="0" t="s">
        <v>759</v>
      </c>
      <c r="BF141" s="0" t="s">
        <v>1165</v>
      </c>
      <c r="BG141" s="0" t="s">
        <v>1190</v>
      </c>
      <c r="BH141" s="0" t="s">
        <v>1191</v>
      </c>
      <c r="BI141" s="0" t="s">
        <v>1192</v>
      </c>
      <c r="BJ141" s="0" t="s">
        <v>1170</v>
      </c>
      <c r="BK141" s="0" t="s">
        <v>1193</v>
      </c>
      <c r="BL141" s="0" t="s">
        <v>1183</v>
      </c>
      <c r="BM141" s="0" t="s">
        <v>1194</v>
      </c>
      <c r="BN141" s="0" t="s">
        <v>1170</v>
      </c>
      <c r="BO141" s="0" t="s">
        <v>1195</v>
      </c>
      <c r="BP141" s="0" t="s">
        <v>300</v>
      </c>
      <c r="BQ141" s="0" t="s">
        <v>945</v>
      </c>
      <c r="BS141" s="0" t="s">
        <v>1170</v>
      </c>
      <c r="BT141" s="0" t="n">
        <f aca="false">49-(COUNTBLANK(U141:BQ141))</f>
        <v>48</v>
      </c>
      <c r="BU141" s="0" t="str">
        <f aca="false">CONCATENATE("*",BS141,"*")</f>
        <v>*install*</v>
      </c>
      <c r="BV141" s="0" t="n">
        <f aca="false">COUNTIFS(U141:BQ141,BU141)</f>
        <v>0</v>
      </c>
      <c r="BW141" s="13" t="n">
        <f aca="false">BV141/BT141</f>
        <v>0</v>
      </c>
      <c r="BZ141" s="14" t="str">
        <f aca="false">IF(BY141="","",(BY141/BT141))</f>
        <v/>
      </c>
      <c r="CA141" s="0" t="n">
        <f aca="false">COUNTIFS(U141:BQ141,BU140)</f>
        <v>0</v>
      </c>
      <c r="CB141" s="0" t="str">
        <f aca="false">IF(BX141="",BU141,BX141)</f>
        <v>*install*</v>
      </c>
      <c r="CC141" s="0" t="n">
        <f aca="false">COUNTIFS(U141:BQ141,CB140)</f>
        <v>0</v>
      </c>
      <c r="CD141" s="14" t="n">
        <f aca="false">CC141/BT141</f>
        <v>0</v>
      </c>
      <c r="CE141" s="0" t="s">
        <v>1196</v>
      </c>
      <c r="CF141" s="14" t="n">
        <f aca="false">(COUNTIFS(U141:BQ141,CE141))/BT141</f>
        <v>0</v>
      </c>
      <c r="CH141" s="0" t="s">
        <v>1197</v>
      </c>
      <c r="CI141" s="14" t="n">
        <f aca="false">(COUNTIFS(U141:BQ141,CK141))/BT141</f>
        <v>0.291666666666667</v>
      </c>
      <c r="CJ141" s="14" t="n">
        <f aca="false">(COUNTIFS(U141:BQ141,CK140))/BT141</f>
        <v>0.0625</v>
      </c>
      <c r="CK141" s="15" t="s">
        <v>1170</v>
      </c>
      <c r="CL141" s="0" t="s">
        <v>1172</v>
      </c>
    </row>
    <row r="142" customFormat="false" ht="13.8" hidden="false" customHeight="false" outlineLevel="0" collapsed="false">
      <c r="A142" s="4" t="s">
        <v>167</v>
      </c>
      <c r="B142" s="17" t="n">
        <v>1</v>
      </c>
      <c r="C142" s="17" t="n">
        <v>2</v>
      </c>
      <c r="D142" s="17" t="n">
        <v>1</v>
      </c>
      <c r="E142" s="17" t="n">
        <v>35</v>
      </c>
      <c r="F142" s="17" t="n">
        <v>18</v>
      </c>
      <c r="G142" s="17" t="n">
        <v>2</v>
      </c>
      <c r="H142" s="4" t="n">
        <v>2018</v>
      </c>
      <c r="I142" s="4" t="n">
        <v>12018</v>
      </c>
      <c r="J142" s="4" t="n">
        <v>2018</v>
      </c>
      <c r="K142" s="4" t="s">
        <v>200</v>
      </c>
      <c r="L142" s="4" t="s">
        <v>132</v>
      </c>
      <c r="M142" s="16" t="s">
        <v>1152</v>
      </c>
      <c r="N142" s="16" t="s">
        <v>1153</v>
      </c>
      <c r="O142" s="16" t="s">
        <v>1174</v>
      </c>
      <c r="P142" s="16"/>
      <c r="Q142" s="16"/>
      <c r="R142" s="16" t="n">
        <f aca="false">(1+LEN(N142)-LEN(SUBSTITUTE(N142," ","")))+1</f>
        <v>6</v>
      </c>
      <c r="S142" s="16" t="n">
        <f aca="false">(1+LEN(O142)-LEN(SUBSTITUTE(O142," ","")))</f>
        <v>11</v>
      </c>
      <c r="T142" s="16" t="s">
        <v>1107</v>
      </c>
      <c r="U142" s="16" t="s">
        <v>1155</v>
      </c>
      <c r="V142" s="16" t="s">
        <v>1156</v>
      </c>
      <c r="W142" s="16" t="s">
        <v>1157</v>
      </c>
      <c r="X142" s="16" t="s">
        <v>1158</v>
      </c>
      <c r="Y142" s="16" t="s">
        <v>945</v>
      </c>
      <c r="Z142" s="16" t="s">
        <v>1134</v>
      </c>
      <c r="AA142" s="16" t="s">
        <v>1134</v>
      </c>
      <c r="AB142" s="16" t="s">
        <v>945</v>
      </c>
      <c r="AC142" s="16" t="s">
        <v>1159</v>
      </c>
      <c r="AD142" s="16" t="s">
        <v>1160</v>
      </c>
      <c r="AE142" s="16" t="s">
        <v>1161</v>
      </c>
      <c r="AF142" s="16" t="s">
        <v>1162</v>
      </c>
      <c r="AG142" s="16" t="s">
        <v>1163</v>
      </c>
      <c r="AH142" s="16" t="s">
        <v>1134</v>
      </c>
      <c r="AI142" s="16" t="s">
        <v>1134</v>
      </c>
      <c r="AJ142" s="16" t="s">
        <v>1155</v>
      </c>
      <c r="AK142" s="16" t="s">
        <v>1164</v>
      </c>
      <c r="AL142" s="16" t="s">
        <v>1165</v>
      </c>
      <c r="AM142" s="16" t="s">
        <v>945</v>
      </c>
      <c r="AN142" s="16" t="s">
        <v>1134</v>
      </c>
      <c r="AO142" s="16" t="s">
        <v>1166</v>
      </c>
      <c r="AP142" s="16" t="s">
        <v>945</v>
      </c>
      <c r="AQ142" s="16" t="s">
        <v>1134</v>
      </c>
      <c r="AR142" s="16" t="s">
        <v>1134</v>
      </c>
      <c r="AS142" s="16" t="s">
        <v>1134</v>
      </c>
      <c r="AT142" s="16" t="s">
        <v>1155</v>
      </c>
      <c r="AU142" s="16" t="s">
        <v>226</v>
      </c>
      <c r="AV142" s="16" t="s">
        <v>1147</v>
      </c>
      <c r="AW142" s="16" t="s">
        <v>1134</v>
      </c>
      <c r="AX142" s="16" t="s">
        <v>1167</v>
      </c>
      <c r="AY142" s="16" t="s">
        <v>1165</v>
      </c>
      <c r="AZ142" s="16" t="s">
        <v>1134</v>
      </c>
      <c r="BA142" s="16" t="s">
        <v>1134</v>
      </c>
      <c r="BB142" s="16" t="s">
        <v>1155</v>
      </c>
      <c r="BC142" s="16" t="s">
        <v>1134</v>
      </c>
      <c r="BD142" s="16" t="s">
        <v>945</v>
      </c>
      <c r="BE142" s="16" t="s">
        <v>1134</v>
      </c>
      <c r="BF142" s="16" t="s">
        <v>1165</v>
      </c>
      <c r="BG142" s="16" t="s">
        <v>1134</v>
      </c>
      <c r="BH142" s="16" t="s">
        <v>1134</v>
      </c>
      <c r="BI142" s="16" t="s">
        <v>1165</v>
      </c>
      <c r="BJ142" s="16" t="s">
        <v>1168</v>
      </c>
      <c r="BK142" s="16" t="s">
        <v>1155</v>
      </c>
      <c r="BL142" s="16" t="s">
        <v>1134</v>
      </c>
      <c r="BM142" s="16" t="s">
        <v>1134</v>
      </c>
      <c r="BN142" s="16" t="s">
        <v>1169</v>
      </c>
      <c r="BO142" s="16" t="s">
        <v>1134</v>
      </c>
      <c r="BP142" s="16" t="s">
        <v>1170</v>
      </c>
      <c r="BQ142" s="16" t="s">
        <v>1171</v>
      </c>
      <c r="BR142" s="16"/>
      <c r="BS142" s="16" t="s">
        <v>1134</v>
      </c>
      <c r="BT142" s="16" t="n">
        <f aca="false">49-(COUNTBLANK(U142:BQ142))</f>
        <v>49</v>
      </c>
      <c r="BU142" s="16" t="str">
        <f aca="false">CONCATENATE("*",BS142,"*")</f>
        <v>*clean*</v>
      </c>
      <c r="BV142" s="16" t="n">
        <f aca="false">COUNTIFS(U142:BQ142,BU142)</f>
        <v>0</v>
      </c>
      <c r="BW142" s="18" t="n">
        <f aca="false">BV142/BT142</f>
        <v>0</v>
      </c>
      <c r="BX142" s="16"/>
      <c r="BY142" s="16"/>
      <c r="BZ142" s="18" t="str">
        <f aca="false">IF(BY142="","",(BY142/BT142))</f>
        <v/>
      </c>
      <c r="CA142" s="16" t="n">
        <f aca="false">COUNTIFS(U142:BQ142,BU143)</f>
        <v>0</v>
      </c>
      <c r="CB142" s="16" t="str">
        <f aca="false">IF(BX142="",BU142,BX142)</f>
        <v>*clean*</v>
      </c>
      <c r="CC142" s="16" t="n">
        <f aca="false">COUNTIFS(U142:BQ142,CB143)</f>
        <v>0</v>
      </c>
      <c r="CD142" s="18" t="n">
        <f aca="false">CC142/BT142</f>
        <v>0</v>
      </c>
      <c r="CE142" s="16" t="s">
        <v>1150</v>
      </c>
      <c r="CF142" s="18" t="n">
        <f aca="false">(COUNTIFS(U142:BQ142,CE142))/BT142</f>
        <v>0</v>
      </c>
      <c r="CG142" s="16"/>
      <c r="CH142" s="16" t="s">
        <v>1151</v>
      </c>
      <c r="CI142" s="14" t="n">
        <f aca="false">(COUNTIFS(U142:BQ142,CK142))/BT142</f>
        <v>0.0204081632653061</v>
      </c>
      <c r="CJ142" s="14" t="n">
        <f aca="false">(COUNTIFS(U142:BQ142,CK143))/BT142</f>
        <v>0.489795918367347</v>
      </c>
      <c r="CK142" s="15" t="s">
        <v>1170</v>
      </c>
      <c r="CL142" s="16" t="s">
        <v>1172</v>
      </c>
    </row>
    <row r="143" customFormat="false" ht="13.8" hidden="false" customHeight="false" outlineLevel="0" collapsed="false">
      <c r="A143" s="4" t="s">
        <v>195</v>
      </c>
      <c r="B143" s="17" t="n">
        <v>1</v>
      </c>
      <c r="C143" s="17" t="n">
        <v>2</v>
      </c>
      <c r="D143" s="17" t="n">
        <v>2</v>
      </c>
      <c r="E143" s="17" t="n">
        <v>35</v>
      </c>
      <c r="F143" s="17" t="n">
        <v>18</v>
      </c>
      <c r="G143" s="17" t="n">
        <v>3</v>
      </c>
      <c r="H143" s="4" t="n">
        <v>3018</v>
      </c>
      <c r="I143" s="4" t="n">
        <v>13018</v>
      </c>
      <c r="J143" s="4" t="n">
        <v>3018</v>
      </c>
      <c r="K143" s="4" t="s">
        <v>200</v>
      </c>
      <c r="L143" s="4" t="s">
        <v>132</v>
      </c>
      <c r="M143" s="16" t="s">
        <v>1173</v>
      </c>
      <c r="N143" s="16" t="s">
        <v>1153</v>
      </c>
      <c r="O143" s="16" t="s">
        <v>1154</v>
      </c>
      <c r="R143" s="16" t="n">
        <f aca="false">(1+LEN(N143)-LEN(SUBSTITUTE(N143," ","")))+1</f>
        <v>6</v>
      </c>
      <c r="S143" s="16" t="n">
        <f aca="false">(1+LEN(O143)-LEN(SUBSTITUTE(O143," ","")))</f>
        <v>11</v>
      </c>
      <c r="T143" s="16" t="s">
        <v>1107</v>
      </c>
      <c r="U143" s="16" t="s">
        <v>1170</v>
      </c>
      <c r="V143" s="16" t="s">
        <v>1175</v>
      </c>
      <c r="W143" s="16" t="s">
        <v>1170</v>
      </c>
      <c r="X143" s="16" t="s">
        <v>1170</v>
      </c>
      <c r="Y143" s="16" t="s">
        <v>1176</v>
      </c>
      <c r="Z143" s="16" t="s">
        <v>1170</v>
      </c>
      <c r="AA143" s="16" t="s">
        <v>1170</v>
      </c>
      <c r="AB143" s="16" t="s">
        <v>1170</v>
      </c>
      <c r="AC143" s="16" t="s">
        <v>1177</v>
      </c>
      <c r="AE143" s="16" t="s">
        <v>236</v>
      </c>
      <c r="AF143" s="16" t="s">
        <v>1170</v>
      </c>
      <c r="AG143" s="16" t="s">
        <v>1178</v>
      </c>
      <c r="AH143" s="16" t="s">
        <v>1155</v>
      </c>
      <c r="AI143" s="16" t="s">
        <v>1165</v>
      </c>
      <c r="AJ143" s="16" t="s">
        <v>1170</v>
      </c>
      <c r="AK143" s="16" t="s">
        <v>1179</v>
      </c>
      <c r="AL143" s="16" t="s">
        <v>1134</v>
      </c>
      <c r="AM143" s="16" t="s">
        <v>1170</v>
      </c>
      <c r="AN143" s="16" t="s">
        <v>1165</v>
      </c>
      <c r="AO143" s="16" t="s">
        <v>1160</v>
      </c>
      <c r="AP143" s="16" t="s">
        <v>1180</v>
      </c>
      <c r="AQ143" s="16" t="s">
        <v>1181</v>
      </c>
      <c r="AR143" s="16" t="s">
        <v>1182</v>
      </c>
      <c r="AS143" s="16" t="s">
        <v>1155</v>
      </c>
      <c r="AT143" s="16" t="s">
        <v>1183</v>
      </c>
      <c r="AU143" s="16" t="s">
        <v>1170</v>
      </c>
      <c r="AV143" s="16" t="s">
        <v>1184</v>
      </c>
      <c r="AW143" s="16" t="s">
        <v>1165</v>
      </c>
      <c r="AX143" s="16" t="s">
        <v>1185</v>
      </c>
      <c r="AY143" s="16" t="s">
        <v>1160</v>
      </c>
      <c r="AZ143" s="16" t="s">
        <v>1186</v>
      </c>
      <c r="BA143" s="16" t="s">
        <v>1187</v>
      </c>
      <c r="BB143" s="16" t="s">
        <v>1134</v>
      </c>
      <c r="BC143" s="16" t="s">
        <v>1188</v>
      </c>
      <c r="BD143" s="16" t="s">
        <v>1189</v>
      </c>
      <c r="BE143" s="16" t="s">
        <v>759</v>
      </c>
      <c r="BF143" s="16" t="s">
        <v>1165</v>
      </c>
      <c r="BG143" s="16" t="s">
        <v>1190</v>
      </c>
      <c r="BH143" s="16" t="s">
        <v>1191</v>
      </c>
      <c r="BI143" s="16" t="s">
        <v>1192</v>
      </c>
      <c r="BJ143" s="16" t="s">
        <v>1170</v>
      </c>
      <c r="BK143" s="16" t="s">
        <v>1193</v>
      </c>
      <c r="BL143" s="16" t="s">
        <v>1183</v>
      </c>
      <c r="BM143" s="16" t="s">
        <v>1194</v>
      </c>
      <c r="BN143" s="16" t="s">
        <v>1170</v>
      </c>
      <c r="BO143" s="16" t="s">
        <v>1195</v>
      </c>
      <c r="BP143" s="16" t="s">
        <v>300</v>
      </c>
      <c r="BQ143" s="16" t="s">
        <v>945</v>
      </c>
      <c r="BS143" s="16" t="s">
        <v>1170</v>
      </c>
      <c r="BT143" s="16" t="n">
        <f aca="false">49-(COUNTBLANK(U143:BQ143))</f>
        <v>48</v>
      </c>
      <c r="BU143" s="16" t="str">
        <f aca="false">CONCATENATE("*",BS143,"*")</f>
        <v>*install*</v>
      </c>
      <c r="BV143" s="16" t="n">
        <f aca="false">COUNTIFS(U143:BQ143,BU143)</f>
        <v>0</v>
      </c>
      <c r="BW143" s="18" t="n">
        <f aca="false">BV143/BT143</f>
        <v>0</v>
      </c>
      <c r="BZ143" s="18" t="str">
        <f aca="false">IF(BY143="","",(BY143/BT143))</f>
        <v/>
      </c>
      <c r="CA143" s="16" t="n">
        <f aca="false">COUNTIFS(U143:BQ143,BU142)</f>
        <v>0</v>
      </c>
      <c r="CB143" s="16" t="str">
        <f aca="false">IF(BX143="",BU143,BX143)</f>
        <v>*install*</v>
      </c>
      <c r="CC143" s="16" t="n">
        <f aca="false">COUNTIFS(U143:BQ143,CB142)</f>
        <v>0</v>
      </c>
      <c r="CD143" s="18" t="n">
        <f aca="false">CC143/BT143</f>
        <v>0</v>
      </c>
      <c r="CE143" s="16" t="s">
        <v>1196</v>
      </c>
      <c r="CF143" s="18" t="n">
        <f aca="false">(COUNTIFS(U143:BQ143,CE143))/BT143</f>
        <v>0</v>
      </c>
      <c r="CH143" s="16" t="s">
        <v>1197</v>
      </c>
      <c r="CI143" s="14" t="n">
        <f aca="false">(COUNTIFS(U143:BQ143,CK143))/BT143</f>
        <v>0.0625</v>
      </c>
      <c r="CJ143" s="14" t="n">
        <f aca="false">(COUNTIFS(U143:BQ143,CK142))/BT143</f>
        <v>0.291666666666667</v>
      </c>
      <c r="CK143" s="15" t="s">
        <v>1134</v>
      </c>
      <c r="CL143" s="16" t="s">
        <v>1172</v>
      </c>
    </row>
    <row r="144" customFormat="false" ht="13.8" hidden="false" customHeight="false" outlineLevel="0" collapsed="false">
      <c r="A144" s="4" t="s">
        <v>201</v>
      </c>
      <c r="B144" s="4" t="n">
        <v>2</v>
      </c>
      <c r="C144" s="4" t="n">
        <v>1</v>
      </c>
      <c r="D144" s="4" t="n">
        <v>1</v>
      </c>
      <c r="E144" s="4" t="n">
        <v>35</v>
      </c>
      <c r="F144" s="4" t="n">
        <v>18</v>
      </c>
      <c r="G144" s="4" t="n">
        <v>5</v>
      </c>
      <c r="H144" s="4" t="n">
        <v>5018</v>
      </c>
      <c r="I144" s="4" t="n">
        <v>15018</v>
      </c>
      <c r="J144" s="4" t="n">
        <v>5018</v>
      </c>
      <c r="K144" s="4" t="s">
        <v>200</v>
      </c>
      <c r="L144" s="4" t="s">
        <v>132</v>
      </c>
      <c r="M144" s="0" t="s">
        <v>1152</v>
      </c>
      <c r="N144" s="0" t="s">
        <v>1153</v>
      </c>
      <c r="O144" s="0" t="s">
        <v>1154</v>
      </c>
      <c r="R144" s="0" t="n">
        <f aca="false">(1+LEN(N144)-LEN(SUBSTITUTE(N144," ","")))+1</f>
        <v>6</v>
      </c>
      <c r="S144" s="0" t="n">
        <f aca="false">(1+LEN(O144)-LEN(SUBSTITUTE(O144," ","")))</f>
        <v>11</v>
      </c>
      <c r="T144" s="0" t="s">
        <v>1107</v>
      </c>
      <c r="U144" s="0" t="s">
        <v>1155</v>
      </c>
      <c r="V144" s="0" t="s">
        <v>1156</v>
      </c>
      <c r="W144" s="0" t="s">
        <v>1157</v>
      </c>
      <c r="X144" s="0" t="s">
        <v>1158</v>
      </c>
      <c r="Y144" s="0" t="s">
        <v>945</v>
      </c>
      <c r="Z144" s="0" t="s">
        <v>1134</v>
      </c>
      <c r="AA144" s="0" t="s">
        <v>1134</v>
      </c>
      <c r="AB144" s="0" t="s">
        <v>945</v>
      </c>
      <c r="AC144" s="0" t="s">
        <v>1159</v>
      </c>
      <c r="AD144" s="0" t="s">
        <v>1160</v>
      </c>
      <c r="AE144" s="0" t="s">
        <v>1161</v>
      </c>
      <c r="AF144" s="0" t="s">
        <v>1162</v>
      </c>
      <c r="AG144" s="0" t="s">
        <v>1163</v>
      </c>
      <c r="AH144" s="0" t="s">
        <v>1134</v>
      </c>
      <c r="AI144" s="0" t="s">
        <v>1134</v>
      </c>
      <c r="AJ144" s="0" t="s">
        <v>1155</v>
      </c>
      <c r="AK144" s="0" t="s">
        <v>1164</v>
      </c>
      <c r="AL144" s="0" t="s">
        <v>1165</v>
      </c>
      <c r="AM144" s="0" t="s">
        <v>945</v>
      </c>
      <c r="AN144" s="0" t="s">
        <v>1134</v>
      </c>
      <c r="AO144" s="0" t="s">
        <v>1166</v>
      </c>
      <c r="AP144" s="0" t="s">
        <v>945</v>
      </c>
      <c r="AQ144" s="0" t="s">
        <v>1134</v>
      </c>
      <c r="AR144" s="0" t="s">
        <v>1134</v>
      </c>
      <c r="AS144" s="0" t="s">
        <v>1134</v>
      </c>
      <c r="AT144" s="0" t="s">
        <v>1155</v>
      </c>
      <c r="AU144" s="0" t="s">
        <v>226</v>
      </c>
      <c r="AV144" s="0" t="s">
        <v>1147</v>
      </c>
      <c r="AW144" s="0" t="s">
        <v>1134</v>
      </c>
      <c r="AX144" s="0" t="s">
        <v>1167</v>
      </c>
      <c r="AY144" s="0" t="s">
        <v>1165</v>
      </c>
      <c r="AZ144" s="0" t="s">
        <v>1134</v>
      </c>
      <c r="BA144" s="0" t="s">
        <v>1134</v>
      </c>
      <c r="BB144" s="0" t="s">
        <v>1155</v>
      </c>
      <c r="BC144" s="0" t="s">
        <v>1134</v>
      </c>
      <c r="BD144" s="0" t="s">
        <v>945</v>
      </c>
      <c r="BE144" s="0" t="s">
        <v>1134</v>
      </c>
      <c r="BF144" s="0" t="s">
        <v>1165</v>
      </c>
      <c r="BG144" s="0" t="s">
        <v>1134</v>
      </c>
      <c r="BH144" s="0" t="s">
        <v>1134</v>
      </c>
      <c r="BI144" s="0" t="s">
        <v>1165</v>
      </c>
      <c r="BJ144" s="0" t="s">
        <v>1168</v>
      </c>
      <c r="BK144" s="0" t="s">
        <v>1155</v>
      </c>
      <c r="BL144" s="0" t="s">
        <v>1134</v>
      </c>
      <c r="BM144" s="0" t="s">
        <v>1134</v>
      </c>
      <c r="BN144" s="0" t="s">
        <v>1169</v>
      </c>
      <c r="BO144" s="0" t="s">
        <v>1134</v>
      </c>
      <c r="BP144" s="0" t="s">
        <v>1170</v>
      </c>
      <c r="BQ144" s="0" t="s">
        <v>1171</v>
      </c>
      <c r="BS144" s="0" t="s">
        <v>1134</v>
      </c>
      <c r="BT144" s="0" t="n">
        <f aca="false">49-(COUNTBLANK(U144:BQ144))</f>
        <v>49</v>
      </c>
      <c r="BU144" s="0" t="str">
        <f aca="false">CONCATENATE("*",BS144,"*")</f>
        <v>*clean*</v>
      </c>
      <c r="BV144" s="0" t="n">
        <f aca="false">COUNTIFS(U144:BQ144,BU144)</f>
        <v>0</v>
      </c>
      <c r="BW144" s="13" t="n">
        <f aca="false">BV144/BT144</f>
        <v>0</v>
      </c>
      <c r="BZ144" s="14" t="str">
        <f aca="false">IF(BY144="","",(BY144/BT144))</f>
        <v/>
      </c>
      <c r="CA144" s="0" t="n">
        <f aca="false">COUNTIFS(U144:BQ144,BU145)</f>
        <v>0</v>
      </c>
      <c r="CB144" s="0" t="str">
        <f aca="false">IF(BX144="",BU144,BX144)</f>
        <v>*clean*</v>
      </c>
      <c r="CC144" s="0" t="n">
        <f aca="false">COUNTIFS(U144:BQ144,CB145)</f>
        <v>0</v>
      </c>
      <c r="CD144" s="14" t="n">
        <f aca="false">CC144/BT144</f>
        <v>0</v>
      </c>
      <c r="CE144" s="0" t="s">
        <v>1150</v>
      </c>
      <c r="CF144" s="14" t="n">
        <f aca="false">(COUNTIFS(U144:BQ144,CE144))/BT144</f>
        <v>0</v>
      </c>
      <c r="CH144" s="0" t="s">
        <v>1151</v>
      </c>
      <c r="CI144" s="14" t="n">
        <f aca="false">(COUNTIFS(U144:BQ144,CK144))/BT144</f>
        <v>0.489795918367347</v>
      </c>
      <c r="CJ144" s="14" t="n">
        <f aca="false">(COUNTIFS(U144:BQ144,CH145))/BT144</f>
        <v>0</v>
      </c>
      <c r="CK144" s="15" t="s">
        <v>1134</v>
      </c>
      <c r="CL144" s="0" t="s">
        <v>1172</v>
      </c>
    </row>
    <row r="145" customFormat="false" ht="13.8" hidden="false" customHeight="false" outlineLevel="0" collapsed="false">
      <c r="A145" s="4" t="s">
        <v>202</v>
      </c>
      <c r="B145" s="4" t="n">
        <v>2</v>
      </c>
      <c r="C145" s="4" t="n">
        <v>1</v>
      </c>
      <c r="D145" s="4" t="n">
        <v>2</v>
      </c>
      <c r="E145" s="4" t="n">
        <v>35</v>
      </c>
      <c r="F145" s="4" t="n">
        <v>18</v>
      </c>
      <c r="G145" s="4" t="n">
        <v>6</v>
      </c>
      <c r="H145" s="4" t="n">
        <v>6018</v>
      </c>
      <c r="I145" s="4" t="n">
        <v>16018</v>
      </c>
      <c r="J145" s="4" t="n">
        <v>6018</v>
      </c>
      <c r="K145" s="4" t="s">
        <v>200</v>
      </c>
      <c r="L145" s="4" t="s">
        <v>132</v>
      </c>
      <c r="M145" s="0" t="s">
        <v>1173</v>
      </c>
      <c r="N145" s="0" t="s">
        <v>1153</v>
      </c>
      <c r="O145" s="0" t="s">
        <v>1174</v>
      </c>
      <c r="R145" s="0" t="n">
        <f aca="false">(1+LEN(N145)-LEN(SUBSTITUTE(N145," ","")))+1</f>
        <v>6</v>
      </c>
      <c r="S145" s="0" t="n">
        <f aca="false">(1+LEN(O145)-LEN(SUBSTITUTE(O145," ","")))</f>
        <v>11</v>
      </c>
      <c r="T145" s="0" t="s">
        <v>1107</v>
      </c>
      <c r="U145" s="0" t="s">
        <v>1170</v>
      </c>
      <c r="V145" s="0" t="s">
        <v>1175</v>
      </c>
      <c r="W145" s="0" t="s">
        <v>1170</v>
      </c>
      <c r="X145" s="0" t="s">
        <v>1170</v>
      </c>
      <c r="Y145" s="0" t="s">
        <v>1176</v>
      </c>
      <c r="Z145" s="0" t="s">
        <v>1170</v>
      </c>
      <c r="AA145" s="0" t="s">
        <v>1170</v>
      </c>
      <c r="AB145" s="0" t="s">
        <v>1170</v>
      </c>
      <c r="AC145" s="0" t="s">
        <v>1177</v>
      </c>
      <c r="AD145" s="12"/>
      <c r="AE145" s="0" t="s">
        <v>236</v>
      </c>
      <c r="AF145" s="0" t="s">
        <v>1170</v>
      </c>
      <c r="AG145" s="0" t="s">
        <v>1178</v>
      </c>
      <c r="AH145" s="0" t="s">
        <v>1155</v>
      </c>
      <c r="AI145" s="0" t="s">
        <v>1165</v>
      </c>
      <c r="AJ145" s="0" t="s">
        <v>1170</v>
      </c>
      <c r="AK145" s="0" t="s">
        <v>1179</v>
      </c>
      <c r="AL145" s="0" t="s">
        <v>1134</v>
      </c>
      <c r="AM145" s="0" t="s">
        <v>1170</v>
      </c>
      <c r="AN145" s="0" t="s">
        <v>1165</v>
      </c>
      <c r="AO145" s="0" t="s">
        <v>1160</v>
      </c>
      <c r="AP145" s="0" t="s">
        <v>1180</v>
      </c>
      <c r="AQ145" s="0" t="s">
        <v>1181</v>
      </c>
      <c r="AR145" s="0" t="s">
        <v>1182</v>
      </c>
      <c r="AS145" s="0" t="s">
        <v>1155</v>
      </c>
      <c r="AT145" s="0" t="s">
        <v>1183</v>
      </c>
      <c r="AU145" s="0" t="s">
        <v>1170</v>
      </c>
      <c r="AV145" s="0" t="s">
        <v>1184</v>
      </c>
      <c r="AW145" s="0" t="s">
        <v>1165</v>
      </c>
      <c r="AX145" s="0" t="s">
        <v>1185</v>
      </c>
      <c r="AY145" s="0" t="s">
        <v>1160</v>
      </c>
      <c r="AZ145" s="0" t="s">
        <v>1186</v>
      </c>
      <c r="BA145" s="0" t="s">
        <v>1187</v>
      </c>
      <c r="BB145" s="0" t="s">
        <v>1134</v>
      </c>
      <c r="BC145" s="0" t="s">
        <v>1188</v>
      </c>
      <c r="BD145" s="0" t="s">
        <v>1189</v>
      </c>
      <c r="BE145" s="0" t="s">
        <v>759</v>
      </c>
      <c r="BF145" s="0" t="s">
        <v>1165</v>
      </c>
      <c r="BG145" s="0" t="s">
        <v>1190</v>
      </c>
      <c r="BH145" s="0" t="s">
        <v>1191</v>
      </c>
      <c r="BI145" s="0" t="s">
        <v>1192</v>
      </c>
      <c r="BJ145" s="0" t="s">
        <v>1170</v>
      </c>
      <c r="BK145" s="0" t="s">
        <v>1193</v>
      </c>
      <c r="BL145" s="0" t="s">
        <v>1183</v>
      </c>
      <c r="BM145" s="0" t="s">
        <v>1194</v>
      </c>
      <c r="BN145" s="0" t="s">
        <v>1170</v>
      </c>
      <c r="BO145" s="0" t="s">
        <v>1195</v>
      </c>
      <c r="BP145" s="0" t="s">
        <v>300</v>
      </c>
      <c r="BQ145" s="0" t="s">
        <v>945</v>
      </c>
      <c r="BS145" s="0" t="s">
        <v>1170</v>
      </c>
      <c r="BT145" s="0" t="n">
        <f aca="false">49-(COUNTBLANK(U145:BQ145))</f>
        <v>48</v>
      </c>
      <c r="BU145" s="0" t="str">
        <f aca="false">CONCATENATE("*",BS145,"*")</f>
        <v>*install*</v>
      </c>
      <c r="BV145" s="0" t="n">
        <f aca="false">COUNTIFS(U145:BQ145,BU145)</f>
        <v>0</v>
      </c>
      <c r="BW145" s="13" t="n">
        <f aca="false">BV145/BT145</f>
        <v>0</v>
      </c>
      <c r="BZ145" s="14" t="str">
        <f aca="false">IF(BY145="","",(BY145/BT145))</f>
        <v/>
      </c>
      <c r="CA145" s="0" t="n">
        <f aca="false">COUNTIFS(U145:BQ145,BU144)</f>
        <v>0</v>
      </c>
      <c r="CB145" s="0" t="str">
        <f aca="false">IF(BX145="",BU145,BX145)</f>
        <v>*install*</v>
      </c>
      <c r="CC145" s="0" t="n">
        <f aca="false">COUNTIFS(U145:BQ145,CB144)</f>
        <v>0</v>
      </c>
      <c r="CD145" s="14" t="n">
        <f aca="false">CC145/BT145</f>
        <v>0</v>
      </c>
      <c r="CE145" s="0" t="s">
        <v>1196</v>
      </c>
      <c r="CF145" s="14" t="n">
        <f aca="false">(COUNTIFS(U145:BQ145,CE145))/BT145</f>
        <v>0</v>
      </c>
      <c r="CH145" s="0" t="s">
        <v>1197</v>
      </c>
      <c r="CI145" s="14" t="n">
        <f aca="false">(COUNTIFS(U145:BQ145,CK145))/BT145</f>
        <v>0.291666666666667</v>
      </c>
      <c r="CJ145" s="14" t="n">
        <f aca="false">(COUNTIFS(U145:BQ145,CH144))/BT145</f>
        <v>0</v>
      </c>
      <c r="CK145" s="15" t="s">
        <v>1170</v>
      </c>
      <c r="CL145" s="0" t="s">
        <v>1172</v>
      </c>
    </row>
    <row r="146" customFormat="false" ht="13.8" hidden="false" customHeight="false" outlineLevel="0" collapsed="false">
      <c r="A146" s="4" t="s">
        <v>203</v>
      </c>
      <c r="B146" s="17" t="n">
        <v>2</v>
      </c>
      <c r="C146" s="17" t="n">
        <v>2</v>
      </c>
      <c r="D146" s="17" t="n">
        <v>1</v>
      </c>
      <c r="E146" s="17" t="n">
        <v>35</v>
      </c>
      <c r="F146" s="17" t="n">
        <v>18</v>
      </c>
      <c r="G146" s="17" t="n">
        <v>7</v>
      </c>
      <c r="H146" s="4" t="n">
        <v>7018</v>
      </c>
      <c r="I146" s="4" t="n">
        <v>17018</v>
      </c>
      <c r="J146" s="4" t="n">
        <v>7018</v>
      </c>
      <c r="K146" s="4" t="s">
        <v>200</v>
      </c>
      <c r="L146" s="4" t="s">
        <v>132</v>
      </c>
      <c r="M146" s="16" t="s">
        <v>1152</v>
      </c>
      <c r="N146" s="16" t="s">
        <v>1153</v>
      </c>
      <c r="O146" s="16" t="s">
        <v>1174</v>
      </c>
      <c r="R146" s="16" t="n">
        <f aca="false">(1+LEN(N146)-LEN(SUBSTITUTE(N146," ","")))+1</f>
        <v>6</v>
      </c>
      <c r="S146" s="16" t="n">
        <f aca="false">(1+LEN(O146)-LEN(SUBSTITUTE(O146," ","")))</f>
        <v>11</v>
      </c>
      <c r="T146" s="16" t="s">
        <v>1107</v>
      </c>
      <c r="U146" s="16" t="s">
        <v>1155</v>
      </c>
      <c r="V146" s="16" t="s">
        <v>1156</v>
      </c>
      <c r="W146" s="16" t="s">
        <v>1157</v>
      </c>
      <c r="X146" s="16" t="s">
        <v>1158</v>
      </c>
      <c r="Y146" s="16" t="s">
        <v>945</v>
      </c>
      <c r="Z146" s="16" t="s">
        <v>1134</v>
      </c>
      <c r="AA146" s="16" t="s">
        <v>1134</v>
      </c>
      <c r="AB146" s="16" t="s">
        <v>945</v>
      </c>
      <c r="AC146" s="16" t="s">
        <v>1159</v>
      </c>
      <c r="AD146" s="16" t="s">
        <v>1160</v>
      </c>
      <c r="AE146" s="16" t="s">
        <v>1161</v>
      </c>
      <c r="AF146" s="16" t="s">
        <v>1162</v>
      </c>
      <c r="AG146" s="16" t="s">
        <v>1163</v>
      </c>
      <c r="AH146" s="16" t="s">
        <v>1134</v>
      </c>
      <c r="AI146" s="16" t="s">
        <v>1134</v>
      </c>
      <c r="AJ146" s="16" t="s">
        <v>1155</v>
      </c>
      <c r="AK146" s="16" t="s">
        <v>1164</v>
      </c>
      <c r="AL146" s="16" t="s">
        <v>1165</v>
      </c>
      <c r="AM146" s="16" t="s">
        <v>945</v>
      </c>
      <c r="AN146" s="16" t="s">
        <v>1134</v>
      </c>
      <c r="AO146" s="16" t="s">
        <v>1166</v>
      </c>
      <c r="AP146" s="16" t="s">
        <v>945</v>
      </c>
      <c r="AQ146" s="16" t="s">
        <v>1134</v>
      </c>
      <c r="AR146" s="16" t="s">
        <v>1134</v>
      </c>
      <c r="AS146" s="16" t="s">
        <v>1134</v>
      </c>
      <c r="AT146" s="16" t="s">
        <v>1155</v>
      </c>
      <c r="AU146" s="16" t="s">
        <v>226</v>
      </c>
      <c r="AV146" s="16" t="s">
        <v>1147</v>
      </c>
      <c r="AW146" s="16" t="s">
        <v>1134</v>
      </c>
      <c r="AX146" s="16" t="s">
        <v>1167</v>
      </c>
      <c r="AY146" s="16" t="s">
        <v>1165</v>
      </c>
      <c r="AZ146" s="16" t="s">
        <v>1134</v>
      </c>
      <c r="BA146" s="16" t="s">
        <v>1134</v>
      </c>
      <c r="BB146" s="16" t="s">
        <v>1155</v>
      </c>
      <c r="BC146" s="16" t="s">
        <v>1134</v>
      </c>
      <c r="BD146" s="16" t="s">
        <v>945</v>
      </c>
      <c r="BE146" s="16" t="s">
        <v>1134</v>
      </c>
      <c r="BF146" s="16" t="s">
        <v>1165</v>
      </c>
      <c r="BG146" s="16" t="s">
        <v>1134</v>
      </c>
      <c r="BH146" s="16" t="s">
        <v>1134</v>
      </c>
      <c r="BI146" s="16" t="s">
        <v>1165</v>
      </c>
      <c r="BJ146" s="16" t="s">
        <v>1168</v>
      </c>
      <c r="BK146" s="16" t="s">
        <v>1155</v>
      </c>
      <c r="BL146" s="16" t="s">
        <v>1134</v>
      </c>
      <c r="BM146" s="16" t="s">
        <v>1134</v>
      </c>
      <c r="BN146" s="16" t="s">
        <v>1169</v>
      </c>
      <c r="BO146" s="16" t="s">
        <v>1134</v>
      </c>
      <c r="BP146" s="16" t="s">
        <v>1170</v>
      </c>
      <c r="BQ146" s="16" t="s">
        <v>1171</v>
      </c>
      <c r="BS146" s="16" t="s">
        <v>1134</v>
      </c>
      <c r="BT146" s="16" t="n">
        <f aca="false">49-(COUNTBLANK(U146:BQ146))</f>
        <v>49</v>
      </c>
      <c r="BU146" s="16" t="str">
        <f aca="false">CONCATENATE("*",BS146,"*")</f>
        <v>*clean*</v>
      </c>
      <c r="BV146" s="16" t="n">
        <f aca="false">COUNTIFS(U146:BQ146,BU146)</f>
        <v>0</v>
      </c>
      <c r="BW146" s="18" t="n">
        <f aca="false">BV146/BT146</f>
        <v>0</v>
      </c>
      <c r="BZ146" s="18" t="str">
        <f aca="false">IF(BY146="","",(BY146/BT146))</f>
        <v/>
      </c>
      <c r="CA146" s="16" t="n">
        <f aca="false">COUNTIFS(U146:BQ146,BU147)</f>
        <v>0</v>
      </c>
      <c r="CB146" s="16" t="str">
        <f aca="false">IF(BX146="",BU146,BX146)</f>
        <v>*clean*</v>
      </c>
      <c r="CC146" s="16" t="n">
        <f aca="false">COUNTIFS(U146:BQ146,CB147)</f>
        <v>0</v>
      </c>
      <c r="CD146" s="18" t="n">
        <f aca="false">CC146/BT146</f>
        <v>0</v>
      </c>
      <c r="CE146" s="16" t="s">
        <v>1150</v>
      </c>
      <c r="CF146" s="18" t="n">
        <f aca="false">(COUNTIFS(U146:BQ146,CE146))/BT146</f>
        <v>0</v>
      </c>
      <c r="CH146" s="16" t="s">
        <v>1151</v>
      </c>
      <c r="CI146" s="14" t="n">
        <f aca="false">(COUNTIFS(U146:BQ146,CK146))/BT146</f>
        <v>0.0204081632653061</v>
      </c>
      <c r="CJ146" s="18" t="n">
        <v>0.47</v>
      </c>
      <c r="CK146" s="15" t="s">
        <v>1170</v>
      </c>
      <c r="CL146" s="16" t="s">
        <v>1172</v>
      </c>
    </row>
    <row r="147" customFormat="false" ht="13.8" hidden="false" customHeight="false" outlineLevel="0" collapsed="false">
      <c r="A147" s="4" t="s">
        <v>199</v>
      </c>
      <c r="B147" s="17" t="n">
        <v>2</v>
      </c>
      <c r="C147" s="17" t="n">
        <v>2</v>
      </c>
      <c r="D147" s="17" t="n">
        <v>2</v>
      </c>
      <c r="E147" s="17" t="n">
        <v>35</v>
      </c>
      <c r="F147" s="17" t="n">
        <v>18</v>
      </c>
      <c r="G147" s="17" t="n">
        <v>8</v>
      </c>
      <c r="H147" s="4" t="n">
        <v>8018</v>
      </c>
      <c r="I147" s="4" t="n">
        <v>18018</v>
      </c>
      <c r="J147" s="4" t="n">
        <v>8018</v>
      </c>
      <c r="K147" s="4" t="s">
        <v>200</v>
      </c>
      <c r="L147" s="4" t="s">
        <v>132</v>
      </c>
      <c r="M147" s="16" t="s">
        <v>1173</v>
      </c>
      <c r="N147" s="16" t="s">
        <v>1153</v>
      </c>
      <c r="O147" s="16" t="s">
        <v>1154</v>
      </c>
      <c r="R147" s="16" t="n">
        <f aca="false">(1+LEN(N147)-LEN(SUBSTITUTE(N147," ","")))+1</f>
        <v>6</v>
      </c>
      <c r="S147" s="16" t="n">
        <f aca="false">(1+LEN(O147)-LEN(SUBSTITUTE(O147," ","")))</f>
        <v>11</v>
      </c>
      <c r="T147" s="16" t="s">
        <v>1107</v>
      </c>
      <c r="U147" s="16" t="s">
        <v>1170</v>
      </c>
      <c r="V147" s="16" t="s">
        <v>1175</v>
      </c>
      <c r="W147" s="16" t="s">
        <v>1170</v>
      </c>
      <c r="X147" s="16" t="s">
        <v>1170</v>
      </c>
      <c r="Y147" s="16" t="s">
        <v>1176</v>
      </c>
      <c r="Z147" s="16" t="s">
        <v>1170</v>
      </c>
      <c r="AA147" s="16" t="s">
        <v>1170</v>
      </c>
      <c r="AB147" s="16" t="s">
        <v>1170</v>
      </c>
      <c r="AC147" s="16" t="s">
        <v>1177</v>
      </c>
      <c r="AE147" s="16" t="s">
        <v>236</v>
      </c>
      <c r="AF147" s="16" t="s">
        <v>1170</v>
      </c>
      <c r="AG147" s="16" t="s">
        <v>1178</v>
      </c>
      <c r="AH147" s="16" t="s">
        <v>1155</v>
      </c>
      <c r="AI147" s="16" t="s">
        <v>1165</v>
      </c>
      <c r="AJ147" s="16" t="s">
        <v>1170</v>
      </c>
      <c r="AK147" s="16" t="s">
        <v>1179</v>
      </c>
      <c r="AL147" s="16" t="s">
        <v>1134</v>
      </c>
      <c r="AM147" s="16" t="s">
        <v>1170</v>
      </c>
      <c r="AN147" s="16" t="s">
        <v>1165</v>
      </c>
      <c r="AO147" s="16" t="s">
        <v>1160</v>
      </c>
      <c r="AP147" s="16" t="s">
        <v>1180</v>
      </c>
      <c r="AQ147" s="16" t="s">
        <v>1181</v>
      </c>
      <c r="AR147" s="16" t="s">
        <v>1182</v>
      </c>
      <c r="AS147" s="16" t="s">
        <v>1155</v>
      </c>
      <c r="AT147" s="16" t="s">
        <v>1183</v>
      </c>
      <c r="AU147" s="16" t="s">
        <v>1170</v>
      </c>
      <c r="AV147" s="16" t="s">
        <v>1184</v>
      </c>
      <c r="AW147" s="16" t="s">
        <v>1165</v>
      </c>
      <c r="AX147" s="16" t="s">
        <v>1185</v>
      </c>
      <c r="AY147" s="16" t="s">
        <v>1160</v>
      </c>
      <c r="AZ147" s="16" t="s">
        <v>1186</v>
      </c>
      <c r="BA147" s="16" t="s">
        <v>1187</v>
      </c>
      <c r="BB147" s="16" t="s">
        <v>1134</v>
      </c>
      <c r="BC147" s="16" t="s">
        <v>1188</v>
      </c>
      <c r="BD147" s="16" t="s">
        <v>1189</v>
      </c>
      <c r="BE147" s="16" t="s">
        <v>759</v>
      </c>
      <c r="BF147" s="16" t="s">
        <v>1165</v>
      </c>
      <c r="BG147" s="16" t="s">
        <v>1190</v>
      </c>
      <c r="BH147" s="16" t="s">
        <v>1191</v>
      </c>
      <c r="BI147" s="16" t="s">
        <v>1192</v>
      </c>
      <c r="BJ147" s="16" t="s">
        <v>1170</v>
      </c>
      <c r="BK147" s="16" t="s">
        <v>1193</v>
      </c>
      <c r="BL147" s="16" t="s">
        <v>1183</v>
      </c>
      <c r="BM147" s="16" t="s">
        <v>1194</v>
      </c>
      <c r="BN147" s="16" t="s">
        <v>1170</v>
      </c>
      <c r="BO147" s="16" t="s">
        <v>1195</v>
      </c>
      <c r="BP147" s="16" t="s">
        <v>300</v>
      </c>
      <c r="BQ147" s="16" t="s">
        <v>945</v>
      </c>
      <c r="BS147" s="16" t="s">
        <v>1170</v>
      </c>
      <c r="BT147" s="16" t="n">
        <f aca="false">49-(COUNTBLANK(U147:BQ147))</f>
        <v>48</v>
      </c>
      <c r="BU147" s="16" t="str">
        <f aca="false">CONCATENATE("*",BS147,"*")</f>
        <v>*install*</v>
      </c>
      <c r="BV147" s="16" t="n">
        <f aca="false">COUNTIFS(U147:BQ147,BU147)</f>
        <v>0</v>
      </c>
      <c r="BW147" s="18" t="n">
        <f aca="false">BV147/BT147</f>
        <v>0</v>
      </c>
      <c r="BZ147" s="18" t="str">
        <f aca="false">IF(BY147="","",(BY147/BT147))</f>
        <v/>
      </c>
      <c r="CA147" s="16" t="n">
        <f aca="false">COUNTIFS(U147:BQ147,BU146)</f>
        <v>0</v>
      </c>
      <c r="CB147" s="16" t="str">
        <f aca="false">IF(BX147="",BU147,BX147)</f>
        <v>*install*</v>
      </c>
      <c r="CC147" s="16" t="n">
        <f aca="false">COUNTIFS(U147:BQ147,CB146)</f>
        <v>0</v>
      </c>
      <c r="CD147" s="18" t="n">
        <f aca="false">CC147/BT147</f>
        <v>0</v>
      </c>
      <c r="CE147" s="16" t="s">
        <v>1196</v>
      </c>
      <c r="CF147" s="18" t="n">
        <f aca="false">(COUNTIFS(U147:BQ147,CE147))/BT147</f>
        <v>0</v>
      </c>
      <c r="CH147" s="16" t="s">
        <v>1197</v>
      </c>
      <c r="CI147" s="14" t="n">
        <f aca="false">(COUNTIFS(U147:BQ147,CK147))/BT147</f>
        <v>0.0625</v>
      </c>
      <c r="CJ147" s="18" t="n">
        <v>0.27</v>
      </c>
      <c r="CK147" s="15" t="s">
        <v>1134</v>
      </c>
      <c r="CL147" s="16" t="s">
        <v>1172</v>
      </c>
    </row>
    <row r="148" customFormat="false" ht="13.8" hidden="false" customHeight="false" outlineLevel="0" collapsed="false">
      <c r="A148" s="4" t="s">
        <v>197</v>
      </c>
      <c r="B148" s="4" t="n">
        <v>1</v>
      </c>
      <c r="C148" s="4" t="n">
        <v>1</v>
      </c>
      <c r="D148" s="4" t="n">
        <v>1</v>
      </c>
      <c r="E148" s="4" t="n">
        <v>36</v>
      </c>
      <c r="F148" s="4" t="n">
        <v>19</v>
      </c>
      <c r="G148" s="4" t="n">
        <v>0</v>
      </c>
      <c r="H148" s="4" t="n">
        <v>19</v>
      </c>
      <c r="I148" s="4" t="n">
        <v>10019</v>
      </c>
      <c r="J148" s="4" t="n">
        <v>19</v>
      </c>
      <c r="K148" s="4" t="s">
        <v>200</v>
      </c>
      <c r="L148" s="4" t="s">
        <v>132</v>
      </c>
      <c r="M148" s="0" t="s">
        <v>1198</v>
      </c>
      <c r="N148" s="0" t="s">
        <v>1199</v>
      </c>
      <c r="O148" s="0" t="s">
        <v>1200</v>
      </c>
      <c r="R148" s="0" t="n">
        <f aca="false">(1+LEN(N148)-LEN(SUBSTITUTE(N148," ","")))+1</f>
        <v>6</v>
      </c>
      <c r="S148" s="0" t="n">
        <f aca="false">(1+LEN(O148)-LEN(SUBSTITUTE(O148," ","")))</f>
        <v>9</v>
      </c>
      <c r="T148" s="0" t="s">
        <v>1107</v>
      </c>
      <c r="U148" s="19" t="s">
        <v>1201</v>
      </c>
      <c r="V148" s="0" t="s">
        <v>1202</v>
      </c>
      <c r="W148" s="19" t="s">
        <v>1203</v>
      </c>
      <c r="X148" s="0" t="s">
        <v>1204</v>
      </c>
      <c r="Y148" s="0" t="s">
        <v>1205</v>
      </c>
      <c r="Z148" s="19" t="s">
        <v>1206</v>
      </c>
      <c r="AA148" s="12"/>
      <c r="AB148" s="0" t="s">
        <v>212</v>
      </c>
      <c r="AC148" s="0" t="s">
        <v>1207</v>
      </c>
      <c r="AD148" s="0" t="s">
        <v>972</v>
      </c>
      <c r="AE148" s="0" t="s">
        <v>1208</v>
      </c>
      <c r="AF148" s="0" t="s">
        <v>1209</v>
      </c>
      <c r="AG148" s="0" t="s">
        <v>1210</v>
      </c>
      <c r="AH148" s="19" t="s">
        <v>1211</v>
      </c>
      <c r="AI148" s="0" t="s">
        <v>1212</v>
      </c>
      <c r="AJ148" s="19" t="s">
        <v>879</v>
      </c>
      <c r="AK148" s="19" t="s">
        <v>1189</v>
      </c>
      <c r="AL148" s="0" t="s">
        <v>1213</v>
      </c>
      <c r="AM148" s="19" t="s">
        <v>235</v>
      </c>
      <c r="AN148" s="0" t="s">
        <v>1117</v>
      </c>
      <c r="AO148" s="0" t="s">
        <v>1214</v>
      </c>
      <c r="AP148" s="0" t="s">
        <v>1210</v>
      </c>
      <c r="AQ148" s="0" t="s">
        <v>1215</v>
      </c>
      <c r="AR148" s="19" t="s">
        <v>1216</v>
      </c>
      <c r="AS148" s="19" t="s">
        <v>1217</v>
      </c>
      <c r="AT148" s="0" t="s">
        <v>1218</v>
      </c>
      <c r="AU148" s="0" t="s">
        <v>677</v>
      </c>
      <c r="AV148" s="0" t="s">
        <v>1219</v>
      </c>
      <c r="AW148" s="19" t="s">
        <v>1220</v>
      </c>
      <c r="AX148" s="0" t="s">
        <v>154</v>
      </c>
      <c r="AY148" s="0" t="s">
        <v>1221</v>
      </c>
      <c r="AZ148" s="0" t="s">
        <v>1222</v>
      </c>
      <c r="BA148" s="19" t="s">
        <v>1223</v>
      </c>
      <c r="BB148" s="19" t="s">
        <v>879</v>
      </c>
      <c r="BC148" s="19" t="s">
        <v>867</v>
      </c>
      <c r="BD148" s="0" t="s">
        <v>1224</v>
      </c>
      <c r="BE148" s="19" t="s">
        <v>1225</v>
      </c>
      <c r="BF148" s="0" t="s">
        <v>1226</v>
      </c>
      <c r="BG148" s="19" t="s">
        <v>1227</v>
      </c>
      <c r="BH148" s="0" t="s">
        <v>1228</v>
      </c>
      <c r="BI148" s="19" t="s">
        <v>1189</v>
      </c>
      <c r="BJ148" s="19" t="s">
        <v>1229</v>
      </c>
      <c r="BK148" s="0" t="s">
        <v>1124</v>
      </c>
      <c r="BL148" s="0" t="s">
        <v>1230</v>
      </c>
      <c r="BM148" s="0" t="s">
        <v>1205</v>
      </c>
      <c r="BN148" s="0" t="s">
        <v>1231</v>
      </c>
      <c r="BO148" s="0" t="s">
        <v>212</v>
      </c>
      <c r="BP148" s="0" t="s">
        <v>212</v>
      </c>
      <c r="BQ148" s="19" t="s">
        <v>1232</v>
      </c>
      <c r="BS148" s="0" t="s">
        <v>879</v>
      </c>
      <c r="BT148" s="0" t="n">
        <f aca="false">49-(COUNTBLANK(U148:BQ148))</f>
        <v>48</v>
      </c>
      <c r="BU148" s="0" t="str">
        <f aca="false">CONCATENATE("*",BS148,"*")</f>
        <v>*make*</v>
      </c>
      <c r="BV148" s="0" t="n">
        <f aca="false">COUNTIFS(U148:BQ148,BU148)</f>
        <v>0</v>
      </c>
      <c r="BW148" s="18" t="n">
        <f aca="false">BV148/BT148</f>
        <v>0</v>
      </c>
      <c r="BZ148" s="14" t="str">
        <f aca="false">IF(BY148="","",(BY148/BT148))</f>
        <v/>
      </c>
      <c r="CA148" s="0" t="n">
        <f aca="false">COUNTIFS(U148:BQ148,BU149)</f>
        <v>0</v>
      </c>
      <c r="CB148" s="0" t="str">
        <f aca="false">IF(BX148="",BU148,BX148)</f>
        <v>*make*</v>
      </c>
      <c r="CC148" s="0" t="n">
        <f aca="false">COUNTIFS(U148:BQ148,CB149)</f>
        <v>0</v>
      </c>
      <c r="CD148" s="14" t="n">
        <f aca="false">CC148/BT148</f>
        <v>0</v>
      </c>
      <c r="CE148" s="0" t="s">
        <v>880</v>
      </c>
      <c r="CF148" s="14" t="n">
        <f aca="false">(COUNTIFS(U148:BQ148,CE148))/BT148</f>
        <v>0</v>
      </c>
      <c r="CG148" s="19" t="s">
        <v>1233</v>
      </c>
      <c r="CH148" s="0" t="s">
        <v>881</v>
      </c>
      <c r="CI148" s="14" t="n">
        <f aca="false">(COUNTIFS(U148:BQ148,CK148))/BT148</f>
        <v>0.208333333333333</v>
      </c>
      <c r="CJ148" s="14" t="n">
        <f aca="false">(COUNTIFS(U148:BQ148,CK149))/BT148</f>
        <v>0.0208333333333333</v>
      </c>
      <c r="CK148" s="15" t="s">
        <v>879</v>
      </c>
      <c r="CL148" s="0" t="s">
        <v>1234</v>
      </c>
    </row>
    <row r="149" customFormat="false" ht="13.8" hidden="false" customHeight="false" outlineLevel="0" collapsed="false">
      <c r="A149" s="4" t="s">
        <v>131</v>
      </c>
      <c r="B149" s="4" t="n">
        <v>1</v>
      </c>
      <c r="C149" s="4" t="n">
        <v>1</v>
      </c>
      <c r="D149" s="4" t="n">
        <v>2</v>
      </c>
      <c r="E149" s="4" t="n">
        <v>36</v>
      </c>
      <c r="F149" s="4" t="n">
        <v>19</v>
      </c>
      <c r="G149" s="4" t="n">
        <v>1</v>
      </c>
      <c r="H149" s="4" t="n">
        <v>1019</v>
      </c>
      <c r="I149" s="4" t="n">
        <v>11019</v>
      </c>
      <c r="J149" s="4" t="n">
        <v>1019</v>
      </c>
      <c r="K149" s="4" t="s">
        <v>200</v>
      </c>
      <c r="L149" s="4" t="s">
        <v>132</v>
      </c>
      <c r="M149" s="0" t="s">
        <v>1235</v>
      </c>
      <c r="N149" s="0" t="s">
        <v>1199</v>
      </c>
      <c r="O149" s="0" t="s">
        <v>1236</v>
      </c>
      <c r="R149" s="0" t="n">
        <f aca="false">(1+LEN(N149)-LEN(SUBSTITUTE(N149," ","")))+1</f>
        <v>6</v>
      </c>
      <c r="S149" s="0" t="n">
        <f aca="false">(1+LEN(O149)-LEN(SUBSTITUTE(O149," ","")))</f>
        <v>9</v>
      </c>
      <c r="T149" s="0" t="s">
        <v>1107</v>
      </c>
      <c r="U149" s="0" t="s">
        <v>1237</v>
      </c>
      <c r="V149" s="0" t="s">
        <v>1238</v>
      </c>
      <c r="W149" s="0" t="s">
        <v>1239</v>
      </c>
      <c r="X149" s="0" t="s">
        <v>1240</v>
      </c>
      <c r="Y149" s="0" t="s">
        <v>1241</v>
      </c>
      <c r="Z149" s="0" t="s">
        <v>1242</v>
      </c>
      <c r="AA149" s="0" t="s">
        <v>1243</v>
      </c>
      <c r="AB149" s="0" t="s">
        <v>1244</v>
      </c>
      <c r="AC149" s="0" t="s">
        <v>1245</v>
      </c>
      <c r="AD149" s="0" t="s">
        <v>1246</v>
      </c>
      <c r="AE149" s="0" t="s">
        <v>1247</v>
      </c>
      <c r="AF149" s="0" t="s">
        <v>1248</v>
      </c>
      <c r="AG149" s="0" t="s">
        <v>1249</v>
      </c>
      <c r="AH149" s="0" t="s">
        <v>1221</v>
      </c>
      <c r="AI149" s="0" t="s">
        <v>1250</v>
      </c>
      <c r="AJ149" s="0" t="s">
        <v>1251</v>
      </c>
      <c r="AK149" s="0" t="s">
        <v>1252</v>
      </c>
      <c r="AL149" s="0" t="s">
        <v>1253</v>
      </c>
      <c r="AM149" s="0" t="s">
        <v>1242</v>
      </c>
      <c r="AN149" s="0" t="s">
        <v>1254</v>
      </c>
      <c r="AO149" s="0" t="s">
        <v>1255</v>
      </c>
      <c r="AP149" s="0" t="s">
        <v>1237</v>
      </c>
      <c r="AQ149" s="0" t="s">
        <v>1256</v>
      </c>
      <c r="AR149" s="0" t="s">
        <v>1255</v>
      </c>
      <c r="AS149" s="0" t="s">
        <v>1257</v>
      </c>
      <c r="AT149" s="0" t="s">
        <v>1247</v>
      </c>
      <c r="AU149" s="0" t="s">
        <v>677</v>
      </c>
      <c r="AV149" s="0" t="s">
        <v>1258</v>
      </c>
      <c r="AW149" s="0" t="s">
        <v>1259</v>
      </c>
      <c r="AX149" s="0" t="s">
        <v>1221</v>
      </c>
      <c r="AY149" s="0" t="s">
        <v>1260</v>
      </c>
      <c r="AZ149" s="0" t="s">
        <v>1241</v>
      </c>
      <c r="BA149" s="0" t="s">
        <v>1261</v>
      </c>
      <c r="BB149" s="0" t="s">
        <v>1247</v>
      </c>
      <c r="BC149" s="0" t="s">
        <v>1262</v>
      </c>
      <c r="BD149" s="0" t="s">
        <v>1263</v>
      </c>
      <c r="BE149" s="0" t="s">
        <v>1264</v>
      </c>
      <c r="BF149" s="0" t="s">
        <v>1242</v>
      </c>
      <c r="BG149" s="0" t="s">
        <v>1265</v>
      </c>
      <c r="BH149" s="0" t="s">
        <v>1266</v>
      </c>
      <c r="BI149" s="0" t="s">
        <v>1267</v>
      </c>
      <c r="BJ149" s="0" t="s">
        <v>1268</v>
      </c>
      <c r="BK149" s="0" t="s">
        <v>1262</v>
      </c>
      <c r="BL149" s="0" t="s">
        <v>1237</v>
      </c>
      <c r="BM149" s="0" t="s">
        <v>172</v>
      </c>
      <c r="BN149" s="0" t="s">
        <v>1269</v>
      </c>
      <c r="BO149" s="0" t="s">
        <v>1270</v>
      </c>
      <c r="BP149" s="0" t="s">
        <v>1271</v>
      </c>
      <c r="BQ149" s="0" t="s">
        <v>1272</v>
      </c>
      <c r="BS149" s="0" t="s">
        <v>677</v>
      </c>
      <c r="BT149" s="0" t="n">
        <f aca="false">49-(COUNTBLANK(U149:BQ149))</f>
        <v>49</v>
      </c>
      <c r="BU149" s="0" t="str">
        <f aca="false">CONCATENATE("*",BS149,"*")</f>
        <v>*move*</v>
      </c>
      <c r="BV149" s="0" t="n">
        <f aca="false">COUNTIFS(U149:BQ149,BU149)</f>
        <v>0</v>
      </c>
      <c r="BW149" s="18" t="n">
        <f aca="false">BV149/BT149</f>
        <v>0</v>
      </c>
      <c r="BZ149" s="14" t="str">
        <f aca="false">IF(BY149="","",(BY149/BT149))</f>
        <v/>
      </c>
      <c r="CA149" s="0" t="n">
        <f aca="false">COUNTIFS(U149:BQ149,BU148)</f>
        <v>0</v>
      </c>
      <c r="CB149" s="0" t="str">
        <f aca="false">IF(BX149="",BU149,BX149)</f>
        <v>*move*</v>
      </c>
      <c r="CC149" s="0" t="n">
        <f aca="false">COUNTIFS(U149:BQ149,CB148)</f>
        <v>0</v>
      </c>
      <c r="CD149" s="14" t="n">
        <f aca="false">CC149/BT149</f>
        <v>0</v>
      </c>
      <c r="CE149" s="0" t="s">
        <v>1273</v>
      </c>
      <c r="CF149" s="14" t="n">
        <f aca="false">(COUNTIFS(U149:BQ149,CE149))/BT149</f>
        <v>0</v>
      </c>
      <c r="CH149" s="0" t="s">
        <v>1274</v>
      </c>
      <c r="CI149" s="14" t="n">
        <f aca="false">(COUNTIFS(U149:BQ149,CK149))/BT149</f>
        <v>0.448979591836735</v>
      </c>
      <c r="CJ149" s="14" t="n">
        <f aca="false">(COUNTIFS(U149:BQ149,CK148))/BT149</f>
        <v>0</v>
      </c>
      <c r="CK149" s="15" t="s">
        <v>1221</v>
      </c>
      <c r="CL149" s="0" t="s">
        <v>1234</v>
      </c>
    </row>
    <row r="150" customFormat="false" ht="13.8" hidden="false" customHeight="false" outlineLevel="0" collapsed="false">
      <c r="A150" s="4" t="s">
        <v>167</v>
      </c>
      <c r="B150" s="17" t="n">
        <v>1</v>
      </c>
      <c r="C150" s="17" t="n">
        <v>2</v>
      </c>
      <c r="D150" s="17" t="n">
        <v>1</v>
      </c>
      <c r="E150" s="17" t="n">
        <v>36</v>
      </c>
      <c r="F150" s="17" t="n">
        <v>19</v>
      </c>
      <c r="G150" s="17" t="n">
        <v>2</v>
      </c>
      <c r="H150" s="4" t="n">
        <v>2019</v>
      </c>
      <c r="I150" s="4" t="n">
        <v>12019</v>
      </c>
      <c r="J150" s="4" t="n">
        <v>2019</v>
      </c>
      <c r="K150" s="4" t="s">
        <v>200</v>
      </c>
      <c r="L150" s="4" t="s">
        <v>132</v>
      </c>
      <c r="M150" s="16" t="s">
        <v>1198</v>
      </c>
      <c r="N150" s="16" t="s">
        <v>1199</v>
      </c>
      <c r="O150" s="16" t="s">
        <v>1236</v>
      </c>
      <c r="P150" s="16"/>
      <c r="Q150" s="16"/>
      <c r="R150" s="16" t="n">
        <f aca="false">(1+LEN(N150)-LEN(SUBSTITUTE(N150," ","")))+1</f>
        <v>6</v>
      </c>
      <c r="S150" s="16" t="n">
        <f aca="false">(1+LEN(O150)-LEN(SUBSTITUTE(O150," ","")))</f>
        <v>9</v>
      </c>
      <c r="T150" s="16" t="s">
        <v>1107</v>
      </c>
      <c r="U150" s="20" t="s">
        <v>1201</v>
      </c>
      <c r="V150" s="16" t="s">
        <v>1202</v>
      </c>
      <c r="W150" s="20" t="s">
        <v>1203</v>
      </c>
      <c r="X150" s="16" t="s">
        <v>1204</v>
      </c>
      <c r="Y150" s="16" t="s">
        <v>1205</v>
      </c>
      <c r="Z150" s="20" t="s">
        <v>1206</v>
      </c>
      <c r="AA150" s="16"/>
      <c r="AB150" s="16" t="s">
        <v>212</v>
      </c>
      <c r="AC150" s="16" t="s">
        <v>1207</v>
      </c>
      <c r="AD150" s="16" t="s">
        <v>972</v>
      </c>
      <c r="AE150" s="16" t="s">
        <v>1208</v>
      </c>
      <c r="AF150" s="16" t="s">
        <v>1209</v>
      </c>
      <c r="AG150" s="16" t="s">
        <v>1210</v>
      </c>
      <c r="AH150" s="20" t="s">
        <v>1211</v>
      </c>
      <c r="AI150" s="16" t="s">
        <v>1212</v>
      </c>
      <c r="AJ150" s="20" t="s">
        <v>879</v>
      </c>
      <c r="AK150" s="20" t="s">
        <v>1189</v>
      </c>
      <c r="AL150" s="16" t="s">
        <v>1213</v>
      </c>
      <c r="AM150" s="20" t="s">
        <v>235</v>
      </c>
      <c r="AN150" s="16" t="s">
        <v>1117</v>
      </c>
      <c r="AO150" s="16" t="s">
        <v>1214</v>
      </c>
      <c r="AP150" s="16" t="s">
        <v>1210</v>
      </c>
      <c r="AQ150" s="16" t="s">
        <v>1215</v>
      </c>
      <c r="AR150" s="20" t="s">
        <v>1216</v>
      </c>
      <c r="AS150" s="20" t="s">
        <v>1217</v>
      </c>
      <c r="AT150" s="16" t="s">
        <v>1218</v>
      </c>
      <c r="AU150" s="16" t="s">
        <v>677</v>
      </c>
      <c r="AV150" s="16" t="s">
        <v>1219</v>
      </c>
      <c r="AW150" s="20" t="s">
        <v>1220</v>
      </c>
      <c r="AX150" s="16" t="s">
        <v>154</v>
      </c>
      <c r="AY150" s="16" t="s">
        <v>1221</v>
      </c>
      <c r="AZ150" s="16" t="s">
        <v>1222</v>
      </c>
      <c r="BA150" s="20" t="s">
        <v>1223</v>
      </c>
      <c r="BB150" s="20" t="s">
        <v>879</v>
      </c>
      <c r="BC150" s="20" t="s">
        <v>867</v>
      </c>
      <c r="BD150" s="16" t="s">
        <v>1224</v>
      </c>
      <c r="BE150" s="20" t="s">
        <v>1225</v>
      </c>
      <c r="BF150" s="16" t="s">
        <v>1226</v>
      </c>
      <c r="BG150" s="20" t="s">
        <v>1227</v>
      </c>
      <c r="BH150" s="16" t="s">
        <v>1228</v>
      </c>
      <c r="BI150" s="20" t="s">
        <v>1189</v>
      </c>
      <c r="BJ150" s="20" t="s">
        <v>1229</v>
      </c>
      <c r="BK150" s="16" t="s">
        <v>1124</v>
      </c>
      <c r="BL150" s="16" t="s">
        <v>1230</v>
      </c>
      <c r="BM150" s="16" t="s">
        <v>1205</v>
      </c>
      <c r="BN150" s="16" t="s">
        <v>1231</v>
      </c>
      <c r="BO150" s="16" t="s">
        <v>212</v>
      </c>
      <c r="BP150" s="16" t="s">
        <v>212</v>
      </c>
      <c r="BQ150" s="20" t="s">
        <v>1232</v>
      </c>
      <c r="BR150" s="16"/>
      <c r="BS150" s="16" t="s">
        <v>879</v>
      </c>
      <c r="BT150" s="16" t="n">
        <f aca="false">49-(COUNTBLANK(U150:BQ150))</f>
        <v>48</v>
      </c>
      <c r="BU150" s="16" t="str">
        <f aca="false">CONCATENATE("*",BS150,"*")</f>
        <v>*make*</v>
      </c>
      <c r="BV150" s="16" t="n">
        <f aca="false">COUNTIFS(U150:BQ150,BU150)</f>
        <v>0</v>
      </c>
      <c r="BW150" s="18" t="n">
        <f aca="false">BV150/BT150</f>
        <v>0</v>
      </c>
      <c r="BX150" s="16"/>
      <c r="BY150" s="16"/>
      <c r="BZ150" s="18" t="str">
        <f aca="false">IF(BY150="","",(BY150/BT150))</f>
        <v/>
      </c>
      <c r="CA150" s="16" t="n">
        <f aca="false">COUNTIFS(U150:BQ150,BU151)</f>
        <v>0</v>
      </c>
      <c r="CB150" s="16" t="str">
        <f aca="false">IF(BX150="",BU150,BX150)</f>
        <v>*make*</v>
      </c>
      <c r="CC150" s="16" t="n">
        <f aca="false">COUNTIFS(U150:BQ150,CB151)</f>
        <v>0</v>
      </c>
      <c r="CD150" s="18" t="n">
        <f aca="false">CC150/BT150</f>
        <v>0</v>
      </c>
      <c r="CE150" s="16" t="s">
        <v>880</v>
      </c>
      <c r="CF150" s="18" t="n">
        <f aca="false">(COUNTIFS(U150:BQ150,CE150))/BT150</f>
        <v>0</v>
      </c>
      <c r="CG150" s="20" t="s">
        <v>1233</v>
      </c>
      <c r="CH150" s="16" t="s">
        <v>881</v>
      </c>
      <c r="CI150" s="14" t="n">
        <f aca="false">(COUNTIFS(U150:BQ150,CK150))/BT150</f>
        <v>0.0208333333333333</v>
      </c>
      <c r="CJ150" s="14" t="n">
        <f aca="false">(COUNTIFS(U150:BQ150,CK151))/BT150</f>
        <v>0.208333333333333</v>
      </c>
      <c r="CK150" s="15" t="s">
        <v>1221</v>
      </c>
      <c r="CL150" s="16" t="s">
        <v>1234</v>
      </c>
    </row>
    <row r="151" customFormat="false" ht="13.8" hidden="false" customHeight="false" outlineLevel="0" collapsed="false">
      <c r="A151" s="4" t="s">
        <v>195</v>
      </c>
      <c r="B151" s="17" t="n">
        <v>1</v>
      </c>
      <c r="C151" s="17" t="n">
        <v>2</v>
      </c>
      <c r="D151" s="17" t="n">
        <v>2</v>
      </c>
      <c r="E151" s="17" t="n">
        <v>36</v>
      </c>
      <c r="F151" s="17" t="n">
        <v>19</v>
      </c>
      <c r="G151" s="17" t="n">
        <v>3</v>
      </c>
      <c r="H151" s="4" t="n">
        <v>3019</v>
      </c>
      <c r="I151" s="4" t="n">
        <v>13019</v>
      </c>
      <c r="J151" s="4" t="n">
        <v>3019</v>
      </c>
      <c r="K151" s="4" t="s">
        <v>200</v>
      </c>
      <c r="L151" s="4" t="s">
        <v>132</v>
      </c>
      <c r="M151" s="16" t="s">
        <v>1235</v>
      </c>
      <c r="N151" s="16" t="s">
        <v>1199</v>
      </c>
      <c r="O151" s="16" t="s">
        <v>1200</v>
      </c>
      <c r="R151" s="16" t="n">
        <f aca="false">(1+LEN(N151)-LEN(SUBSTITUTE(N151," ","")))+1</f>
        <v>6</v>
      </c>
      <c r="S151" s="16" t="n">
        <f aca="false">(1+LEN(O151)-LEN(SUBSTITUTE(O151," ","")))</f>
        <v>9</v>
      </c>
      <c r="T151" s="16" t="s">
        <v>1107</v>
      </c>
      <c r="U151" s="16" t="s">
        <v>1237</v>
      </c>
      <c r="V151" s="16" t="s">
        <v>1238</v>
      </c>
      <c r="W151" s="16" t="s">
        <v>1239</v>
      </c>
      <c r="X151" s="16" t="s">
        <v>1240</v>
      </c>
      <c r="Y151" s="16" t="s">
        <v>1241</v>
      </c>
      <c r="Z151" s="16" t="s">
        <v>1242</v>
      </c>
      <c r="AA151" s="16" t="s">
        <v>1243</v>
      </c>
      <c r="AB151" s="16" t="s">
        <v>1244</v>
      </c>
      <c r="AC151" s="16" t="s">
        <v>1245</v>
      </c>
      <c r="AD151" s="16" t="s">
        <v>1246</v>
      </c>
      <c r="AE151" s="16" t="s">
        <v>1247</v>
      </c>
      <c r="AF151" s="16" t="s">
        <v>1248</v>
      </c>
      <c r="AG151" s="16" t="s">
        <v>1249</v>
      </c>
      <c r="AH151" s="16" t="s">
        <v>1221</v>
      </c>
      <c r="AI151" s="16" t="s">
        <v>1250</v>
      </c>
      <c r="AJ151" s="16" t="s">
        <v>1251</v>
      </c>
      <c r="AK151" s="16" t="s">
        <v>1252</v>
      </c>
      <c r="AL151" s="16" t="s">
        <v>1253</v>
      </c>
      <c r="AM151" s="16" t="s">
        <v>1242</v>
      </c>
      <c r="AN151" s="16" t="s">
        <v>1254</v>
      </c>
      <c r="AO151" s="16" t="s">
        <v>1255</v>
      </c>
      <c r="AP151" s="16" t="s">
        <v>1237</v>
      </c>
      <c r="AQ151" s="16" t="s">
        <v>1256</v>
      </c>
      <c r="AR151" s="16" t="s">
        <v>1255</v>
      </c>
      <c r="AS151" s="16" t="s">
        <v>1257</v>
      </c>
      <c r="AT151" s="16" t="s">
        <v>1247</v>
      </c>
      <c r="AU151" s="16" t="s">
        <v>677</v>
      </c>
      <c r="AV151" s="16" t="s">
        <v>1258</v>
      </c>
      <c r="AW151" s="16" t="s">
        <v>1259</v>
      </c>
      <c r="AX151" s="16" t="s">
        <v>1221</v>
      </c>
      <c r="AY151" s="16" t="s">
        <v>1260</v>
      </c>
      <c r="AZ151" s="16" t="s">
        <v>1241</v>
      </c>
      <c r="BA151" s="16" t="s">
        <v>1261</v>
      </c>
      <c r="BB151" s="16" t="s">
        <v>1247</v>
      </c>
      <c r="BC151" s="16" t="s">
        <v>1262</v>
      </c>
      <c r="BD151" s="16" t="s">
        <v>1263</v>
      </c>
      <c r="BE151" s="16" t="s">
        <v>1264</v>
      </c>
      <c r="BF151" s="16" t="s">
        <v>1242</v>
      </c>
      <c r="BG151" s="16" t="s">
        <v>1265</v>
      </c>
      <c r="BH151" s="16" t="s">
        <v>1266</v>
      </c>
      <c r="BI151" s="16" t="s">
        <v>1267</v>
      </c>
      <c r="BJ151" s="16" t="s">
        <v>1268</v>
      </c>
      <c r="BK151" s="16" t="s">
        <v>1262</v>
      </c>
      <c r="BL151" s="16" t="s">
        <v>1237</v>
      </c>
      <c r="BM151" s="16" t="s">
        <v>172</v>
      </c>
      <c r="BN151" s="16" t="s">
        <v>1269</v>
      </c>
      <c r="BO151" s="16" t="s">
        <v>1270</v>
      </c>
      <c r="BP151" s="16" t="s">
        <v>1271</v>
      </c>
      <c r="BQ151" s="16" t="s">
        <v>1272</v>
      </c>
      <c r="BS151" s="16" t="s">
        <v>677</v>
      </c>
      <c r="BT151" s="16" t="n">
        <f aca="false">49-(COUNTBLANK(U151:BQ151))</f>
        <v>49</v>
      </c>
      <c r="BU151" s="16" t="str">
        <f aca="false">CONCATENATE("*",BS151,"*")</f>
        <v>*move*</v>
      </c>
      <c r="BV151" s="16" t="n">
        <f aca="false">COUNTIFS(U151:BQ151,BU151)</f>
        <v>0</v>
      </c>
      <c r="BW151" s="18" t="n">
        <f aca="false">BV151/BT151</f>
        <v>0</v>
      </c>
      <c r="BZ151" s="18" t="str">
        <f aca="false">IF(BY151="","",(BY151/BT151))</f>
        <v/>
      </c>
      <c r="CA151" s="16" t="n">
        <f aca="false">COUNTIFS(U151:BQ151,BU150)</f>
        <v>0</v>
      </c>
      <c r="CB151" s="16" t="str">
        <f aca="false">IF(BX151="",BU151,BX151)</f>
        <v>*move*</v>
      </c>
      <c r="CC151" s="16" t="n">
        <f aca="false">COUNTIFS(U151:BQ151,CB150)</f>
        <v>0</v>
      </c>
      <c r="CD151" s="18" t="n">
        <f aca="false">CC151/BT151</f>
        <v>0</v>
      </c>
      <c r="CE151" s="16" t="s">
        <v>1273</v>
      </c>
      <c r="CF151" s="18" t="n">
        <f aca="false">(COUNTIFS(U151:BQ151,CE151))/BT151</f>
        <v>0</v>
      </c>
      <c r="CH151" s="16" t="s">
        <v>1274</v>
      </c>
      <c r="CI151" s="14" t="n">
        <f aca="false">(COUNTIFS(U151:BQ151,CK151))/BT151</f>
        <v>0</v>
      </c>
      <c r="CJ151" s="14" t="n">
        <f aca="false">(COUNTIFS(U151:BQ151,CK150))/BT151</f>
        <v>0.448979591836735</v>
      </c>
      <c r="CK151" s="15" t="s">
        <v>879</v>
      </c>
      <c r="CL151" s="16" t="s">
        <v>1234</v>
      </c>
    </row>
    <row r="152" customFormat="false" ht="13.8" hidden="false" customHeight="false" outlineLevel="0" collapsed="false">
      <c r="A152" s="4" t="s">
        <v>201</v>
      </c>
      <c r="B152" s="4" t="n">
        <v>2</v>
      </c>
      <c r="C152" s="4" t="n">
        <v>1</v>
      </c>
      <c r="D152" s="4" t="n">
        <v>1</v>
      </c>
      <c r="E152" s="4" t="n">
        <v>36</v>
      </c>
      <c r="F152" s="4" t="n">
        <v>19</v>
      </c>
      <c r="G152" s="4" t="n">
        <v>5</v>
      </c>
      <c r="H152" s="4" t="n">
        <v>5019</v>
      </c>
      <c r="I152" s="4" t="n">
        <v>15019</v>
      </c>
      <c r="J152" s="4" t="n">
        <v>5019</v>
      </c>
      <c r="K152" s="4" t="s">
        <v>200</v>
      </c>
      <c r="L152" s="4" t="s">
        <v>132</v>
      </c>
      <c r="M152" s="0" t="s">
        <v>1198</v>
      </c>
      <c r="N152" s="0" t="s">
        <v>1199</v>
      </c>
      <c r="O152" s="0" t="s">
        <v>1200</v>
      </c>
      <c r="R152" s="0" t="n">
        <f aca="false">(1+LEN(N152)-LEN(SUBSTITUTE(N152," ","")))+1</f>
        <v>6</v>
      </c>
      <c r="S152" s="0" t="n">
        <f aca="false">(1+LEN(O152)-LEN(SUBSTITUTE(O152," ","")))</f>
        <v>9</v>
      </c>
      <c r="T152" s="0" t="s">
        <v>1107</v>
      </c>
      <c r="U152" s="19" t="s">
        <v>1201</v>
      </c>
      <c r="V152" s="0" t="s">
        <v>1202</v>
      </c>
      <c r="W152" s="19" t="s">
        <v>1203</v>
      </c>
      <c r="X152" s="0" t="s">
        <v>1204</v>
      </c>
      <c r="Y152" s="0" t="s">
        <v>1205</v>
      </c>
      <c r="Z152" s="19" t="s">
        <v>1206</v>
      </c>
      <c r="AA152" s="12"/>
      <c r="AB152" s="0" t="s">
        <v>212</v>
      </c>
      <c r="AC152" s="0" t="s">
        <v>1207</v>
      </c>
      <c r="AD152" s="0" t="s">
        <v>972</v>
      </c>
      <c r="AE152" s="0" t="s">
        <v>1208</v>
      </c>
      <c r="AF152" s="0" t="s">
        <v>1209</v>
      </c>
      <c r="AG152" s="0" t="s">
        <v>1210</v>
      </c>
      <c r="AH152" s="19" t="s">
        <v>1211</v>
      </c>
      <c r="AI152" s="0" t="s">
        <v>1212</v>
      </c>
      <c r="AJ152" s="19" t="s">
        <v>879</v>
      </c>
      <c r="AK152" s="19" t="s">
        <v>1189</v>
      </c>
      <c r="AL152" s="0" t="s">
        <v>1213</v>
      </c>
      <c r="AM152" s="19" t="s">
        <v>235</v>
      </c>
      <c r="AN152" s="0" t="s">
        <v>1117</v>
      </c>
      <c r="AO152" s="0" t="s">
        <v>1214</v>
      </c>
      <c r="AP152" s="0" t="s">
        <v>1210</v>
      </c>
      <c r="AQ152" s="0" t="s">
        <v>1215</v>
      </c>
      <c r="AR152" s="19" t="s">
        <v>1216</v>
      </c>
      <c r="AS152" s="19" t="s">
        <v>1217</v>
      </c>
      <c r="AT152" s="0" t="s">
        <v>1218</v>
      </c>
      <c r="AU152" s="0" t="s">
        <v>677</v>
      </c>
      <c r="AV152" s="0" t="s">
        <v>1219</v>
      </c>
      <c r="AW152" s="19" t="s">
        <v>1220</v>
      </c>
      <c r="AX152" s="0" t="s">
        <v>154</v>
      </c>
      <c r="AY152" s="0" t="s">
        <v>1221</v>
      </c>
      <c r="AZ152" s="0" t="s">
        <v>1222</v>
      </c>
      <c r="BA152" s="19" t="s">
        <v>1223</v>
      </c>
      <c r="BB152" s="19" t="s">
        <v>879</v>
      </c>
      <c r="BC152" s="19" t="s">
        <v>867</v>
      </c>
      <c r="BD152" s="0" t="s">
        <v>1224</v>
      </c>
      <c r="BE152" s="19" t="s">
        <v>1225</v>
      </c>
      <c r="BF152" s="0" t="s">
        <v>1226</v>
      </c>
      <c r="BG152" s="19" t="s">
        <v>1227</v>
      </c>
      <c r="BH152" s="0" t="s">
        <v>1228</v>
      </c>
      <c r="BI152" s="19" t="s">
        <v>1189</v>
      </c>
      <c r="BJ152" s="19" t="s">
        <v>1229</v>
      </c>
      <c r="BK152" s="0" t="s">
        <v>1124</v>
      </c>
      <c r="BL152" s="0" t="s">
        <v>1230</v>
      </c>
      <c r="BM152" s="0" t="s">
        <v>1205</v>
      </c>
      <c r="BN152" s="0" t="s">
        <v>1231</v>
      </c>
      <c r="BO152" s="0" t="s">
        <v>212</v>
      </c>
      <c r="BP152" s="0" t="s">
        <v>212</v>
      </c>
      <c r="BQ152" s="19" t="s">
        <v>1232</v>
      </c>
      <c r="BS152" s="0" t="s">
        <v>879</v>
      </c>
      <c r="BT152" s="0" t="n">
        <f aca="false">49-(COUNTBLANK(U152:BQ152))</f>
        <v>48</v>
      </c>
      <c r="BU152" s="0" t="str">
        <f aca="false">CONCATENATE("*",BS152,"*")</f>
        <v>*make*</v>
      </c>
      <c r="BV152" s="0" t="n">
        <f aca="false">COUNTIFS(U152:BQ152,BU152)</f>
        <v>0</v>
      </c>
      <c r="BW152" s="18" t="n">
        <f aca="false">BV152/BT152</f>
        <v>0</v>
      </c>
      <c r="BZ152" s="14" t="str">
        <f aca="false">IF(BY152="","",(BY152/BT152))</f>
        <v/>
      </c>
      <c r="CA152" s="0" t="n">
        <f aca="false">COUNTIFS(U152:BQ152,BU153)</f>
        <v>0</v>
      </c>
      <c r="CB152" s="0" t="str">
        <f aca="false">IF(BX152="",BU152,BX152)</f>
        <v>*make*</v>
      </c>
      <c r="CC152" s="0" t="n">
        <f aca="false">COUNTIFS(U152:BQ152,CB153)</f>
        <v>0</v>
      </c>
      <c r="CD152" s="14" t="n">
        <f aca="false">CC152/BT152</f>
        <v>0</v>
      </c>
      <c r="CE152" s="0" t="s">
        <v>880</v>
      </c>
      <c r="CF152" s="14" t="n">
        <f aca="false">(COUNTIFS(U152:BQ152,CE152))/BT152</f>
        <v>0</v>
      </c>
      <c r="CG152" s="19" t="s">
        <v>1233</v>
      </c>
      <c r="CH152" s="0" t="s">
        <v>881</v>
      </c>
      <c r="CI152" s="14" t="n">
        <f aca="false">(COUNTIFS(U152:BQ152,CK152))/BT152</f>
        <v>0.208333333333333</v>
      </c>
      <c r="CJ152" s="14" t="n">
        <f aca="false">(COUNTIFS(U152:BQ152,CH153))/BT152</f>
        <v>0</v>
      </c>
      <c r="CK152" s="15" t="s">
        <v>879</v>
      </c>
      <c r="CL152" s="0" t="s">
        <v>1234</v>
      </c>
    </row>
    <row r="153" customFormat="false" ht="13.8" hidden="false" customHeight="false" outlineLevel="0" collapsed="false">
      <c r="A153" s="4" t="s">
        <v>202</v>
      </c>
      <c r="B153" s="4" t="n">
        <v>2</v>
      </c>
      <c r="C153" s="4" t="n">
        <v>1</v>
      </c>
      <c r="D153" s="4" t="n">
        <v>2</v>
      </c>
      <c r="E153" s="4" t="n">
        <v>36</v>
      </c>
      <c r="F153" s="4" t="n">
        <v>19</v>
      </c>
      <c r="G153" s="4" t="n">
        <v>6</v>
      </c>
      <c r="H153" s="4" t="n">
        <v>6019</v>
      </c>
      <c r="I153" s="4" t="n">
        <v>16019</v>
      </c>
      <c r="J153" s="4" t="n">
        <v>6019</v>
      </c>
      <c r="K153" s="4" t="s">
        <v>200</v>
      </c>
      <c r="L153" s="4" t="s">
        <v>132</v>
      </c>
      <c r="M153" s="0" t="s">
        <v>1235</v>
      </c>
      <c r="N153" s="0" t="s">
        <v>1199</v>
      </c>
      <c r="O153" s="0" t="s">
        <v>1236</v>
      </c>
      <c r="R153" s="0" t="n">
        <f aca="false">(1+LEN(N153)-LEN(SUBSTITUTE(N153," ","")))+1</f>
        <v>6</v>
      </c>
      <c r="S153" s="0" t="n">
        <f aca="false">(1+LEN(O153)-LEN(SUBSTITUTE(O153," ","")))</f>
        <v>9</v>
      </c>
      <c r="T153" s="0" t="s">
        <v>1107</v>
      </c>
      <c r="U153" s="0" t="s">
        <v>1237</v>
      </c>
      <c r="V153" s="0" t="s">
        <v>1238</v>
      </c>
      <c r="W153" s="0" t="s">
        <v>1239</v>
      </c>
      <c r="X153" s="0" t="s">
        <v>1240</v>
      </c>
      <c r="Y153" s="0" t="s">
        <v>1241</v>
      </c>
      <c r="Z153" s="0" t="s">
        <v>1242</v>
      </c>
      <c r="AA153" s="0" t="s">
        <v>1243</v>
      </c>
      <c r="AB153" s="0" t="s">
        <v>1244</v>
      </c>
      <c r="AC153" s="0" t="s">
        <v>1245</v>
      </c>
      <c r="AD153" s="0" t="s">
        <v>1246</v>
      </c>
      <c r="AE153" s="0" t="s">
        <v>1247</v>
      </c>
      <c r="AF153" s="0" t="s">
        <v>1248</v>
      </c>
      <c r="AG153" s="0" t="s">
        <v>1249</v>
      </c>
      <c r="AH153" s="0" t="s">
        <v>1221</v>
      </c>
      <c r="AI153" s="0" t="s">
        <v>1250</v>
      </c>
      <c r="AJ153" s="0" t="s">
        <v>1251</v>
      </c>
      <c r="AK153" s="0" t="s">
        <v>1252</v>
      </c>
      <c r="AL153" s="0" t="s">
        <v>1253</v>
      </c>
      <c r="AM153" s="0" t="s">
        <v>1242</v>
      </c>
      <c r="AN153" s="0" t="s">
        <v>1254</v>
      </c>
      <c r="AO153" s="0" t="s">
        <v>1255</v>
      </c>
      <c r="AP153" s="0" t="s">
        <v>1237</v>
      </c>
      <c r="AQ153" s="0" t="s">
        <v>1256</v>
      </c>
      <c r="AR153" s="0" t="s">
        <v>1255</v>
      </c>
      <c r="AS153" s="0" t="s">
        <v>1257</v>
      </c>
      <c r="AT153" s="0" t="s">
        <v>1247</v>
      </c>
      <c r="AU153" s="0" t="s">
        <v>677</v>
      </c>
      <c r="AV153" s="0" t="s">
        <v>1258</v>
      </c>
      <c r="AW153" s="0" t="s">
        <v>1259</v>
      </c>
      <c r="AX153" s="0" t="s">
        <v>1221</v>
      </c>
      <c r="AY153" s="0" t="s">
        <v>1260</v>
      </c>
      <c r="AZ153" s="0" t="s">
        <v>1241</v>
      </c>
      <c r="BA153" s="0" t="s">
        <v>1261</v>
      </c>
      <c r="BB153" s="0" t="s">
        <v>1247</v>
      </c>
      <c r="BC153" s="0" t="s">
        <v>1262</v>
      </c>
      <c r="BD153" s="0" t="s">
        <v>1263</v>
      </c>
      <c r="BE153" s="0" t="s">
        <v>1264</v>
      </c>
      <c r="BF153" s="0" t="s">
        <v>1242</v>
      </c>
      <c r="BG153" s="0" t="s">
        <v>1265</v>
      </c>
      <c r="BH153" s="0" t="s">
        <v>1266</v>
      </c>
      <c r="BI153" s="0" t="s">
        <v>1267</v>
      </c>
      <c r="BJ153" s="0" t="s">
        <v>1268</v>
      </c>
      <c r="BK153" s="0" t="s">
        <v>1262</v>
      </c>
      <c r="BL153" s="0" t="s">
        <v>1237</v>
      </c>
      <c r="BM153" s="0" t="s">
        <v>172</v>
      </c>
      <c r="BN153" s="0" t="s">
        <v>1269</v>
      </c>
      <c r="BO153" s="0" t="s">
        <v>1270</v>
      </c>
      <c r="BP153" s="0" t="s">
        <v>1271</v>
      </c>
      <c r="BQ153" s="0" t="s">
        <v>1272</v>
      </c>
      <c r="BS153" s="0" t="s">
        <v>677</v>
      </c>
      <c r="BT153" s="0" t="n">
        <f aca="false">49-(COUNTBLANK(U153:BQ153))</f>
        <v>49</v>
      </c>
      <c r="BU153" s="0" t="str">
        <f aca="false">CONCATENATE("*",BS153,"*")</f>
        <v>*move*</v>
      </c>
      <c r="BV153" s="0" t="n">
        <f aca="false">COUNTIFS(U153:BQ153,BU153)</f>
        <v>0</v>
      </c>
      <c r="BW153" s="18" t="n">
        <f aca="false">BV153/BT153</f>
        <v>0</v>
      </c>
      <c r="BZ153" s="14" t="str">
        <f aca="false">IF(BY153="","",(BY153/BT153))</f>
        <v/>
      </c>
      <c r="CA153" s="0" t="n">
        <f aca="false">COUNTIFS(U153:BQ153,BU152)</f>
        <v>0</v>
      </c>
      <c r="CB153" s="0" t="str">
        <f aca="false">IF(BX153="",BU153,BX153)</f>
        <v>*move*</v>
      </c>
      <c r="CC153" s="0" t="n">
        <f aca="false">COUNTIFS(U153:BQ153,CB152)</f>
        <v>0</v>
      </c>
      <c r="CD153" s="14" t="n">
        <f aca="false">CC153/BT153</f>
        <v>0</v>
      </c>
      <c r="CE153" s="0" t="s">
        <v>1273</v>
      </c>
      <c r="CF153" s="14" t="n">
        <f aca="false">(COUNTIFS(U153:BQ153,CE153))/BT153</f>
        <v>0</v>
      </c>
      <c r="CH153" s="0" t="s">
        <v>1274</v>
      </c>
      <c r="CI153" s="14" t="n">
        <f aca="false">(COUNTIFS(U153:BQ153,CK153))/BT153</f>
        <v>0.448979591836735</v>
      </c>
      <c r="CJ153" s="14" t="n">
        <f aca="false">(COUNTIFS(U153:BQ153,CH152))/BT153</f>
        <v>0</v>
      </c>
      <c r="CK153" s="15" t="s">
        <v>1221</v>
      </c>
      <c r="CL153" s="0" t="s">
        <v>1234</v>
      </c>
    </row>
    <row r="154" customFormat="false" ht="13.8" hidden="false" customHeight="false" outlineLevel="0" collapsed="false">
      <c r="A154" s="4" t="s">
        <v>203</v>
      </c>
      <c r="B154" s="17" t="n">
        <v>2</v>
      </c>
      <c r="C154" s="17" t="n">
        <v>2</v>
      </c>
      <c r="D154" s="17" t="n">
        <v>1</v>
      </c>
      <c r="E154" s="17" t="n">
        <v>36</v>
      </c>
      <c r="F154" s="17" t="n">
        <v>19</v>
      </c>
      <c r="G154" s="17" t="n">
        <v>7</v>
      </c>
      <c r="H154" s="4" t="n">
        <v>7019</v>
      </c>
      <c r="I154" s="4" t="n">
        <v>17019</v>
      </c>
      <c r="J154" s="4" t="n">
        <v>7019</v>
      </c>
      <c r="K154" s="4" t="s">
        <v>200</v>
      </c>
      <c r="L154" s="4" t="s">
        <v>132</v>
      </c>
      <c r="M154" s="16" t="s">
        <v>1198</v>
      </c>
      <c r="N154" s="16" t="s">
        <v>1199</v>
      </c>
      <c r="O154" s="16" t="s">
        <v>1236</v>
      </c>
      <c r="R154" s="16" t="n">
        <f aca="false">(1+LEN(N154)-LEN(SUBSTITUTE(N154," ","")))+1</f>
        <v>6</v>
      </c>
      <c r="S154" s="16" t="n">
        <f aca="false">(1+LEN(O154)-LEN(SUBSTITUTE(O154," ","")))</f>
        <v>9</v>
      </c>
      <c r="T154" s="16" t="s">
        <v>1107</v>
      </c>
      <c r="U154" s="20" t="s">
        <v>1201</v>
      </c>
      <c r="V154" s="16" t="s">
        <v>1202</v>
      </c>
      <c r="W154" s="20" t="s">
        <v>1203</v>
      </c>
      <c r="X154" s="16" t="s">
        <v>1204</v>
      </c>
      <c r="Y154" s="16" t="s">
        <v>1205</v>
      </c>
      <c r="Z154" s="20" t="s">
        <v>1206</v>
      </c>
      <c r="AB154" s="16" t="s">
        <v>212</v>
      </c>
      <c r="AC154" s="16" t="s">
        <v>1207</v>
      </c>
      <c r="AD154" s="16" t="s">
        <v>972</v>
      </c>
      <c r="AE154" s="16" t="s">
        <v>1208</v>
      </c>
      <c r="AF154" s="16" t="s">
        <v>1209</v>
      </c>
      <c r="AG154" s="16" t="s">
        <v>1210</v>
      </c>
      <c r="AH154" s="20" t="s">
        <v>1211</v>
      </c>
      <c r="AI154" s="16" t="s">
        <v>1212</v>
      </c>
      <c r="AJ154" s="20" t="s">
        <v>879</v>
      </c>
      <c r="AK154" s="20" t="s">
        <v>1189</v>
      </c>
      <c r="AL154" s="16" t="s">
        <v>1213</v>
      </c>
      <c r="AM154" s="20" t="s">
        <v>235</v>
      </c>
      <c r="AN154" s="16" t="s">
        <v>1117</v>
      </c>
      <c r="AO154" s="16" t="s">
        <v>1214</v>
      </c>
      <c r="AP154" s="16" t="s">
        <v>1210</v>
      </c>
      <c r="AQ154" s="16" t="s">
        <v>1215</v>
      </c>
      <c r="AR154" s="20" t="s">
        <v>1216</v>
      </c>
      <c r="AS154" s="20" t="s">
        <v>1217</v>
      </c>
      <c r="AT154" s="16" t="s">
        <v>1218</v>
      </c>
      <c r="AU154" s="16" t="s">
        <v>677</v>
      </c>
      <c r="AV154" s="16" t="s">
        <v>1219</v>
      </c>
      <c r="AW154" s="20" t="s">
        <v>1220</v>
      </c>
      <c r="AX154" s="16" t="s">
        <v>154</v>
      </c>
      <c r="AY154" s="16" t="s">
        <v>1221</v>
      </c>
      <c r="AZ154" s="16" t="s">
        <v>1222</v>
      </c>
      <c r="BA154" s="20" t="s">
        <v>1223</v>
      </c>
      <c r="BB154" s="20" t="s">
        <v>879</v>
      </c>
      <c r="BC154" s="20" t="s">
        <v>867</v>
      </c>
      <c r="BD154" s="16" t="s">
        <v>1224</v>
      </c>
      <c r="BE154" s="20" t="s">
        <v>1225</v>
      </c>
      <c r="BF154" s="16" t="s">
        <v>1226</v>
      </c>
      <c r="BG154" s="20" t="s">
        <v>1227</v>
      </c>
      <c r="BH154" s="16" t="s">
        <v>1228</v>
      </c>
      <c r="BI154" s="20" t="s">
        <v>1189</v>
      </c>
      <c r="BJ154" s="20" t="s">
        <v>1229</v>
      </c>
      <c r="BK154" s="16" t="s">
        <v>1124</v>
      </c>
      <c r="BL154" s="16" t="s">
        <v>1230</v>
      </c>
      <c r="BM154" s="16" t="s">
        <v>1205</v>
      </c>
      <c r="BN154" s="16" t="s">
        <v>1231</v>
      </c>
      <c r="BO154" s="16" t="s">
        <v>212</v>
      </c>
      <c r="BP154" s="16" t="s">
        <v>212</v>
      </c>
      <c r="BQ154" s="20" t="s">
        <v>1232</v>
      </c>
      <c r="BS154" s="16" t="s">
        <v>879</v>
      </c>
      <c r="BT154" s="16" t="n">
        <f aca="false">49-(COUNTBLANK(U154:BQ154))</f>
        <v>48</v>
      </c>
      <c r="BU154" s="16" t="str">
        <f aca="false">CONCATENATE("*",BS154,"*")</f>
        <v>*make*</v>
      </c>
      <c r="BV154" s="16" t="n">
        <f aca="false">COUNTIFS(U154:BQ154,BU154)</f>
        <v>0</v>
      </c>
      <c r="BW154" s="18" t="n">
        <f aca="false">BV154/BT154</f>
        <v>0</v>
      </c>
      <c r="BZ154" s="18" t="str">
        <f aca="false">IF(BY154="","",(BY154/BT154))</f>
        <v/>
      </c>
      <c r="CA154" s="16" t="n">
        <f aca="false">COUNTIFS(U154:BQ154,BU155)</f>
        <v>0</v>
      </c>
      <c r="CB154" s="16" t="str">
        <f aca="false">IF(BX154="",BU154,BX154)</f>
        <v>*make*</v>
      </c>
      <c r="CC154" s="16" t="n">
        <f aca="false">COUNTIFS(U154:BQ154,CB155)</f>
        <v>0</v>
      </c>
      <c r="CD154" s="18" t="n">
        <f aca="false">CC154/BT154</f>
        <v>0</v>
      </c>
      <c r="CE154" s="16" t="s">
        <v>880</v>
      </c>
      <c r="CF154" s="18" t="n">
        <f aca="false">(COUNTIFS(U154:BQ154,CE154))/BT154</f>
        <v>0</v>
      </c>
      <c r="CG154" s="20" t="s">
        <v>1233</v>
      </c>
      <c r="CH154" s="16" t="s">
        <v>881</v>
      </c>
      <c r="CI154" s="14" t="n">
        <f aca="false">(COUNTIFS(U154:BQ154,CK154))/BT154</f>
        <v>0.0208333333333333</v>
      </c>
      <c r="CJ154" s="18" t="n">
        <v>0.21</v>
      </c>
      <c r="CK154" s="15" t="s">
        <v>1221</v>
      </c>
      <c r="CL154" s="16" t="s">
        <v>1234</v>
      </c>
    </row>
    <row r="155" customFormat="false" ht="13.8" hidden="false" customHeight="false" outlineLevel="0" collapsed="false">
      <c r="A155" s="4" t="s">
        <v>199</v>
      </c>
      <c r="B155" s="17" t="n">
        <v>2</v>
      </c>
      <c r="C155" s="17" t="n">
        <v>2</v>
      </c>
      <c r="D155" s="17" t="n">
        <v>2</v>
      </c>
      <c r="E155" s="17" t="n">
        <v>36</v>
      </c>
      <c r="F155" s="17" t="n">
        <v>19</v>
      </c>
      <c r="G155" s="17" t="n">
        <v>8</v>
      </c>
      <c r="H155" s="4" t="n">
        <v>8019</v>
      </c>
      <c r="I155" s="4" t="n">
        <v>18019</v>
      </c>
      <c r="J155" s="4" t="n">
        <v>8019</v>
      </c>
      <c r="K155" s="4" t="s">
        <v>200</v>
      </c>
      <c r="L155" s="4" t="s">
        <v>132</v>
      </c>
      <c r="M155" s="16" t="s">
        <v>1235</v>
      </c>
      <c r="N155" s="16" t="s">
        <v>1199</v>
      </c>
      <c r="O155" s="16" t="s">
        <v>1200</v>
      </c>
      <c r="R155" s="16" t="n">
        <f aca="false">(1+LEN(N155)-LEN(SUBSTITUTE(N155," ","")))+1</f>
        <v>6</v>
      </c>
      <c r="S155" s="16" t="n">
        <f aca="false">(1+LEN(O155)-LEN(SUBSTITUTE(O155," ","")))</f>
        <v>9</v>
      </c>
      <c r="T155" s="16" t="s">
        <v>1107</v>
      </c>
      <c r="U155" s="16" t="s">
        <v>1237</v>
      </c>
      <c r="V155" s="16" t="s">
        <v>1238</v>
      </c>
      <c r="W155" s="16" t="s">
        <v>1239</v>
      </c>
      <c r="X155" s="16" t="s">
        <v>1240</v>
      </c>
      <c r="Y155" s="16" t="s">
        <v>1241</v>
      </c>
      <c r="Z155" s="16" t="s">
        <v>1242</v>
      </c>
      <c r="AA155" s="16" t="s">
        <v>1243</v>
      </c>
      <c r="AB155" s="16" t="s">
        <v>1244</v>
      </c>
      <c r="AC155" s="16" t="s">
        <v>1245</v>
      </c>
      <c r="AD155" s="16" t="s">
        <v>1246</v>
      </c>
      <c r="AE155" s="16" t="s">
        <v>1247</v>
      </c>
      <c r="AF155" s="16" t="s">
        <v>1248</v>
      </c>
      <c r="AG155" s="16" t="s">
        <v>1249</v>
      </c>
      <c r="AH155" s="16" t="s">
        <v>1221</v>
      </c>
      <c r="AI155" s="16" t="s">
        <v>1250</v>
      </c>
      <c r="AJ155" s="16" t="s">
        <v>1251</v>
      </c>
      <c r="AK155" s="16" t="s">
        <v>1252</v>
      </c>
      <c r="AL155" s="16" t="s">
        <v>1253</v>
      </c>
      <c r="AM155" s="16" t="s">
        <v>1242</v>
      </c>
      <c r="AN155" s="16" t="s">
        <v>1254</v>
      </c>
      <c r="AO155" s="16" t="s">
        <v>1255</v>
      </c>
      <c r="AP155" s="16" t="s">
        <v>1237</v>
      </c>
      <c r="AQ155" s="16" t="s">
        <v>1256</v>
      </c>
      <c r="AR155" s="16" t="s">
        <v>1255</v>
      </c>
      <c r="AS155" s="16" t="s">
        <v>1257</v>
      </c>
      <c r="AT155" s="16" t="s">
        <v>1247</v>
      </c>
      <c r="AU155" s="16" t="s">
        <v>677</v>
      </c>
      <c r="AV155" s="16" t="s">
        <v>1258</v>
      </c>
      <c r="AW155" s="16" t="s">
        <v>1259</v>
      </c>
      <c r="AX155" s="16" t="s">
        <v>1221</v>
      </c>
      <c r="AY155" s="16" t="s">
        <v>1260</v>
      </c>
      <c r="AZ155" s="16" t="s">
        <v>1241</v>
      </c>
      <c r="BA155" s="16" t="s">
        <v>1261</v>
      </c>
      <c r="BB155" s="16" t="s">
        <v>1247</v>
      </c>
      <c r="BC155" s="16" t="s">
        <v>1262</v>
      </c>
      <c r="BD155" s="16" t="s">
        <v>1263</v>
      </c>
      <c r="BE155" s="16" t="s">
        <v>1264</v>
      </c>
      <c r="BF155" s="16" t="s">
        <v>1242</v>
      </c>
      <c r="BG155" s="16" t="s">
        <v>1265</v>
      </c>
      <c r="BH155" s="16" t="s">
        <v>1266</v>
      </c>
      <c r="BI155" s="16" t="s">
        <v>1267</v>
      </c>
      <c r="BJ155" s="16" t="s">
        <v>1268</v>
      </c>
      <c r="BK155" s="16" t="s">
        <v>1262</v>
      </c>
      <c r="BL155" s="16" t="s">
        <v>1237</v>
      </c>
      <c r="BM155" s="16" t="s">
        <v>172</v>
      </c>
      <c r="BN155" s="16" t="s">
        <v>1269</v>
      </c>
      <c r="BO155" s="16" t="s">
        <v>1270</v>
      </c>
      <c r="BP155" s="16" t="s">
        <v>1271</v>
      </c>
      <c r="BQ155" s="16" t="s">
        <v>1272</v>
      </c>
      <c r="BS155" s="16" t="s">
        <v>677</v>
      </c>
      <c r="BT155" s="16" t="n">
        <f aca="false">49-(COUNTBLANK(U155:BQ155))</f>
        <v>49</v>
      </c>
      <c r="BU155" s="16" t="str">
        <f aca="false">CONCATENATE("*",BS155,"*")</f>
        <v>*move*</v>
      </c>
      <c r="BV155" s="16" t="n">
        <f aca="false">COUNTIFS(U155:BQ155,BU155)</f>
        <v>0</v>
      </c>
      <c r="BW155" s="18" t="n">
        <f aca="false">BV155/BT155</f>
        <v>0</v>
      </c>
      <c r="BZ155" s="18" t="str">
        <f aca="false">IF(BY155="","",(BY155/BT155))</f>
        <v/>
      </c>
      <c r="CA155" s="16" t="n">
        <f aca="false">COUNTIFS(U155:BQ155,BU154)</f>
        <v>0</v>
      </c>
      <c r="CB155" s="16" t="str">
        <f aca="false">IF(BX155="",BU155,BX155)</f>
        <v>*move*</v>
      </c>
      <c r="CC155" s="16" t="n">
        <f aca="false">COUNTIFS(U155:BQ155,CB154)</f>
        <v>0</v>
      </c>
      <c r="CD155" s="18" t="n">
        <f aca="false">CC155/BT155</f>
        <v>0</v>
      </c>
      <c r="CE155" s="16" t="s">
        <v>1273</v>
      </c>
      <c r="CF155" s="18" t="n">
        <f aca="false">(COUNTIFS(U155:BQ155,CE155))/BT155</f>
        <v>0</v>
      </c>
      <c r="CH155" s="16" t="s">
        <v>1274</v>
      </c>
      <c r="CI155" s="14" t="n">
        <f aca="false">(COUNTIFS(U155:BQ155,CK155))/BT155</f>
        <v>0</v>
      </c>
      <c r="CJ155" s="18" t="n">
        <v>0.45</v>
      </c>
      <c r="CK155" s="15" t="s">
        <v>879</v>
      </c>
      <c r="CL155" s="16" t="s">
        <v>1234</v>
      </c>
    </row>
    <row r="156" customFormat="false" ht="13.8" hidden="false" customHeight="false" outlineLevel="0" collapsed="false">
      <c r="A156" s="4" t="s">
        <v>197</v>
      </c>
      <c r="B156" s="4" t="n">
        <v>1</v>
      </c>
      <c r="C156" s="4" t="n">
        <v>1</v>
      </c>
      <c r="D156" s="4" t="n">
        <v>1</v>
      </c>
      <c r="E156" s="4" t="n">
        <v>37</v>
      </c>
      <c r="F156" s="4" t="n">
        <v>20</v>
      </c>
      <c r="G156" s="4" t="n">
        <v>0</v>
      </c>
      <c r="H156" s="4" t="n">
        <v>20</v>
      </c>
      <c r="I156" s="4" t="n">
        <v>10020</v>
      </c>
      <c r="J156" s="4" t="n">
        <v>20</v>
      </c>
      <c r="K156" s="4" t="s">
        <v>200</v>
      </c>
      <c r="L156" s="4" t="s">
        <v>132</v>
      </c>
      <c r="M156" s="0" t="s">
        <v>1275</v>
      </c>
      <c r="N156" s="0" t="s">
        <v>1276</v>
      </c>
      <c r="O156" s="0" t="s">
        <v>1277</v>
      </c>
      <c r="R156" s="0" t="n">
        <f aca="false">(1+LEN(N156)-LEN(SUBSTITUTE(N156," ","")))+1</f>
        <v>8</v>
      </c>
      <c r="S156" s="0" t="n">
        <f aca="false">(1+LEN(O156)-LEN(SUBSTITUTE(O156," ","")))</f>
        <v>13</v>
      </c>
      <c r="T156" s="0" t="s">
        <v>1107</v>
      </c>
      <c r="U156" s="0" t="s">
        <v>1278</v>
      </c>
      <c r="V156" s="0" t="s">
        <v>1279</v>
      </c>
      <c r="W156" s="0" t="s">
        <v>1280</v>
      </c>
      <c r="X156" s="0" t="s">
        <v>1281</v>
      </c>
      <c r="Y156" s="0" t="s">
        <v>1165</v>
      </c>
      <c r="Z156" s="0" t="s">
        <v>1165</v>
      </c>
      <c r="AA156" s="0" t="s">
        <v>1282</v>
      </c>
      <c r="AB156" s="0" t="s">
        <v>1170</v>
      </c>
      <c r="AC156" s="0" t="s">
        <v>1283</v>
      </c>
      <c r="AD156" s="0" t="s">
        <v>1284</v>
      </c>
      <c r="AE156" s="0" t="s">
        <v>1165</v>
      </c>
      <c r="AF156" s="0" t="s">
        <v>1285</v>
      </c>
      <c r="AG156" s="0" t="s">
        <v>1286</v>
      </c>
      <c r="AH156" s="0" t="s">
        <v>1287</v>
      </c>
      <c r="AI156" s="0" t="s">
        <v>1288</v>
      </c>
      <c r="AJ156" s="0" t="s">
        <v>1289</v>
      </c>
      <c r="AK156" s="0" t="s">
        <v>1290</v>
      </c>
      <c r="AL156" s="0" t="s">
        <v>1285</v>
      </c>
      <c r="AM156" s="0" t="s">
        <v>1165</v>
      </c>
      <c r="AN156" s="0" t="s">
        <v>1165</v>
      </c>
      <c r="AO156" s="0" t="s">
        <v>1291</v>
      </c>
      <c r="AP156" s="0" t="s">
        <v>1285</v>
      </c>
      <c r="AQ156" s="0" t="s">
        <v>1165</v>
      </c>
      <c r="AR156" s="0" t="s">
        <v>1165</v>
      </c>
      <c r="AS156" s="0" t="s">
        <v>1134</v>
      </c>
      <c r="AT156" s="0" t="s">
        <v>1292</v>
      </c>
      <c r="AU156" s="0" t="s">
        <v>1165</v>
      </c>
      <c r="AV156" s="0" t="s">
        <v>1293</v>
      </c>
      <c r="AW156" s="0" t="s">
        <v>154</v>
      </c>
      <c r="AX156" s="0" t="s">
        <v>1165</v>
      </c>
      <c r="AY156" s="0" t="s">
        <v>1165</v>
      </c>
      <c r="AZ156" s="0" t="s">
        <v>1294</v>
      </c>
      <c r="BA156" s="0" t="s">
        <v>1295</v>
      </c>
      <c r="BB156" s="0" t="s">
        <v>1170</v>
      </c>
      <c r="BC156" s="0" t="s">
        <v>1296</v>
      </c>
      <c r="BD156" s="0" t="s">
        <v>1170</v>
      </c>
      <c r="BE156" s="0" t="s">
        <v>1165</v>
      </c>
      <c r="BF156" s="0" t="s">
        <v>1165</v>
      </c>
      <c r="BG156" s="0" t="s">
        <v>1165</v>
      </c>
      <c r="BH156" s="0" t="s">
        <v>1165</v>
      </c>
      <c r="BI156" s="0" t="s">
        <v>1165</v>
      </c>
      <c r="BJ156" s="0" t="s">
        <v>1297</v>
      </c>
      <c r="BK156" s="0" t="s">
        <v>1298</v>
      </c>
      <c r="BL156" s="0" t="s">
        <v>1165</v>
      </c>
      <c r="BM156" s="0" t="s">
        <v>1285</v>
      </c>
      <c r="BN156" s="0" t="s">
        <v>1299</v>
      </c>
      <c r="BO156" s="0" t="s">
        <v>1300</v>
      </c>
      <c r="BP156" s="0" t="s">
        <v>212</v>
      </c>
      <c r="BQ156" s="0" t="s">
        <v>1301</v>
      </c>
      <c r="BS156" s="0" t="s">
        <v>1165</v>
      </c>
      <c r="BT156" s="0" t="n">
        <f aca="false">49-(COUNTBLANK(U156:BQ156))</f>
        <v>49</v>
      </c>
      <c r="BU156" s="0" t="str">
        <f aca="false">CONCATENATE("*",BS156,"*")</f>
        <v>*fix*</v>
      </c>
      <c r="BV156" s="0" t="n">
        <f aca="false">COUNTIFS(U156:BQ156,BU156)</f>
        <v>0</v>
      </c>
      <c r="BW156" s="13" t="n">
        <f aca="false">BV156/BT156</f>
        <v>0</v>
      </c>
      <c r="BZ156" s="14" t="str">
        <f aca="false">IF(BY156="","",(BY156/BT156))</f>
        <v/>
      </c>
      <c r="CA156" s="0" t="n">
        <f aca="false">COUNTIFS(U156:BQ156,BU157)</f>
        <v>0</v>
      </c>
      <c r="CB156" s="0" t="str">
        <f aca="false">IF(BX156="",BU156,BX156)</f>
        <v>*fix*</v>
      </c>
      <c r="CC156" s="0" t="n">
        <f aca="false">COUNTIFS(U156:BQ156,CB157)</f>
        <v>0</v>
      </c>
      <c r="CD156" s="14" t="n">
        <f aca="false">CC156/BT156</f>
        <v>0</v>
      </c>
      <c r="CE156" s="0" t="s">
        <v>1302</v>
      </c>
      <c r="CF156" s="14" t="n">
        <f aca="false">(COUNTIFS(U156:BQ156,CE156))/BT156</f>
        <v>0</v>
      </c>
      <c r="CH156" s="0" t="s">
        <v>1303</v>
      </c>
      <c r="CI156" s="14" t="n">
        <f aca="false">(COUNTIFS(U156:BQ156,CK156))/BT156</f>
        <v>0.448979591836735</v>
      </c>
      <c r="CJ156" s="14" t="n">
        <f aca="false">(COUNTIFS(U156:BQ156,CK157))/BT156</f>
        <v>0</v>
      </c>
      <c r="CK156" s="15" t="s">
        <v>1165</v>
      </c>
      <c r="CL156" s="0" t="s">
        <v>1304</v>
      </c>
    </row>
    <row r="157" customFormat="false" ht="13.8" hidden="false" customHeight="false" outlineLevel="0" collapsed="false">
      <c r="A157" s="4" t="s">
        <v>131</v>
      </c>
      <c r="B157" s="4" t="n">
        <v>1</v>
      </c>
      <c r="C157" s="4" t="n">
        <v>1</v>
      </c>
      <c r="D157" s="4" t="n">
        <v>2</v>
      </c>
      <c r="E157" s="4" t="n">
        <v>37</v>
      </c>
      <c r="F157" s="4" t="n">
        <v>20</v>
      </c>
      <c r="G157" s="4" t="n">
        <v>1</v>
      </c>
      <c r="H157" s="4" t="n">
        <v>1020</v>
      </c>
      <c r="I157" s="4" t="n">
        <v>11020</v>
      </c>
      <c r="J157" s="4" t="n">
        <v>1020</v>
      </c>
      <c r="K157" s="4" t="s">
        <v>200</v>
      </c>
      <c r="L157" s="4" t="s">
        <v>132</v>
      </c>
      <c r="M157" s="0" t="s">
        <v>1305</v>
      </c>
      <c r="N157" s="0" t="s">
        <v>1276</v>
      </c>
      <c r="O157" s="0" t="s">
        <v>1306</v>
      </c>
      <c r="R157" s="0" t="n">
        <f aca="false">(1+LEN(N157)-LEN(SUBSTITUTE(N157," ","")))+1</f>
        <v>8</v>
      </c>
      <c r="S157" s="0" t="n">
        <f aca="false">(1+LEN(O157)-LEN(SUBSTITUTE(O157," ","")))</f>
        <v>13</v>
      </c>
      <c r="T157" s="0" t="s">
        <v>1107</v>
      </c>
      <c r="U157" s="19" t="s">
        <v>1307</v>
      </c>
      <c r="V157" s="19" t="s">
        <v>1308</v>
      </c>
      <c r="W157" s="0" t="s">
        <v>1297</v>
      </c>
      <c r="X157" s="0" t="s">
        <v>1309</v>
      </c>
      <c r="Y157" s="0" t="s">
        <v>212</v>
      </c>
      <c r="Z157" s="19" t="s">
        <v>1286</v>
      </c>
      <c r="AA157" s="0" t="s">
        <v>1310</v>
      </c>
      <c r="AB157" s="19" t="s">
        <v>1308</v>
      </c>
      <c r="AC157" s="19" t="s">
        <v>1311</v>
      </c>
      <c r="AD157" s="0" t="s">
        <v>1312</v>
      </c>
      <c r="AE157" s="19" t="s">
        <v>1134</v>
      </c>
      <c r="AF157" s="19" t="s">
        <v>1313</v>
      </c>
      <c r="AG157" s="19" t="s">
        <v>1314</v>
      </c>
      <c r="AH157" s="19" t="s">
        <v>945</v>
      </c>
      <c r="AI157" s="0" t="s">
        <v>172</v>
      </c>
      <c r="AJ157" s="19" t="s">
        <v>1308</v>
      </c>
      <c r="AK157" s="19" t="s">
        <v>1315</v>
      </c>
      <c r="AL157" s="19" t="s">
        <v>1316</v>
      </c>
      <c r="AM157" s="0" t="s">
        <v>1076</v>
      </c>
      <c r="AN157" s="0" t="s">
        <v>1160</v>
      </c>
      <c r="AO157" s="0" t="s">
        <v>154</v>
      </c>
      <c r="AP157" s="19" t="s">
        <v>1317</v>
      </c>
      <c r="AQ157" s="19" t="s">
        <v>1318</v>
      </c>
      <c r="AR157" s="19" t="s">
        <v>1308</v>
      </c>
      <c r="AS157" s="0" t="s">
        <v>1319</v>
      </c>
      <c r="AT157" s="19" t="s">
        <v>1320</v>
      </c>
      <c r="AU157" s="0" t="s">
        <v>154</v>
      </c>
      <c r="AV157" s="0" t="s">
        <v>1297</v>
      </c>
      <c r="AW157" s="0" t="s">
        <v>1321</v>
      </c>
      <c r="AX157" s="0" t="s">
        <v>1297</v>
      </c>
      <c r="AY157" s="19" t="s">
        <v>945</v>
      </c>
      <c r="AZ157" s="0" t="s">
        <v>1297</v>
      </c>
      <c r="BA157" s="19" t="s">
        <v>1308</v>
      </c>
      <c r="BB157" s="0" t="s">
        <v>465</v>
      </c>
      <c r="BC157" s="0" t="s">
        <v>1322</v>
      </c>
      <c r="BD157" s="19" t="s">
        <v>1323</v>
      </c>
      <c r="BE157" s="0" t="s">
        <v>1324</v>
      </c>
      <c r="BF157" s="0" t="s">
        <v>1297</v>
      </c>
      <c r="BG157" s="0" t="s">
        <v>1325</v>
      </c>
      <c r="BH157" s="0" t="s">
        <v>154</v>
      </c>
      <c r="BI157" s="19" t="s">
        <v>1326</v>
      </c>
      <c r="BJ157" s="19" t="s">
        <v>1308</v>
      </c>
      <c r="BK157" s="0" t="s">
        <v>1327</v>
      </c>
      <c r="BL157" s="19" t="s">
        <v>1308</v>
      </c>
      <c r="BM157" s="0" t="s">
        <v>1328</v>
      </c>
      <c r="BN157" s="0" t="s">
        <v>1319</v>
      </c>
      <c r="BO157" s="0" t="s">
        <v>1297</v>
      </c>
      <c r="BP157" s="12"/>
      <c r="BQ157" s="19" t="s">
        <v>945</v>
      </c>
      <c r="BS157" s="0" t="s">
        <v>1329</v>
      </c>
      <c r="BT157" s="0" t="n">
        <f aca="false">49-(COUNTBLANK(U157:BQ157))</f>
        <v>48</v>
      </c>
      <c r="BU157" s="0" t="str">
        <f aca="false">CONCATENATE("*",BS157,"*")</f>
        <v>*rinse*</v>
      </c>
      <c r="BV157" s="0" t="n">
        <f aca="false">COUNTIFS(U157:BQ157,BU157)</f>
        <v>0</v>
      </c>
      <c r="BW157" s="13" t="n">
        <f aca="false">BV157/BT157</f>
        <v>0</v>
      </c>
      <c r="BZ157" s="14" t="str">
        <f aca="false">IF(BY157="","",(BY157/BT157))</f>
        <v/>
      </c>
      <c r="CA157" s="0" t="n">
        <f aca="false">COUNTIFS(U157:BQ157,BU156)</f>
        <v>0</v>
      </c>
      <c r="CB157" s="0" t="str">
        <f aca="false">IF(BX157="",BU157,BX157)</f>
        <v>*rinse*</v>
      </c>
      <c r="CC157" s="0" t="n">
        <f aca="false">COUNTIFS(U157:BQ157,CB156)</f>
        <v>0</v>
      </c>
      <c r="CD157" s="14" t="n">
        <f aca="false">CC157/BT157</f>
        <v>0</v>
      </c>
      <c r="CE157" s="0" t="s">
        <v>1330</v>
      </c>
      <c r="CF157" s="14" t="n">
        <f aca="false">(COUNTIFS(U157:BQ157,CE157))/BT157</f>
        <v>0</v>
      </c>
      <c r="CG157" s="19" t="s">
        <v>1331</v>
      </c>
      <c r="CH157" s="0" t="s">
        <v>1332</v>
      </c>
      <c r="CI157" s="14" t="n">
        <f aca="false">(COUNTIFS(U157:BQ157,CK157))/BT157</f>
        <v>0.166666666666667</v>
      </c>
      <c r="CJ157" s="14" t="n">
        <f aca="false">(COUNTIFS(U157:BQ157,CK156))/BT157</f>
        <v>0</v>
      </c>
      <c r="CK157" s="15" t="s">
        <v>1329</v>
      </c>
      <c r="CL157" s="0" t="s">
        <v>1304</v>
      </c>
    </row>
    <row r="158" customFormat="false" ht="13.8" hidden="false" customHeight="false" outlineLevel="0" collapsed="false">
      <c r="A158" s="4" t="s">
        <v>167</v>
      </c>
      <c r="B158" s="17" t="n">
        <v>1</v>
      </c>
      <c r="C158" s="17" t="n">
        <v>2</v>
      </c>
      <c r="D158" s="17" t="n">
        <v>1</v>
      </c>
      <c r="E158" s="17" t="n">
        <v>37</v>
      </c>
      <c r="F158" s="17" t="n">
        <v>20</v>
      </c>
      <c r="G158" s="17" t="n">
        <v>2</v>
      </c>
      <c r="H158" s="4" t="n">
        <v>2020</v>
      </c>
      <c r="I158" s="4" t="n">
        <v>12020</v>
      </c>
      <c r="J158" s="4" t="n">
        <v>2020</v>
      </c>
      <c r="K158" s="4" t="s">
        <v>200</v>
      </c>
      <c r="L158" s="4" t="s">
        <v>132</v>
      </c>
      <c r="M158" s="16" t="s">
        <v>1275</v>
      </c>
      <c r="N158" s="16" t="s">
        <v>1276</v>
      </c>
      <c r="O158" s="16" t="s">
        <v>1306</v>
      </c>
      <c r="P158" s="16"/>
      <c r="Q158" s="16"/>
      <c r="R158" s="16" t="n">
        <f aca="false">(1+LEN(N158)-LEN(SUBSTITUTE(N158," ","")))+1</f>
        <v>8</v>
      </c>
      <c r="S158" s="16" t="n">
        <f aca="false">(1+LEN(O158)-LEN(SUBSTITUTE(O158," ","")))</f>
        <v>13</v>
      </c>
      <c r="T158" s="16" t="s">
        <v>1107</v>
      </c>
      <c r="U158" s="16" t="s">
        <v>1278</v>
      </c>
      <c r="V158" s="16" t="s">
        <v>1279</v>
      </c>
      <c r="W158" s="16" t="s">
        <v>1280</v>
      </c>
      <c r="X158" s="16" t="s">
        <v>1281</v>
      </c>
      <c r="Y158" s="16" t="s">
        <v>1165</v>
      </c>
      <c r="Z158" s="16" t="s">
        <v>1165</v>
      </c>
      <c r="AA158" s="16" t="s">
        <v>1282</v>
      </c>
      <c r="AB158" s="16" t="s">
        <v>1170</v>
      </c>
      <c r="AC158" s="16" t="s">
        <v>1283</v>
      </c>
      <c r="AD158" s="16" t="s">
        <v>1284</v>
      </c>
      <c r="AE158" s="16" t="s">
        <v>1165</v>
      </c>
      <c r="AF158" s="16" t="s">
        <v>1285</v>
      </c>
      <c r="AG158" s="16" t="s">
        <v>1286</v>
      </c>
      <c r="AH158" s="16" t="s">
        <v>1287</v>
      </c>
      <c r="AI158" s="16" t="s">
        <v>1288</v>
      </c>
      <c r="AJ158" s="16" t="s">
        <v>1289</v>
      </c>
      <c r="AK158" s="16" t="s">
        <v>1290</v>
      </c>
      <c r="AL158" s="16" t="s">
        <v>1285</v>
      </c>
      <c r="AM158" s="16" t="s">
        <v>1165</v>
      </c>
      <c r="AN158" s="16" t="s">
        <v>1165</v>
      </c>
      <c r="AO158" s="16" t="s">
        <v>1291</v>
      </c>
      <c r="AP158" s="16" t="s">
        <v>1285</v>
      </c>
      <c r="AQ158" s="16" t="s">
        <v>1165</v>
      </c>
      <c r="AR158" s="16" t="s">
        <v>1165</v>
      </c>
      <c r="AS158" s="16" t="s">
        <v>1134</v>
      </c>
      <c r="AT158" s="16" t="s">
        <v>1292</v>
      </c>
      <c r="AU158" s="16" t="s">
        <v>1165</v>
      </c>
      <c r="AV158" s="16" t="s">
        <v>1293</v>
      </c>
      <c r="AW158" s="16" t="s">
        <v>154</v>
      </c>
      <c r="AX158" s="16" t="s">
        <v>1165</v>
      </c>
      <c r="AY158" s="16" t="s">
        <v>1165</v>
      </c>
      <c r="AZ158" s="16" t="s">
        <v>1294</v>
      </c>
      <c r="BA158" s="16" t="s">
        <v>1295</v>
      </c>
      <c r="BB158" s="16" t="s">
        <v>1170</v>
      </c>
      <c r="BC158" s="16" t="s">
        <v>1296</v>
      </c>
      <c r="BD158" s="16" t="s">
        <v>1170</v>
      </c>
      <c r="BE158" s="16" t="s">
        <v>1165</v>
      </c>
      <c r="BF158" s="16" t="s">
        <v>1165</v>
      </c>
      <c r="BG158" s="16" t="s">
        <v>1165</v>
      </c>
      <c r="BH158" s="16" t="s">
        <v>1165</v>
      </c>
      <c r="BI158" s="16" t="s">
        <v>1165</v>
      </c>
      <c r="BJ158" s="16" t="s">
        <v>1297</v>
      </c>
      <c r="BK158" s="16" t="s">
        <v>1298</v>
      </c>
      <c r="BL158" s="16" t="s">
        <v>1165</v>
      </c>
      <c r="BM158" s="16" t="s">
        <v>1285</v>
      </c>
      <c r="BN158" s="16" t="s">
        <v>1299</v>
      </c>
      <c r="BO158" s="16" t="s">
        <v>1300</v>
      </c>
      <c r="BP158" s="16" t="s">
        <v>212</v>
      </c>
      <c r="BQ158" s="16" t="s">
        <v>1301</v>
      </c>
      <c r="BR158" s="16"/>
      <c r="BS158" s="16" t="s">
        <v>1165</v>
      </c>
      <c r="BT158" s="16" t="n">
        <f aca="false">49-(COUNTBLANK(U158:BQ158))</f>
        <v>49</v>
      </c>
      <c r="BU158" s="16" t="str">
        <f aca="false">CONCATENATE("*",BS158,"*")</f>
        <v>*fix*</v>
      </c>
      <c r="BV158" s="16" t="n">
        <f aca="false">COUNTIFS(U158:BQ158,BU158)</f>
        <v>0</v>
      </c>
      <c r="BW158" s="18" t="n">
        <f aca="false">BV158/BT158</f>
        <v>0</v>
      </c>
      <c r="BX158" s="16"/>
      <c r="BY158" s="16"/>
      <c r="BZ158" s="18" t="str">
        <f aca="false">IF(BY158="","",(BY158/BT158))</f>
        <v/>
      </c>
      <c r="CA158" s="16" t="n">
        <f aca="false">COUNTIFS(U158:BQ158,BU159)</f>
        <v>0</v>
      </c>
      <c r="CB158" s="16" t="str">
        <f aca="false">IF(BX158="",BU158,BX158)</f>
        <v>*fix*</v>
      </c>
      <c r="CC158" s="16" t="n">
        <f aca="false">COUNTIFS(U158:BQ158,CB159)</f>
        <v>0</v>
      </c>
      <c r="CD158" s="18" t="n">
        <f aca="false">CC158/BT158</f>
        <v>0</v>
      </c>
      <c r="CE158" s="16" t="s">
        <v>1302</v>
      </c>
      <c r="CF158" s="18" t="n">
        <f aca="false">(COUNTIFS(U158:BQ158,CE158))/BT158</f>
        <v>0</v>
      </c>
      <c r="CG158" s="16"/>
      <c r="CH158" s="16" t="s">
        <v>1303</v>
      </c>
      <c r="CI158" s="14" t="n">
        <f aca="false">(COUNTIFS(U158:BQ158,CK158))/BT158</f>
        <v>0</v>
      </c>
      <c r="CJ158" s="14" t="n">
        <f aca="false">(COUNTIFS(U158:BQ158,CK159))/BT158</f>
        <v>0.448979591836735</v>
      </c>
      <c r="CK158" s="15" t="s">
        <v>1329</v>
      </c>
      <c r="CL158" s="16" t="s">
        <v>1304</v>
      </c>
    </row>
    <row r="159" customFormat="false" ht="13.8" hidden="false" customHeight="false" outlineLevel="0" collapsed="false">
      <c r="A159" s="4" t="s">
        <v>195</v>
      </c>
      <c r="B159" s="17" t="n">
        <v>1</v>
      </c>
      <c r="C159" s="17" t="n">
        <v>2</v>
      </c>
      <c r="D159" s="17" t="n">
        <v>2</v>
      </c>
      <c r="E159" s="17" t="n">
        <v>37</v>
      </c>
      <c r="F159" s="17" t="n">
        <v>20</v>
      </c>
      <c r="G159" s="17" t="n">
        <v>3</v>
      </c>
      <c r="H159" s="4" t="n">
        <v>3020</v>
      </c>
      <c r="I159" s="4" t="n">
        <v>13020</v>
      </c>
      <c r="J159" s="4" t="n">
        <v>3020</v>
      </c>
      <c r="K159" s="4" t="s">
        <v>200</v>
      </c>
      <c r="L159" s="4" t="s">
        <v>132</v>
      </c>
      <c r="M159" s="16" t="s">
        <v>1305</v>
      </c>
      <c r="N159" s="16" t="s">
        <v>1276</v>
      </c>
      <c r="O159" s="16" t="s">
        <v>1277</v>
      </c>
      <c r="R159" s="16" t="n">
        <f aca="false">(1+LEN(N159)-LEN(SUBSTITUTE(N159," ","")))+1</f>
        <v>8</v>
      </c>
      <c r="S159" s="16" t="n">
        <f aca="false">(1+LEN(O159)-LEN(SUBSTITUTE(O159," ","")))</f>
        <v>13</v>
      </c>
      <c r="T159" s="16" t="s">
        <v>1107</v>
      </c>
      <c r="U159" s="20" t="s">
        <v>1307</v>
      </c>
      <c r="V159" s="20" t="s">
        <v>1308</v>
      </c>
      <c r="W159" s="16" t="s">
        <v>1297</v>
      </c>
      <c r="X159" s="16" t="s">
        <v>1309</v>
      </c>
      <c r="Y159" s="16" t="s">
        <v>212</v>
      </c>
      <c r="Z159" s="20" t="s">
        <v>1286</v>
      </c>
      <c r="AA159" s="16" t="s">
        <v>1310</v>
      </c>
      <c r="AB159" s="20" t="s">
        <v>1308</v>
      </c>
      <c r="AC159" s="20" t="s">
        <v>1311</v>
      </c>
      <c r="AD159" s="16" t="s">
        <v>1312</v>
      </c>
      <c r="AE159" s="20" t="s">
        <v>1134</v>
      </c>
      <c r="AF159" s="20" t="s">
        <v>1313</v>
      </c>
      <c r="AG159" s="20" t="s">
        <v>1314</v>
      </c>
      <c r="AH159" s="20" t="s">
        <v>945</v>
      </c>
      <c r="AI159" s="16" t="s">
        <v>172</v>
      </c>
      <c r="AJ159" s="20" t="s">
        <v>1308</v>
      </c>
      <c r="AK159" s="20" t="s">
        <v>1315</v>
      </c>
      <c r="AL159" s="20" t="s">
        <v>1316</v>
      </c>
      <c r="AM159" s="16" t="s">
        <v>1076</v>
      </c>
      <c r="AN159" s="16" t="s">
        <v>1160</v>
      </c>
      <c r="AO159" s="16" t="s">
        <v>154</v>
      </c>
      <c r="AP159" s="20" t="s">
        <v>1317</v>
      </c>
      <c r="AQ159" s="20" t="s">
        <v>1318</v>
      </c>
      <c r="AR159" s="20" t="s">
        <v>1308</v>
      </c>
      <c r="AS159" s="16" t="s">
        <v>1319</v>
      </c>
      <c r="AT159" s="20" t="s">
        <v>1320</v>
      </c>
      <c r="AU159" s="16" t="s">
        <v>154</v>
      </c>
      <c r="AV159" s="16" t="s">
        <v>1297</v>
      </c>
      <c r="AW159" s="16" t="s">
        <v>1321</v>
      </c>
      <c r="AX159" s="16" t="s">
        <v>1297</v>
      </c>
      <c r="AY159" s="20" t="s">
        <v>945</v>
      </c>
      <c r="AZ159" s="16" t="s">
        <v>1297</v>
      </c>
      <c r="BA159" s="20" t="s">
        <v>1308</v>
      </c>
      <c r="BB159" s="16" t="s">
        <v>465</v>
      </c>
      <c r="BC159" s="16" t="s">
        <v>1322</v>
      </c>
      <c r="BD159" s="20" t="s">
        <v>1323</v>
      </c>
      <c r="BE159" s="16" t="s">
        <v>1324</v>
      </c>
      <c r="BF159" s="16" t="s">
        <v>1297</v>
      </c>
      <c r="BG159" s="16" t="s">
        <v>1325</v>
      </c>
      <c r="BH159" s="16" t="s">
        <v>154</v>
      </c>
      <c r="BI159" s="20" t="s">
        <v>1326</v>
      </c>
      <c r="BJ159" s="20" t="s">
        <v>1308</v>
      </c>
      <c r="BK159" s="16" t="s">
        <v>1327</v>
      </c>
      <c r="BL159" s="20" t="s">
        <v>1308</v>
      </c>
      <c r="BM159" s="16" t="s">
        <v>1328</v>
      </c>
      <c r="BN159" s="16" t="s">
        <v>1319</v>
      </c>
      <c r="BO159" s="16" t="s">
        <v>1297</v>
      </c>
      <c r="BQ159" s="20" t="s">
        <v>945</v>
      </c>
      <c r="BS159" s="16" t="s">
        <v>1329</v>
      </c>
      <c r="BT159" s="16" t="n">
        <f aca="false">49-(COUNTBLANK(U159:BQ159))</f>
        <v>48</v>
      </c>
      <c r="BU159" s="16" t="str">
        <f aca="false">CONCATENATE("*",BS159,"*")</f>
        <v>*rinse*</v>
      </c>
      <c r="BV159" s="16" t="n">
        <f aca="false">COUNTIFS(U159:BQ159,BU159)</f>
        <v>0</v>
      </c>
      <c r="BW159" s="18" t="n">
        <f aca="false">BV159/BT159</f>
        <v>0</v>
      </c>
      <c r="BZ159" s="18" t="str">
        <f aca="false">IF(BY159="","",(BY159/BT159))</f>
        <v/>
      </c>
      <c r="CA159" s="16" t="n">
        <f aca="false">COUNTIFS(U159:BQ159,BU158)</f>
        <v>0</v>
      </c>
      <c r="CB159" s="16" t="str">
        <f aca="false">IF(BX159="",BU159,BX159)</f>
        <v>*rinse*</v>
      </c>
      <c r="CC159" s="16" t="n">
        <f aca="false">COUNTIFS(U159:BQ159,CB158)</f>
        <v>0</v>
      </c>
      <c r="CD159" s="18" t="n">
        <f aca="false">CC159/BT159</f>
        <v>0</v>
      </c>
      <c r="CE159" s="16" t="s">
        <v>1330</v>
      </c>
      <c r="CF159" s="18" t="n">
        <f aca="false">(COUNTIFS(U159:BQ159,CE159))/BT159</f>
        <v>0</v>
      </c>
      <c r="CG159" s="20" t="s">
        <v>1331</v>
      </c>
      <c r="CH159" s="16" t="s">
        <v>1332</v>
      </c>
      <c r="CI159" s="14" t="n">
        <f aca="false">(COUNTIFS(U159:BQ159,CK159))/BT159</f>
        <v>0</v>
      </c>
      <c r="CJ159" s="14" t="n">
        <f aca="false">(COUNTIFS(U159:BQ159,CK158))/BT159</f>
        <v>0.166666666666667</v>
      </c>
      <c r="CK159" s="15" t="s">
        <v>1165</v>
      </c>
      <c r="CL159" s="16" t="s">
        <v>1304</v>
      </c>
    </row>
    <row r="160" customFormat="false" ht="13.8" hidden="false" customHeight="false" outlineLevel="0" collapsed="false">
      <c r="A160" s="4" t="s">
        <v>201</v>
      </c>
      <c r="B160" s="4" t="n">
        <v>2</v>
      </c>
      <c r="C160" s="4" t="n">
        <v>1</v>
      </c>
      <c r="D160" s="4" t="n">
        <v>1</v>
      </c>
      <c r="E160" s="4" t="n">
        <v>37</v>
      </c>
      <c r="F160" s="4" t="n">
        <v>20</v>
      </c>
      <c r="G160" s="4" t="n">
        <v>5</v>
      </c>
      <c r="H160" s="4" t="n">
        <v>5020</v>
      </c>
      <c r="I160" s="4" t="n">
        <v>15020</v>
      </c>
      <c r="J160" s="4" t="n">
        <v>5020</v>
      </c>
      <c r="K160" s="4" t="s">
        <v>200</v>
      </c>
      <c r="L160" s="4" t="s">
        <v>132</v>
      </c>
      <c r="M160" s="0" t="s">
        <v>1275</v>
      </c>
      <c r="N160" s="0" t="s">
        <v>1276</v>
      </c>
      <c r="O160" s="0" t="s">
        <v>1277</v>
      </c>
      <c r="R160" s="0" t="n">
        <f aca="false">(1+LEN(N160)-LEN(SUBSTITUTE(N160," ","")))+1</f>
        <v>8</v>
      </c>
      <c r="S160" s="0" t="n">
        <f aca="false">(1+LEN(O160)-LEN(SUBSTITUTE(O160," ","")))</f>
        <v>13</v>
      </c>
      <c r="T160" s="0" t="s">
        <v>1107</v>
      </c>
      <c r="U160" s="0" t="s">
        <v>1278</v>
      </c>
      <c r="V160" s="0" t="s">
        <v>1279</v>
      </c>
      <c r="W160" s="0" t="s">
        <v>1280</v>
      </c>
      <c r="X160" s="0" t="s">
        <v>1281</v>
      </c>
      <c r="Y160" s="0" t="s">
        <v>1165</v>
      </c>
      <c r="Z160" s="0" t="s">
        <v>1165</v>
      </c>
      <c r="AA160" s="0" t="s">
        <v>1282</v>
      </c>
      <c r="AB160" s="0" t="s">
        <v>1170</v>
      </c>
      <c r="AC160" s="0" t="s">
        <v>1283</v>
      </c>
      <c r="AD160" s="0" t="s">
        <v>1284</v>
      </c>
      <c r="AE160" s="0" t="s">
        <v>1165</v>
      </c>
      <c r="AF160" s="0" t="s">
        <v>1285</v>
      </c>
      <c r="AG160" s="0" t="s">
        <v>1286</v>
      </c>
      <c r="AH160" s="0" t="s">
        <v>1287</v>
      </c>
      <c r="AI160" s="0" t="s">
        <v>1288</v>
      </c>
      <c r="AJ160" s="0" t="s">
        <v>1289</v>
      </c>
      <c r="AK160" s="0" t="s">
        <v>1290</v>
      </c>
      <c r="AL160" s="0" t="s">
        <v>1285</v>
      </c>
      <c r="AM160" s="0" t="s">
        <v>1165</v>
      </c>
      <c r="AN160" s="0" t="s">
        <v>1165</v>
      </c>
      <c r="AO160" s="0" t="s">
        <v>1291</v>
      </c>
      <c r="AP160" s="0" t="s">
        <v>1285</v>
      </c>
      <c r="AQ160" s="0" t="s">
        <v>1165</v>
      </c>
      <c r="AR160" s="0" t="s">
        <v>1165</v>
      </c>
      <c r="AS160" s="0" t="s">
        <v>1134</v>
      </c>
      <c r="AT160" s="0" t="s">
        <v>1292</v>
      </c>
      <c r="AU160" s="0" t="s">
        <v>1165</v>
      </c>
      <c r="AV160" s="0" t="s">
        <v>1293</v>
      </c>
      <c r="AW160" s="0" t="s">
        <v>154</v>
      </c>
      <c r="AX160" s="0" t="s">
        <v>1165</v>
      </c>
      <c r="AY160" s="0" t="s">
        <v>1165</v>
      </c>
      <c r="AZ160" s="0" t="s">
        <v>1294</v>
      </c>
      <c r="BA160" s="0" t="s">
        <v>1295</v>
      </c>
      <c r="BB160" s="0" t="s">
        <v>1170</v>
      </c>
      <c r="BC160" s="0" t="s">
        <v>1296</v>
      </c>
      <c r="BD160" s="0" t="s">
        <v>1170</v>
      </c>
      <c r="BE160" s="0" t="s">
        <v>1165</v>
      </c>
      <c r="BF160" s="0" t="s">
        <v>1165</v>
      </c>
      <c r="BG160" s="0" t="s">
        <v>1165</v>
      </c>
      <c r="BH160" s="0" t="s">
        <v>1165</v>
      </c>
      <c r="BI160" s="0" t="s">
        <v>1165</v>
      </c>
      <c r="BJ160" s="0" t="s">
        <v>1297</v>
      </c>
      <c r="BK160" s="0" t="s">
        <v>1298</v>
      </c>
      <c r="BL160" s="0" t="s">
        <v>1165</v>
      </c>
      <c r="BM160" s="0" t="s">
        <v>1285</v>
      </c>
      <c r="BN160" s="0" t="s">
        <v>1299</v>
      </c>
      <c r="BO160" s="0" t="s">
        <v>1300</v>
      </c>
      <c r="BP160" s="0" t="s">
        <v>212</v>
      </c>
      <c r="BQ160" s="0" t="s">
        <v>1301</v>
      </c>
      <c r="BS160" s="0" t="s">
        <v>1165</v>
      </c>
      <c r="BT160" s="0" t="n">
        <f aca="false">49-(COUNTBLANK(U160:BQ160))</f>
        <v>49</v>
      </c>
      <c r="BU160" s="0" t="str">
        <f aca="false">CONCATENATE("*",BS160,"*")</f>
        <v>*fix*</v>
      </c>
      <c r="BV160" s="0" t="n">
        <f aca="false">COUNTIFS(U160:BQ160,BU160)</f>
        <v>0</v>
      </c>
      <c r="BW160" s="13" t="n">
        <f aca="false">BV160/BT160</f>
        <v>0</v>
      </c>
      <c r="BZ160" s="14" t="str">
        <f aca="false">IF(BY160="","",(BY160/BT160))</f>
        <v/>
      </c>
      <c r="CA160" s="0" t="n">
        <f aca="false">COUNTIFS(U160:BQ160,BU161)</f>
        <v>0</v>
      </c>
      <c r="CB160" s="0" t="str">
        <f aca="false">IF(BX160="",BU160,BX160)</f>
        <v>*fix*</v>
      </c>
      <c r="CC160" s="0" t="n">
        <f aca="false">COUNTIFS(U160:BQ160,CB161)</f>
        <v>0</v>
      </c>
      <c r="CD160" s="14" t="n">
        <f aca="false">CC160/BT160</f>
        <v>0</v>
      </c>
      <c r="CE160" s="0" t="s">
        <v>1302</v>
      </c>
      <c r="CF160" s="14" t="n">
        <f aca="false">(COUNTIFS(U160:BQ160,CE160))/BT160</f>
        <v>0</v>
      </c>
      <c r="CH160" s="0" t="s">
        <v>1303</v>
      </c>
      <c r="CI160" s="14" t="n">
        <f aca="false">(COUNTIFS(U160:BQ160,CK160))/BT160</f>
        <v>0.448979591836735</v>
      </c>
      <c r="CJ160" s="14" t="n">
        <f aca="false">(COUNTIFS(U160:BQ160,CH161))/BT160</f>
        <v>0</v>
      </c>
      <c r="CK160" s="15" t="s">
        <v>1165</v>
      </c>
      <c r="CL160" s="0" t="s">
        <v>1304</v>
      </c>
    </row>
    <row r="161" customFormat="false" ht="13.8" hidden="false" customHeight="false" outlineLevel="0" collapsed="false">
      <c r="A161" s="4" t="s">
        <v>202</v>
      </c>
      <c r="B161" s="4" t="n">
        <v>2</v>
      </c>
      <c r="C161" s="4" t="n">
        <v>1</v>
      </c>
      <c r="D161" s="4" t="n">
        <v>2</v>
      </c>
      <c r="E161" s="4" t="n">
        <v>37</v>
      </c>
      <c r="F161" s="4" t="n">
        <v>20</v>
      </c>
      <c r="G161" s="4" t="n">
        <v>6</v>
      </c>
      <c r="H161" s="4" t="n">
        <v>6020</v>
      </c>
      <c r="I161" s="4" t="n">
        <v>16020</v>
      </c>
      <c r="J161" s="4" t="n">
        <v>6020</v>
      </c>
      <c r="K161" s="4" t="s">
        <v>200</v>
      </c>
      <c r="L161" s="4" t="s">
        <v>132</v>
      </c>
      <c r="M161" s="0" t="s">
        <v>1305</v>
      </c>
      <c r="N161" s="0" t="s">
        <v>1276</v>
      </c>
      <c r="O161" s="0" t="s">
        <v>1306</v>
      </c>
      <c r="R161" s="0" t="n">
        <f aca="false">(1+LEN(N161)-LEN(SUBSTITUTE(N161," ","")))+1</f>
        <v>8</v>
      </c>
      <c r="S161" s="0" t="n">
        <f aca="false">(1+LEN(O161)-LEN(SUBSTITUTE(O161," ","")))</f>
        <v>13</v>
      </c>
      <c r="T161" s="0" t="s">
        <v>1107</v>
      </c>
      <c r="U161" s="19" t="s">
        <v>1307</v>
      </c>
      <c r="V161" s="19" t="s">
        <v>1308</v>
      </c>
      <c r="W161" s="0" t="s">
        <v>1297</v>
      </c>
      <c r="X161" s="0" t="s">
        <v>1309</v>
      </c>
      <c r="Y161" s="0" t="s">
        <v>212</v>
      </c>
      <c r="Z161" s="19" t="s">
        <v>1286</v>
      </c>
      <c r="AA161" s="0" t="s">
        <v>1310</v>
      </c>
      <c r="AB161" s="19" t="s">
        <v>1308</v>
      </c>
      <c r="AC161" s="19" t="s">
        <v>1311</v>
      </c>
      <c r="AD161" s="0" t="s">
        <v>1312</v>
      </c>
      <c r="AE161" s="19" t="s">
        <v>1134</v>
      </c>
      <c r="AF161" s="19" t="s">
        <v>1313</v>
      </c>
      <c r="AG161" s="19" t="s">
        <v>1314</v>
      </c>
      <c r="AH161" s="19" t="s">
        <v>945</v>
      </c>
      <c r="AI161" s="0" t="s">
        <v>172</v>
      </c>
      <c r="AJ161" s="19" t="s">
        <v>1308</v>
      </c>
      <c r="AK161" s="19" t="s">
        <v>1315</v>
      </c>
      <c r="AL161" s="19" t="s">
        <v>1316</v>
      </c>
      <c r="AM161" s="0" t="s">
        <v>1076</v>
      </c>
      <c r="AN161" s="0" t="s">
        <v>1160</v>
      </c>
      <c r="AO161" s="0" t="s">
        <v>154</v>
      </c>
      <c r="AP161" s="19" t="s">
        <v>1317</v>
      </c>
      <c r="AQ161" s="19" t="s">
        <v>1318</v>
      </c>
      <c r="AR161" s="19" t="s">
        <v>1308</v>
      </c>
      <c r="AS161" s="0" t="s">
        <v>1319</v>
      </c>
      <c r="AT161" s="19" t="s">
        <v>1320</v>
      </c>
      <c r="AU161" s="0" t="s">
        <v>154</v>
      </c>
      <c r="AV161" s="0" t="s">
        <v>1297</v>
      </c>
      <c r="AW161" s="0" t="s">
        <v>1321</v>
      </c>
      <c r="AX161" s="0" t="s">
        <v>1297</v>
      </c>
      <c r="AY161" s="19" t="s">
        <v>945</v>
      </c>
      <c r="AZ161" s="0" t="s">
        <v>1297</v>
      </c>
      <c r="BA161" s="19" t="s">
        <v>1308</v>
      </c>
      <c r="BB161" s="0" t="s">
        <v>465</v>
      </c>
      <c r="BC161" s="0" t="s">
        <v>1322</v>
      </c>
      <c r="BD161" s="19" t="s">
        <v>1323</v>
      </c>
      <c r="BE161" s="0" t="s">
        <v>1324</v>
      </c>
      <c r="BF161" s="0" t="s">
        <v>1297</v>
      </c>
      <c r="BG161" s="0" t="s">
        <v>1325</v>
      </c>
      <c r="BH161" s="0" t="s">
        <v>154</v>
      </c>
      <c r="BI161" s="19" t="s">
        <v>1326</v>
      </c>
      <c r="BJ161" s="19" t="s">
        <v>1308</v>
      </c>
      <c r="BK161" s="0" t="s">
        <v>1327</v>
      </c>
      <c r="BL161" s="19" t="s">
        <v>1308</v>
      </c>
      <c r="BM161" s="0" t="s">
        <v>1328</v>
      </c>
      <c r="BN161" s="0" t="s">
        <v>1319</v>
      </c>
      <c r="BO161" s="0" t="s">
        <v>1297</v>
      </c>
      <c r="BP161" s="12"/>
      <c r="BQ161" s="19" t="s">
        <v>945</v>
      </c>
      <c r="BS161" s="0" t="s">
        <v>1329</v>
      </c>
      <c r="BT161" s="0" t="n">
        <f aca="false">49-(COUNTBLANK(U161:BQ161))</f>
        <v>48</v>
      </c>
      <c r="BU161" s="0" t="str">
        <f aca="false">CONCATENATE("*",BS161,"*")</f>
        <v>*rinse*</v>
      </c>
      <c r="BV161" s="0" t="n">
        <f aca="false">COUNTIFS(U161:BQ161,BU161)</f>
        <v>0</v>
      </c>
      <c r="BW161" s="13" t="n">
        <f aca="false">BV161/BT161</f>
        <v>0</v>
      </c>
      <c r="BZ161" s="14" t="str">
        <f aca="false">IF(BY161="","",(BY161/BT161))</f>
        <v/>
      </c>
      <c r="CA161" s="0" t="n">
        <f aca="false">COUNTIFS(U161:BQ161,BU160)</f>
        <v>0</v>
      </c>
      <c r="CB161" s="0" t="str">
        <f aca="false">IF(BX161="",BU161,BX161)</f>
        <v>*rinse*</v>
      </c>
      <c r="CC161" s="0" t="n">
        <f aca="false">COUNTIFS(U161:BQ161,CB160)</f>
        <v>0</v>
      </c>
      <c r="CD161" s="14" t="n">
        <f aca="false">CC161/BT161</f>
        <v>0</v>
      </c>
      <c r="CE161" s="0" t="s">
        <v>1330</v>
      </c>
      <c r="CF161" s="14" t="n">
        <f aca="false">(COUNTIFS(U161:BQ161,CE161))/BT161</f>
        <v>0</v>
      </c>
      <c r="CG161" s="19" t="s">
        <v>1331</v>
      </c>
      <c r="CH161" s="0" t="s">
        <v>1332</v>
      </c>
      <c r="CI161" s="14" t="n">
        <f aca="false">(COUNTIFS(U161:BQ161,CK161))/BT161</f>
        <v>0.166666666666667</v>
      </c>
      <c r="CJ161" s="14" t="n">
        <f aca="false">(COUNTIFS(U161:BQ161,CH160))/BT161</f>
        <v>0</v>
      </c>
      <c r="CK161" s="15" t="s">
        <v>1329</v>
      </c>
      <c r="CL161" s="0" t="s">
        <v>1304</v>
      </c>
    </row>
    <row r="162" customFormat="false" ht="13.8" hidden="false" customHeight="false" outlineLevel="0" collapsed="false">
      <c r="A162" s="4" t="s">
        <v>203</v>
      </c>
      <c r="B162" s="17" t="n">
        <v>2</v>
      </c>
      <c r="C162" s="17" t="n">
        <v>2</v>
      </c>
      <c r="D162" s="17" t="n">
        <v>1</v>
      </c>
      <c r="E162" s="17" t="n">
        <v>37</v>
      </c>
      <c r="F162" s="17" t="n">
        <v>20</v>
      </c>
      <c r="G162" s="17" t="n">
        <v>7</v>
      </c>
      <c r="H162" s="4" t="n">
        <v>7020</v>
      </c>
      <c r="I162" s="4" t="n">
        <v>17020</v>
      </c>
      <c r="J162" s="4" t="n">
        <v>7020</v>
      </c>
      <c r="K162" s="4" t="s">
        <v>200</v>
      </c>
      <c r="L162" s="4" t="s">
        <v>132</v>
      </c>
      <c r="M162" s="16" t="s">
        <v>1275</v>
      </c>
      <c r="N162" s="16" t="s">
        <v>1276</v>
      </c>
      <c r="O162" s="16" t="s">
        <v>1306</v>
      </c>
      <c r="R162" s="16" t="n">
        <f aca="false">(1+LEN(N162)-LEN(SUBSTITUTE(N162," ","")))+1</f>
        <v>8</v>
      </c>
      <c r="S162" s="16" t="n">
        <f aca="false">(1+LEN(O162)-LEN(SUBSTITUTE(O162," ","")))</f>
        <v>13</v>
      </c>
      <c r="T162" s="16" t="s">
        <v>1107</v>
      </c>
      <c r="U162" s="16" t="s">
        <v>1278</v>
      </c>
      <c r="V162" s="16" t="s">
        <v>1279</v>
      </c>
      <c r="W162" s="16" t="s">
        <v>1280</v>
      </c>
      <c r="X162" s="16" t="s">
        <v>1281</v>
      </c>
      <c r="Y162" s="16" t="s">
        <v>1165</v>
      </c>
      <c r="Z162" s="16" t="s">
        <v>1165</v>
      </c>
      <c r="AA162" s="16" t="s">
        <v>1282</v>
      </c>
      <c r="AB162" s="16" t="s">
        <v>1170</v>
      </c>
      <c r="AC162" s="16" t="s">
        <v>1283</v>
      </c>
      <c r="AD162" s="16" t="s">
        <v>1284</v>
      </c>
      <c r="AE162" s="16" t="s">
        <v>1165</v>
      </c>
      <c r="AF162" s="16" t="s">
        <v>1285</v>
      </c>
      <c r="AG162" s="16" t="s">
        <v>1286</v>
      </c>
      <c r="AH162" s="16" t="s">
        <v>1287</v>
      </c>
      <c r="AI162" s="16" t="s">
        <v>1288</v>
      </c>
      <c r="AJ162" s="16" t="s">
        <v>1289</v>
      </c>
      <c r="AK162" s="16" t="s">
        <v>1290</v>
      </c>
      <c r="AL162" s="16" t="s">
        <v>1285</v>
      </c>
      <c r="AM162" s="16" t="s">
        <v>1165</v>
      </c>
      <c r="AN162" s="16" t="s">
        <v>1165</v>
      </c>
      <c r="AO162" s="16" t="s">
        <v>1291</v>
      </c>
      <c r="AP162" s="16" t="s">
        <v>1285</v>
      </c>
      <c r="AQ162" s="16" t="s">
        <v>1165</v>
      </c>
      <c r="AR162" s="16" t="s">
        <v>1165</v>
      </c>
      <c r="AS162" s="16" t="s">
        <v>1134</v>
      </c>
      <c r="AT162" s="16" t="s">
        <v>1292</v>
      </c>
      <c r="AU162" s="16" t="s">
        <v>1165</v>
      </c>
      <c r="AV162" s="16" t="s">
        <v>1293</v>
      </c>
      <c r="AW162" s="16" t="s">
        <v>154</v>
      </c>
      <c r="AX162" s="16" t="s">
        <v>1165</v>
      </c>
      <c r="AY162" s="16" t="s">
        <v>1165</v>
      </c>
      <c r="AZ162" s="16" t="s">
        <v>1294</v>
      </c>
      <c r="BA162" s="16" t="s">
        <v>1295</v>
      </c>
      <c r="BB162" s="16" t="s">
        <v>1170</v>
      </c>
      <c r="BC162" s="16" t="s">
        <v>1296</v>
      </c>
      <c r="BD162" s="16" t="s">
        <v>1170</v>
      </c>
      <c r="BE162" s="16" t="s">
        <v>1165</v>
      </c>
      <c r="BF162" s="16" t="s">
        <v>1165</v>
      </c>
      <c r="BG162" s="16" t="s">
        <v>1165</v>
      </c>
      <c r="BH162" s="16" t="s">
        <v>1165</v>
      </c>
      <c r="BI162" s="16" t="s">
        <v>1165</v>
      </c>
      <c r="BJ162" s="16" t="s">
        <v>1297</v>
      </c>
      <c r="BK162" s="16" t="s">
        <v>1298</v>
      </c>
      <c r="BL162" s="16" t="s">
        <v>1165</v>
      </c>
      <c r="BM162" s="16" t="s">
        <v>1285</v>
      </c>
      <c r="BN162" s="16" t="s">
        <v>1299</v>
      </c>
      <c r="BO162" s="16" t="s">
        <v>1300</v>
      </c>
      <c r="BP162" s="16" t="s">
        <v>212</v>
      </c>
      <c r="BQ162" s="16" t="s">
        <v>1301</v>
      </c>
      <c r="BR162" s="16"/>
      <c r="BS162" s="16" t="s">
        <v>1165</v>
      </c>
      <c r="BT162" s="16" t="n">
        <f aca="false">49-(COUNTBLANK(U162:BQ162))</f>
        <v>49</v>
      </c>
      <c r="BU162" s="16" t="str">
        <f aca="false">CONCATENATE("*",BS162,"*")</f>
        <v>*fix*</v>
      </c>
      <c r="BV162" s="16" t="n">
        <f aca="false">COUNTIFS(U162:BQ162,BU162)</f>
        <v>0</v>
      </c>
      <c r="BW162" s="18" t="n">
        <f aca="false">BV162/BT162</f>
        <v>0</v>
      </c>
      <c r="BZ162" s="18" t="str">
        <f aca="false">IF(BY162="","",(BY162/BT162))</f>
        <v/>
      </c>
      <c r="CA162" s="16" t="n">
        <f aca="false">COUNTIFS(U162:BQ162,BU163)</f>
        <v>0</v>
      </c>
      <c r="CB162" s="16" t="str">
        <f aca="false">IF(BX162="",BU162,BX162)</f>
        <v>*fix*</v>
      </c>
      <c r="CC162" s="16" t="n">
        <f aca="false">COUNTIFS(U162:BQ162,CB163)</f>
        <v>0</v>
      </c>
      <c r="CD162" s="18" t="n">
        <f aca="false">CC162/BT162</f>
        <v>0</v>
      </c>
      <c r="CE162" s="16" t="s">
        <v>1302</v>
      </c>
      <c r="CF162" s="18" t="n">
        <f aca="false">(COUNTIFS(U162:BQ162,CE162))/BT162</f>
        <v>0</v>
      </c>
      <c r="CH162" s="16" t="s">
        <v>1303</v>
      </c>
      <c r="CI162" s="14" t="n">
        <f aca="false">(COUNTIFS(U162:BQ162,CK162))/BT162</f>
        <v>0</v>
      </c>
      <c r="CJ162" s="18" t="n">
        <v>0.45</v>
      </c>
      <c r="CK162" s="16" t="s">
        <v>1329</v>
      </c>
      <c r="CL162" s="16" t="s">
        <v>1304</v>
      </c>
    </row>
    <row r="163" customFormat="false" ht="13.8" hidden="false" customHeight="false" outlineLevel="0" collapsed="false">
      <c r="A163" s="4" t="s">
        <v>199</v>
      </c>
      <c r="B163" s="17" t="n">
        <v>2</v>
      </c>
      <c r="C163" s="17" t="n">
        <v>2</v>
      </c>
      <c r="D163" s="17" t="n">
        <v>2</v>
      </c>
      <c r="E163" s="17" t="n">
        <v>37</v>
      </c>
      <c r="F163" s="17" t="n">
        <v>20</v>
      </c>
      <c r="G163" s="17" t="n">
        <v>8</v>
      </c>
      <c r="H163" s="4" t="n">
        <v>8020</v>
      </c>
      <c r="I163" s="4" t="n">
        <v>18020</v>
      </c>
      <c r="J163" s="4" t="n">
        <v>8020</v>
      </c>
      <c r="K163" s="4" t="s">
        <v>200</v>
      </c>
      <c r="L163" s="4" t="s">
        <v>132</v>
      </c>
      <c r="M163" s="16" t="s">
        <v>1305</v>
      </c>
      <c r="N163" s="16" t="s">
        <v>1276</v>
      </c>
      <c r="O163" s="16" t="s">
        <v>1277</v>
      </c>
      <c r="R163" s="16" t="n">
        <f aca="false">(1+LEN(N163)-LEN(SUBSTITUTE(N163," ","")))+1</f>
        <v>8</v>
      </c>
      <c r="S163" s="16" t="n">
        <f aca="false">(1+LEN(O163)-LEN(SUBSTITUTE(O163," ","")))</f>
        <v>13</v>
      </c>
      <c r="T163" s="16" t="s">
        <v>1107</v>
      </c>
      <c r="U163" s="20" t="s">
        <v>1307</v>
      </c>
      <c r="V163" s="20" t="s">
        <v>1308</v>
      </c>
      <c r="W163" s="16" t="s">
        <v>1297</v>
      </c>
      <c r="X163" s="16" t="s">
        <v>1309</v>
      </c>
      <c r="Y163" s="16" t="s">
        <v>212</v>
      </c>
      <c r="Z163" s="20" t="s">
        <v>1286</v>
      </c>
      <c r="AA163" s="16" t="s">
        <v>1310</v>
      </c>
      <c r="AB163" s="20" t="s">
        <v>1308</v>
      </c>
      <c r="AC163" s="20" t="s">
        <v>1311</v>
      </c>
      <c r="AD163" s="16" t="s">
        <v>1312</v>
      </c>
      <c r="AE163" s="20" t="s">
        <v>1134</v>
      </c>
      <c r="AF163" s="20" t="s">
        <v>1313</v>
      </c>
      <c r="AG163" s="20" t="s">
        <v>1314</v>
      </c>
      <c r="AH163" s="20" t="s">
        <v>945</v>
      </c>
      <c r="AI163" s="16" t="s">
        <v>172</v>
      </c>
      <c r="AJ163" s="20" t="s">
        <v>1308</v>
      </c>
      <c r="AK163" s="20" t="s">
        <v>1315</v>
      </c>
      <c r="AL163" s="20" t="s">
        <v>1316</v>
      </c>
      <c r="AM163" s="16" t="s">
        <v>1076</v>
      </c>
      <c r="AN163" s="16" t="s">
        <v>1160</v>
      </c>
      <c r="AO163" s="16" t="s">
        <v>154</v>
      </c>
      <c r="AP163" s="20" t="s">
        <v>1317</v>
      </c>
      <c r="AQ163" s="20" t="s">
        <v>1318</v>
      </c>
      <c r="AR163" s="20" t="s">
        <v>1308</v>
      </c>
      <c r="AS163" s="16" t="s">
        <v>1319</v>
      </c>
      <c r="AT163" s="20" t="s">
        <v>1320</v>
      </c>
      <c r="AU163" s="16" t="s">
        <v>154</v>
      </c>
      <c r="AV163" s="16" t="s">
        <v>1297</v>
      </c>
      <c r="AW163" s="16" t="s">
        <v>1321</v>
      </c>
      <c r="AX163" s="16" t="s">
        <v>1297</v>
      </c>
      <c r="AY163" s="20" t="s">
        <v>945</v>
      </c>
      <c r="AZ163" s="16" t="s">
        <v>1297</v>
      </c>
      <c r="BA163" s="20" t="s">
        <v>1308</v>
      </c>
      <c r="BB163" s="16" t="s">
        <v>465</v>
      </c>
      <c r="BC163" s="16" t="s">
        <v>1322</v>
      </c>
      <c r="BD163" s="20" t="s">
        <v>1323</v>
      </c>
      <c r="BE163" s="16" t="s">
        <v>1324</v>
      </c>
      <c r="BF163" s="16" t="s">
        <v>1297</v>
      </c>
      <c r="BG163" s="16" t="s">
        <v>1325</v>
      </c>
      <c r="BH163" s="16" t="s">
        <v>154</v>
      </c>
      <c r="BI163" s="20" t="s">
        <v>1326</v>
      </c>
      <c r="BJ163" s="20" t="s">
        <v>1308</v>
      </c>
      <c r="BK163" s="16" t="s">
        <v>1327</v>
      </c>
      <c r="BL163" s="20" t="s">
        <v>1308</v>
      </c>
      <c r="BM163" s="16" t="s">
        <v>1328</v>
      </c>
      <c r="BN163" s="16" t="s">
        <v>1319</v>
      </c>
      <c r="BO163" s="16" t="s">
        <v>1297</v>
      </c>
      <c r="BQ163" s="20" t="s">
        <v>945</v>
      </c>
      <c r="BR163" s="16"/>
      <c r="BS163" s="16" t="s">
        <v>1329</v>
      </c>
      <c r="BT163" s="16" t="n">
        <f aca="false">49-(COUNTBLANK(U163:BQ163))</f>
        <v>48</v>
      </c>
      <c r="BU163" s="16" t="str">
        <f aca="false">CONCATENATE("*",BS163,"*")</f>
        <v>*rinse*</v>
      </c>
      <c r="BV163" s="16" t="n">
        <f aca="false">COUNTIFS(U163:BQ163,BU163)</f>
        <v>0</v>
      </c>
      <c r="BW163" s="18" t="n">
        <f aca="false">BV163/BT163</f>
        <v>0</v>
      </c>
      <c r="BZ163" s="18" t="str">
        <f aca="false">IF(BY163="","",(BY163/BT163))</f>
        <v/>
      </c>
      <c r="CA163" s="16" t="n">
        <f aca="false">COUNTIFS(U163:BQ163,BU162)</f>
        <v>0</v>
      </c>
      <c r="CB163" s="16" t="str">
        <f aca="false">IF(BX163="",BU163,BX163)</f>
        <v>*rinse*</v>
      </c>
      <c r="CC163" s="16" t="n">
        <f aca="false">COUNTIFS(U163:BQ163,CB162)</f>
        <v>0</v>
      </c>
      <c r="CD163" s="18" t="n">
        <f aca="false">CC163/BT163</f>
        <v>0</v>
      </c>
      <c r="CE163" s="16" t="s">
        <v>1330</v>
      </c>
      <c r="CF163" s="18" t="n">
        <f aca="false">(COUNTIFS(U163:BQ163,CE163))/BT163</f>
        <v>0</v>
      </c>
      <c r="CG163" s="20" t="s">
        <v>1331</v>
      </c>
      <c r="CH163" s="16" t="s">
        <v>1332</v>
      </c>
      <c r="CI163" s="14" t="n">
        <f aca="false">(COUNTIFS(U163:BQ163,CK163))/BT163</f>
        <v>0</v>
      </c>
      <c r="CJ163" s="18" t="n">
        <v>0.17</v>
      </c>
      <c r="CK163" s="16" t="s">
        <v>1165</v>
      </c>
      <c r="CL163" s="16" t="s">
        <v>1304</v>
      </c>
    </row>
    <row r="164" customFormat="false" ht="13.8" hidden="false" customHeight="false" outlineLevel="0" collapsed="false">
      <c r="A164" s="4" t="s">
        <v>197</v>
      </c>
      <c r="B164" s="4" t="n">
        <v>1</v>
      </c>
      <c r="C164" s="4" t="n">
        <v>1</v>
      </c>
      <c r="D164" s="4" t="n">
        <v>1</v>
      </c>
      <c r="E164" s="4" t="n">
        <v>39</v>
      </c>
      <c r="F164" s="4" t="n">
        <v>21</v>
      </c>
      <c r="G164" s="4" t="n">
        <v>0</v>
      </c>
      <c r="H164" s="4" t="n">
        <v>21</v>
      </c>
      <c r="I164" s="4" t="n">
        <v>10021</v>
      </c>
      <c r="J164" s="4" t="n">
        <v>21</v>
      </c>
      <c r="K164" s="4" t="s">
        <v>200</v>
      </c>
      <c r="L164" s="4" t="s">
        <v>132</v>
      </c>
      <c r="M164" s="0" t="s">
        <v>1333</v>
      </c>
      <c r="N164" s="0" t="s">
        <v>1334</v>
      </c>
      <c r="O164" s="0" t="s">
        <v>1335</v>
      </c>
      <c r="R164" s="0" t="n">
        <f aca="false">(1+LEN(N164)-LEN(SUBSTITUTE(N164," ","")))+1</f>
        <v>7</v>
      </c>
      <c r="S164" s="0" t="n">
        <f aca="false">(1+LEN(O164)-LEN(SUBSTITUTE(O164," ","")))</f>
        <v>12</v>
      </c>
      <c r="T164" s="0" t="s">
        <v>1107</v>
      </c>
      <c r="U164" s="0" t="s">
        <v>1336</v>
      </c>
      <c r="V164" s="0" t="s">
        <v>1337</v>
      </c>
      <c r="W164" s="0" t="s">
        <v>1338</v>
      </c>
      <c r="X164" s="0" t="s">
        <v>1339</v>
      </c>
      <c r="Y164" s="0" t="s">
        <v>1340</v>
      </c>
      <c r="Z164" s="0" t="s">
        <v>1336</v>
      </c>
      <c r="AA164" s="0" t="s">
        <v>1341</v>
      </c>
      <c r="AB164" s="0" t="s">
        <v>1342</v>
      </c>
      <c r="AC164" s="0" t="s">
        <v>1343</v>
      </c>
      <c r="AD164" s="0" t="s">
        <v>699</v>
      </c>
      <c r="AE164" s="0" t="s">
        <v>1336</v>
      </c>
      <c r="AF164" s="0" t="s">
        <v>1344</v>
      </c>
      <c r="AG164" s="0" t="s">
        <v>1345</v>
      </c>
      <c r="AH164" s="0" t="s">
        <v>1336</v>
      </c>
      <c r="AI164" s="0" t="s">
        <v>1346</v>
      </c>
      <c r="AJ164" s="0" t="s">
        <v>1336</v>
      </c>
      <c r="AK164" s="0" t="s">
        <v>1347</v>
      </c>
      <c r="AL164" s="0" t="s">
        <v>1336</v>
      </c>
      <c r="AM164" s="0" t="s">
        <v>1340</v>
      </c>
      <c r="AN164" s="0" t="s">
        <v>1346</v>
      </c>
      <c r="AO164" s="0" t="s">
        <v>1336</v>
      </c>
      <c r="AP164" s="0" t="s">
        <v>1348</v>
      </c>
      <c r="AQ164" s="0" t="s">
        <v>1349</v>
      </c>
      <c r="AR164" s="0" t="s">
        <v>1350</v>
      </c>
      <c r="AS164" s="0" t="s">
        <v>172</v>
      </c>
      <c r="AT164" s="0" t="s">
        <v>1336</v>
      </c>
      <c r="AU164" s="0" t="s">
        <v>1336</v>
      </c>
      <c r="AV164" s="0" t="s">
        <v>1351</v>
      </c>
      <c r="AW164" s="0" t="s">
        <v>1336</v>
      </c>
      <c r="AX164" s="0" t="s">
        <v>1340</v>
      </c>
      <c r="AY164" s="0" t="s">
        <v>1346</v>
      </c>
      <c r="AZ164" s="0" t="s">
        <v>1336</v>
      </c>
      <c r="BA164" s="0" t="s">
        <v>1336</v>
      </c>
      <c r="BB164" s="0" t="s">
        <v>1352</v>
      </c>
      <c r="BC164" s="0" t="s">
        <v>1353</v>
      </c>
      <c r="BD164" s="0" t="s">
        <v>1354</v>
      </c>
      <c r="BE164" s="0" t="s">
        <v>1336</v>
      </c>
      <c r="BF164" s="0" t="s">
        <v>1355</v>
      </c>
      <c r="BG164" s="0" t="s">
        <v>1340</v>
      </c>
      <c r="BH164" s="0" t="s">
        <v>1346</v>
      </c>
      <c r="BI164" s="0" t="s">
        <v>1336</v>
      </c>
      <c r="BJ164" s="0" t="s">
        <v>1347</v>
      </c>
      <c r="BK164" s="0" t="s">
        <v>1356</v>
      </c>
      <c r="BL164" s="0" t="s">
        <v>1336</v>
      </c>
      <c r="BM164" s="0" t="s">
        <v>1336</v>
      </c>
      <c r="BN164" s="0" t="s">
        <v>1336</v>
      </c>
      <c r="BO164" s="0" t="s">
        <v>1346</v>
      </c>
      <c r="BP164" s="0" t="s">
        <v>1340</v>
      </c>
      <c r="BQ164" s="0" t="s">
        <v>1357</v>
      </c>
      <c r="BS164" s="0" t="s">
        <v>1346</v>
      </c>
      <c r="BT164" s="0" t="n">
        <f aca="false">49-(COUNTBLANK(U164:BQ164))</f>
        <v>49</v>
      </c>
      <c r="BU164" s="0" t="str">
        <f aca="false">CONCATENATE("*",BS164,"*")</f>
        <v>*marry*</v>
      </c>
      <c r="BV164" s="0" t="n">
        <f aca="false">COUNTIFS(U164:BQ164,BU164)</f>
        <v>0</v>
      </c>
      <c r="BW164" s="18" t="n">
        <f aca="false">BV164/BT164</f>
        <v>0</v>
      </c>
      <c r="BZ164" s="14" t="str">
        <f aca="false">IF(BY164="","",(BY164/BT164))</f>
        <v/>
      </c>
      <c r="CA164" s="0" t="n">
        <f aca="false">COUNTIFS(U164:BQ164,BU165)</f>
        <v>0</v>
      </c>
      <c r="CB164" s="0" t="str">
        <f aca="false">IF(BX164="",BU164,BX164)</f>
        <v>*marry*</v>
      </c>
      <c r="CC164" s="0" t="n">
        <f aca="false">COUNTIFS(U164:BQ164,CB165)</f>
        <v>0</v>
      </c>
      <c r="CD164" s="14" t="n">
        <f aca="false">CC164/BT164</f>
        <v>0</v>
      </c>
      <c r="CE164" s="0" t="s">
        <v>1358</v>
      </c>
      <c r="CF164" s="14" t="n">
        <f aca="false">(COUNTIFS(U164:BQ164,CE164))/BT164</f>
        <v>0</v>
      </c>
      <c r="CH164" s="16" t="s">
        <v>1359</v>
      </c>
      <c r="CI164" s="14" t="n">
        <f aca="false">(COUNTIFS(U164:BQ164,CK164))/BT164</f>
        <v>0.102040816326531</v>
      </c>
      <c r="CJ164" s="14" t="n">
        <f aca="false">(COUNTIFS(U164:BQ164,CK165))/BT164</f>
        <v>0</v>
      </c>
      <c r="CK164" s="15" t="s">
        <v>1346</v>
      </c>
      <c r="CL164" s="0" t="s">
        <v>1360</v>
      </c>
    </row>
    <row r="165" customFormat="false" ht="13.8" hidden="false" customHeight="false" outlineLevel="0" collapsed="false">
      <c r="A165" s="4" t="s">
        <v>131</v>
      </c>
      <c r="B165" s="4" t="n">
        <v>1</v>
      </c>
      <c r="C165" s="4" t="n">
        <v>1</v>
      </c>
      <c r="D165" s="4" t="n">
        <v>2</v>
      </c>
      <c r="E165" s="4" t="n">
        <v>39</v>
      </c>
      <c r="F165" s="4" t="n">
        <v>21</v>
      </c>
      <c r="G165" s="4" t="n">
        <v>1</v>
      </c>
      <c r="H165" s="4" t="n">
        <v>1021</v>
      </c>
      <c r="I165" s="4" t="n">
        <v>11021</v>
      </c>
      <c r="J165" s="4" t="n">
        <v>1021</v>
      </c>
      <c r="K165" s="4" t="s">
        <v>200</v>
      </c>
      <c r="L165" s="4" t="s">
        <v>132</v>
      </c>
      <c r="M165" s="0" t="s">
        <v>1361</v>
      </c>
      <c r="N165" s="0" t="s">
        <v>1334</v>
      </c>
      <c r="O165" s="0" t="s">
        <v>1362</v>
      </c>
      <c r="R165" s="0" t="n">
        <f aca="false">(1+LEN(N165)-LEN(SUBSTITUTE(N165," ","")))+1</f>
        <v>7</v>
      </c>
      <c r="S165" s="0" t="n">
        <f aca="false">(1+LEN(O165)-LEN(SUBSTITUTE(O165," ","")))</f>
        <v>12</v>
      </c>
      <c r="T165" s="0" t="s">
        <v>1107</v>
      </c>
      <c r="U165" s="0" t="s">
        <v>1363</v>
      </c>
      <c r="V165" s="0" t="s">
        <v>1364</v>
      </c>
      <c r="W165" s="0" t="s">
        <v>1363</v>
      </c>
      <c r="X165" s="0" t="s">
        <v>1363</v>
      </c>
      <c r="Y165" s="0" t="s">
        <v>1363</v>
      </c>
      <c r="Z165" s="0" t="s">
        <v>1365</v>
      </c>
      <c r="AA165" s="0" t="s">
        <v>1363</v>
      </c>
      <c r="AB165" s="0" t="s">
        <v>1363</v>
      </c>
      <c r="AC165" s="0" t="s">
        <v>1363</v>
      </c>
      <c r="AD165" s="12"/>
      <c r="AE165" s="0" t="s">
        <v>1363</v>
      </c>
      <c r="AF165" s="0" t="s">
        <v>1363</v>
      </c>
      <c r="AG165" s="0" t="s">
        <v>1366</v>
      </c>
      <c r="AH165" s="0" t="s">
        <v>1363</v>
      </c>
      <c r="AI165" s="0" t="s">
        <v>1363</v>
      </c>
      <c r="AJ165" s="0" t="s">
        <v>1363</v>
      </c>
      <c r="AK165" s="0" t="s">
        <v>1366</v>
      </c>
      <c r="AL165" s="0" t="s">
        <v>1363</v>
      </c>
      <c r="AM165" s="0" t="s">
        <v>1363</v>
      </c>
      <c r="AN165" s="0" t="s">
        <v>1363</v>
      </c>
      <c r="AO165" s="0" t="s">
        <v>1363</v>
      </c>
      <c r="AP165" s="0" t="s">
        <v>1367</v>
      </c>
      <c r="AQ165" s="0" t="s">
        <v>1368</v>
      </c>
      <c r="AR165" s="0" t="s">
        <v>1363</v>
      </c>
      <c r="AS165" s="0" t="s">
        <v>1369</v>
      </c>
      <c r="AT165" s="0" t="s">
        <v>1363</v>
      </c>
      <c r="AU165" s="0" t="s">
        <v>1363</v>
      </c>
      <c r="AV165" s="0" t="s">
        <v>1363</v>
      </c>
      <c r="AW165" s="0" t="s">
        <v>1363</v>
      </c>
      <c r="AX165" s="0" t="s">
        <v>154</v>
      </c>
      <c r="AY165" s="0" t="s">
        <v>1363</v>
      </c>
      <c r="AZ165" s="0" t="s">
        <v>1363</v>
      </c>
      <c r="BA165" s="0" t="s">
        <v>1363</v>
      </c>
      <c r="BB165" s="0" t="s">
        <v>1366</v>
      </c>
      <c r="BC165" s="0" t="s">
        <v>1363</v>
      </c>
      <c r="BD165" s="0" t="s">
        <v>1363</v>
      </c>
      <c r="BE165" s="0" t="s">
        <v>1370</v>
      </c>
      <c r="BF165" s="0" t="s">
        <v>1363</v>
      </c>
      <c r="BG165" s="0" t="s">
        <v>1365</v>
      </c>
      <c r="BH165" s="0" t="s">
        <v>1363</v>
      </c>
      <c r="BI165" s="0" t="s">
        <v>1366</v>
      </c>
      <c r="BJ165" s="0" t="s">
        <v>1363</v>
      </c>
      <c r="BK165" s="0" t="s">
        <v>1363</v>
      </c>
      <c r="BL165" s="0" t="s">
        <v>1363</v>
      </c>
      <c r="BM165" s="0" t="s">
        <v>1371</v>
      </c>
      <c r="BN165" s="0" t="s">
        <v>1363</v>
      </c>
      <c r="BO165" s="0" t="s">
        <v>1363</v>
      </c>
      <c r="BP165" s="0" t="s">
        <v>1363</v>
      </c>
      <c r="BQ165" s="0" t="s">
        <v>1363</v>
      </c>
      <c r="BS165" s="0" t="s">
        <v>1363</v>
      </c>
      <c r="BT165" s="0" t="n">
        <f aca="false">49-(COUNTBLANK(U165:BQ165))</f>
        <v>48</v>
      </c>
      <c r="BU165" s="0" t="str">
        <f aca="false">CONCATENATE("*",BS165,"*")</f>
        <v>*graduate*</v>
      </c>
      <c r="BV165" s="0" t="n">
        <f aca="false">COUNTIFS(U165:BQ165,BU165)</f>
        <v>0</v>
      </c>
      <c r="BW165" s="18" t="n">
        <f aca="false">BV165/BT165</f>
        <v>0</v>
      </c>
      <c r="BZ165" s="14" t="str">
        <f aca="false">IF(BY165="","",(BY165/BT165))</f>
        <v/>
      </c>
      <c r="CA165" s="0" t="n">
        <f aca="false">COUNTIFS(U165:BQ165,BU164)</f>
        <v>0</v>
      </c>
      <c r="CB165" s="0" t="str">
        <f aca="false">IF(BX165="",BU165,BX165)</f>
        <v>*graduate*</v>
      </c>
      <c r="CC165" s="0" t="n">
        <f aca="false">COUNTIFS(U165:BQ165,CB164)</f>
        <v>0</v>
      </c>
      <c r="CD165" s="14" t="n">
        <f aca="false">CC165/BT165</f>
        <v>0</v>
      </c>
      <c r="CE165" s="0" t="s">
        <v>1372</v>
      </c>
      <c r="CF165" s="14" t="n">
        <f aca="false">(COUNTIFS(U165:BQ165,CE165))/BT165</f>
        <v>0</v>
      </c>
      <c r="CH165" s="0" t="s">
        <v>1373</v>
      </c>
      <c r="CI165" s="14" t="n">
        <f aca="false">(COUNTIFS(U165:BQ165,CK165))/BT165</f>
        <v>0.8125</v>
      </c>
      <c r="CJ165" s="14" t="n">
        <f aca="false">(COUNTIFS(U165:BQ165,CK164))/BT165</f>
        <v>0</v>
      </c>
      <c r="CK165" s="15" t="s">
        <v>1363</v>
      </c>
      <c r="CL165" s="0" t="s">
        <v>1360</v>
      </c>
    </row>
    <row r="166" customFormat="false" ht="13.8" hidden="false" customHeight="false" outlineLevel="0" collapsed="false">
      <c r="A166" s="4" t="s">
        <v>167</v>
      </c>
      <c r="B166" s="17" t="n">
        <v>1</v>
      </c>
      <c r="C166" s="17" t="n">
        <v>2</v>
      </c>
      <c r="D166" s="17" t="n">
        <v>1</v>
      </c>
      <c r="E166" s="17" t="n">
        <v>39</v>
      </c>
      <c r="F166" s="17" t="n">
        <v>21</v>
      </c>
      <c r="G166" s="17" t="n">
        <v>2</v>
      </c>
      <c r="H166" s="4" t="n">
        <v>2021</v>
      </c>
      <c r="I166" s="4" t="n">
        <v>12021</v>
      </c>
      <c r="J166" s="4" t="n">
        <v>2021</v>
      </c>
      <c r="K166" s="4" t="s">
        <v>200</v>
      </c>
      <c r="L166" s="4" t="s">
        <v>132</v>
      </c>
      <c r="M166" s="16" t="s">
        <v>1333</v>
      </c>
      <c r="N166" s="16" t="s">
        <v>1334</v>
      </c>
      <c r="O166" s="16" t="s">
        <v>1362</v>
      </c>
      <c r="P166" s="16"/>
      <c r="Q166" s="16"/>
      <c r="R166" s="16" t="n">
        <f aca="false">(1+LEN(N166)-LEN(SUBSTITUTE(N166," ","")))+1</f>
        <v>7</v>
      </c>
      <c r="S166" s="16" t="n">
        <f aca="false">(1+LEN(O166)-LEN(SUBSTITUTE(O166," ","")))</f>
        <v>12</v>
      </c>
      <c r="T166" s="16" t="s">
        <v>1107</v>
      </c>
      <c r="U166" s="16" t="s">
        <v>1336</v>
      </c>
      <c r="V166" s="16" t="s">
        <v>1337</v>
      </c>
      <c r="W166" s="16" t="s">
        <v>1338</v>
      </c>
      <c r="X166" s="16" t="s">
        <v>1339</v>
      </c>
      <c r="Y166" s="16" t="s">
        <v>1340</v>
      </c>
      <c r="Z166" s="16" t="s">
        <v>1336</v>
      </c>
      <c r="AA166" s="16" t="s">
        <v>1341</v>
      </c>
      <c r="AB166" s="16" t="s">
        <v>1342</v>
      </c>
      <c r="AC166" s="16" t="s">
        <v>1343</v>
      </c>
      <c r="AD166" s="16" t="s">
        <v>699</v>
      </c>
      <c r="AE166" s="16" t="s">
        <v>1336</v>
      </c>
      <c r="AF166" s="16" t="s">
        <v>1344</v>
      </c>
      <c r="AG166" s="16" t="s">
        <v>1345</v>
      </c>
      <c r="AH166" s="16" t="s">
        <v>1336</v>
      </c>
      <c r="AI166" s="16" t="s">
        <v>1346</v>
      </c>
      <c r="AJ166" s="16" t="s">
        <v>1336</v>
      </c>
      <c r="AK166" s="16" t="s">
        <v>1347</v>
      </c>
      <c r="AL166" s="16" t="s">
        <v>1336</v>
      </c>
      <c r="AM166" s="16" t="s">
        <v>1340</v>
      </c>
      <c r="AN166" s="16" t="s">
        <v>1346</v>
      </c>
      <c r="AO166" s="16" t="s">
        <v>1336</v>
      </c>
      <c r="AP166" s="16" t="s">
        <v>1348</v>
      </c>
      <c r="AQ166" s="16" t="s">
        <v>1349</v>
      </c>
      <c r="AR166" s="16" t="s">
        <v>1350</v>
      </c>
      <c r="AS166" s="16" t="s">
        <v>172</v>
      </c>
      <c r="AT166" s="16" t="s">
        <v>1336</v>
      </c>
      <c r="AU166" s="16" t="s">
        <v>1336</v>
      </c>
      <c r="AV166" s="16" t="s">
        <v>1351</v>
      </c>
      <c r="AW166" s="16" t="s">
        <v>1336</v>
      </c>
      <c r="AX166" s="16" t="s">
        <v>1340</v>
      </c>
      <c r="AY166" s="16" t="s">
        <v>1346</v>
      </c>
      <c r="AZ166" s="16" t="s">
        <v>1336</v>
      </c>
      <c r="BA166" s="16" t="s">
        <v>1336</v>
      </c>
      <c r="BB166" s="16" t="s">
        <v>1352</v>
      </c>
      <c r="BC166" s="16" t="s">
        <v>1353</v>
      </c>
      <c r="BD166" s="16" t="s">
        <v>1354</v>
      </c>
      <c r="BE166" s="16" t="s">
        <v>1336</v>
      </c>
      <c r="BF166" s="16" t="s">
        <v>1355</v>
      </c>
      <c r="BG166" s="16" t="s">
        <v>1340</v>
      </c>
      <c r="BH166" s="16" t="s">
        <v>1346</v>
      </c>
      <c r="BI166" s="16" t="s">
        <v>1336</v>
      </c>
      <c r="BJ166" s="16" t="s">
        <v>1347</v>
      </c>
      <c r="BK166" s="16" t="s">
        <v>1356</v>
      </c>
      <c r="BL166" s="16" t="s">
        <v>1336</v>
      </c>
      <c r="BM166" s="16" t="s">
        <v>1336</v>
      </c>
      <c r="BN166" s="16" t="s">
        <v>1336</v>
      </c>
      <c r="BO166" s="16" t="s">
        <v>1346</v>
      </c>
      <c r="BP166" s="16" t="s">
        <v>1340</v>
      </c>
      <c r="BQ166" s="16" t="s">
        <v>1357</v>
      </c>
      <c r="BR166" s="16"/>
      <c r="BS166" s="16" t="s">
        <v>1346</v>
      </c>
      <c r="BT166" s="16" t="n">
        <f aca="false">49-(COUNTBLANK(U166:BQ166))</f>
        <v>49</v>
      </c>
      <c r="BU166" s="16" t="str">
        <f aca="false">CONCATENATE("*",BS166,"*")</f>
        <v>*marry*</v>
      </c>
      <c r="BV166" s="16" t="n">
        <f aca="false">COUNTIFS(U166:BQ166,BU166)</f>
        <v>0</v>
      </c>
      <c r="BW166" s="18" t="n">
        <f aca="false">BV166/BT166</f>
        <v>0</v>
      </c>
      <c r="BX166" s="16"/>
      <c r="BY166" s="16"/>
      <c r="BZ166" s="18" t="str">
        <f aca="false">IF(BY166="","",(BY166/BT166))</f>
        <v/>
      </c>
      <c r="CA166" s="16" t="n">
        <f aca="false">COUNTIFS(U166:BQ166,BU167)</f>
        <v>0</v>
      </c>
      <c r="CB166" s="16" t="str">
        <f aca="false">IF(BX166="",BU166,BX166)</f>
        <v>*marry*</v>
      </c>
      <c r="CC166" s="16" t="n">
        <f aca="false">COUNTIFS(U166:BQ166,CB167)</f>
        <v>0</v>
      </c>
      <c r="CD166" s="18" t="n">
        <f aca="false">CC166/BT166</f>
        <v>0</v>
      </c>
      <c r="CE166" s="16" t="s">
        <v>1358</v>
      </c>
      <c r="CF166" s="18" t="n">
        <f aca="false">(COUNTIFS(U166:BQ166,CE166))/BT166</f>
        <v>0</v>
      </c>
      <c r="CG166" s="16"/>
      <c r="CH166" s="16" t="s">
        <v>1359</v>
      </c>
      <c r="CI166" s="14" t="n">
        <f aca="false">(COUNTIFS(U166:BQ166,CK166))/BT166</f>
        <v>0</v>
      </c>
      <c r="CJ166" s="14" t="n">
        <f aca="false">(COUNTIFS(U166:BQ166,CK167))/BT166</f>
        <v>0.102040816326531</v>
      </c>
      <c r="CK166" s="16" t="s">
        <v>1363</v>
      </c>
      <c r="CL166" s="16" t="s">
        <v>1360</v>
      </c>
    </row>
    <row r="167" customFormat="false" ht="13.8" hidden="false" customHeight="false" outlineLevel="0" collapsed="false">
      <c r="A167" s="4" t="s">
        <v>195</v>
      </c>
      <c r="B167" s="17" t="n">
        <v>1</v>
      </c>
      <c r="C167" s="17" t="n">
        <v>2</v>
      </c>
      <c r="D167" s="17" t="n">
        <v>2</v>
      </c>
      <c r="E167" s="17" t="n">
        <v>39</v>
      </c>
      <c r="F167" s="17" t="n">
        <v>21</v>
      </c>
      <c r="G167" s="17" t="n">
        <v>3</v>
      </c>
      <c r="H167" s="4" t="n">
        <v>3021</v>
      </c>
      <c r="I167" s="4" t="n">
        <v>13021</v>
      </c>
      <c r="J167" s="4" t="n">
        <v>3021</v>
      </c>
      <c r="K167" s="4" t="s">
        <v>200</v>
      </c>
      <c r="L167" s="4" t="s">
        <v>132</v>
      </c>
      <c r="M167" s="16" t="s">
        <v>1361</v>
      </c>
      <c r="N167" s="16" t="s">
        <v>1334</v>
      </c>
      <c r="O167" s="16" t="s">
        <v>1335</v>
      </c>
      <c r="R167" s="16" t="n">
        <f aca="false">(1+LEN(N167)-LEN(SUBSTITUTE(N167," ","")))+1</f>
        <v>7</v>
      </c>
      <c r="S167" s="16" t="n">
        <f aca="false">(1+LEN(O167)-LEN(SUBSTITUTE(O167," ","")))</f>
        <v>12</v>
      </c>
      <c r="T167" s="16" t="s">
        <v>1107</v>
      </c>
      <c r="U167" s="16" t="s">
        <v>1363</v>
      </c>
      <c r="V167" s="16" t="s">
        <v>1364</v>
      </c>
      <c r="W167" s="16" t="s">
        <v>1363</v>
      </c>
      <c r="X167" s="16" t="s">
        <v>1363</v>
      </c>
      <c r="Y167" s="16" t="s">
        <v>1363</v>
      </c>
      <c r="Z167" s="16" t="s">
        <v>1365</v>
      </c>
      <c r="AA167" s="16" t="s">
        <v>1363</v>
      </c>
      <c r="AB167" s="16" t="s">
        <v>1363</v>
      </c>
      <c r="AC167" s="16" t="s">
        <v>1363</v>
      </c>
      <c r="AE167" s="16" t="s">
        <v>1363</v>
      </c>
      <c r="AF167" s="16" t="s">
        <v>1363</v>
      </c>
      <c r="AG167" s="16" t="s">
        <v>1366</v>
      </c>
      <c r="AH167" s="16" t="s">
        <v>1363</v>
      </c>
      <c r="AI167" s="16" t="s">
        <v>1363</v>
      </c>
      <c r="AJ167" s="16" t="s">
        <v>1363</v>
      </c>
      <c r="AK167" s="16" t="s">
        <v>1366</v>
      </c>
      <c r="AL167" s="16" t="s">
        <v>1363</v>
      </c>
      <c r="AM167" s="16" t="s">
        <v>1363</v>
      </c>
      <c r="AN167" s="16" t="s">
        <v>1363</v>
      </c>
      <c r="AO167" s="16" t="s">
        <v>1363</v>
      </c>
      <c r="AP167" s="16" t="s">
        <v>1367</v>
      </c>
      <c r="AQ167" s="16" t="s">
        <v>1368</v>
      </c>
      <c r="AR167" s="16" t="s">
        <v>1363</v>
      </c>
      <c r="AS167" s="16" t="s">
        <v>1369</v>
      </c>
      <c r="AT167" s="16" t="s">
        <v>1363</v>
      </c>
      <c r="AU167" s="16" t="s">
        <v>1363</v>
      </c>
      <c r="AV167" s="16" t="s">
        <v>1363</v>
      </c>
      <c r="AW167" s="16" t="s">
        <v>1363</v>
      </c>
      <c r="AX167" s="16" t="s">
        <v>154</v>
      </c>
      <c r="AY167" s="16" t="s">
        <v>1363</v>
      </c>
      <c r="AZ167" s="16" t="s">
        <v>1363</v>
      </c>
      <c r="BA167" s="16" t="s">
        <v>1363</v>
      </c>
      <c r="BB167" s="16" t="s">
        <v>1366</v>
      </c>
      <c r="BC167" s="16" t="s">
        <v>1363</v>
      </c>
      <c r="BD167" s="16" t="s">
        <v>1363</v>
      </c>
      <c r="BE167" s="16" t="s">
        <v>1370</v>
      </c>
      <c r="BF167" s="16" t="s">
        <v>1363</v>
      </c>
      <c r="BG167" s="16" t="s">
        <v>1365</v>
      </c>
      <c r="BH167" s="16" t="s">
        <v>1363</v>
      </c>
      <c r="BI167" s="16" t="s">
        <v>1366</v>
      </c>
      <c r="BJ167" s="16" t="s">
        <v>1363</v>
      </c>
      <c r="BK167" s="16" t="s">
        <v>1363</v>
      </c>
      <c r="BL167" s="16" t="s">
        <v>1363</v>
      </c>
      <c r="BM167" s="16" t="s">
        <v>1371</v>
      </c>
      <c r="BN167" s="16" t="s">
        <v>1363</v>
      </c>
      <c r="BO167" s="16" t="s">
        <v>1363</v>
      </c>
      <c r="BP167" s="16" t="s">
        <v>1363</v>
      </c>
      <c r="BQ167" s="16" t="s">
        <v>1363</v>
      </c>
      <c r="BS167" s="16" t="s">
        <v>1363</v>
      </c>
      <c r="BT167" s="16" t="n">
        <f aca="false">49-(COUNTBLANK(U167:BQ167))</f>
        <v>48</v>
      </c>
      <c r="BU167" s="16" t="str">
        <f aca="false">CONCATENATE("*",BS167,"*")</f>
        <v>*graduate*</v>
      </c>
      <c r="BV167" s="16" t="n">
        <f aca="false">COUNTIFS(U167:BQ167,BU167)</f>
        <v>0</v>
      </c>
      <c r="BW167" s="18" t="n">
        <f aca="false">BV167/BT167</f>
        <v>0</v>
      </c>
      <c r="BZ167" s="18" t="str">
        <f aca="false">IF(BY167="","",(BY167/BT167))</f>
        <v/>
      </c>
      <c r="CA167" s="16" t="n">
        <f aca="false">COUNTIFS(U167:BQ167,BU166)</f>
        <v>0</v>
      </c>
      <c r="CB167" s="16" t="str">
        <f aca="false">IF(BX167="",BU167,BX167)</f>
        <v>*graduate*</v>
      </c>
      <c r="CC167" s="16" t="n">
        <f aca="false">COUNTIFS(U167:BQ167,CB166)</f>
        <v>0</v>
      </c>
      <c r="CD167" s="18" t="n">
        <f aca="false">CC167/BT167</f>
        <v>0</v>
      </c>
      <c r="CE167" s="16" t="s">
        <v>1372</v>
      </c>
      <c r="CF167" s="18" t="n">
        <f aca="false">(COUNTIFS(U167:BQ167,CE167))/BT167</f>
        <v>0</v>
      </c>
      <c r="CH167" s="16" t="s">
        <v>1373</v>
      </c>
      <c r="CI167" s="14" t="n">
        <f aca="false">(COUNTIFS(U167:BQ167,CK167))/BT167</f>
        <v>0</v>
      </c>
      <c r="CJ167" s="14" t="n">
        <f aca="false">(COUNTIFS(U167:BQ167,CK166))/BT167</f>
        <v>0.8125</v>
      </c>
      <c r="CK167" s="16" t="s">
        <v>1346</v>
      </c>
      <c r="CL167" s="16" t="s">
        <v>1360</v>
      </c>
    </row>
    <row r="168" customFormat="false" ht="13.8" hidden="false" customHeight="false" outlineLevel="0" collapsed="false">
      <c r="A168" s="4" t="s">
        <v>201</v>
      </c>
      <c r="B168" s="4" t="n">
        <v>2</v>
      </c>
      <c r="C168" s="4" t="n">
        <v>1</v>
      </c>
      <c r="D168" s="4" t="n">
        <v>1</v>
      </c>
      <c r="E168" s="4" t="n">
        <v>39</v>
      </c>
      <c r="F168" s="4" t="n">
        <v>21</v>
      </c>
      <c r="G168" s="4" t="n">
        <v>5</v>
      </c>
      <c r="H168" s="4" t="n">
        <v>5021</v>
      </c>
      <c r="I168" s="4" t="n">
        <v>15021</v>
      </c>
      <c r="J168" s="4" t="n">
        <v>5021</v>
      </c>
      <c r="K168" s="4" t="s">
        <v>200</v>
      </c>
      <c r="L168" s="4" t="s">
        <v>132</v>
      </c>
      <c r="M168" s="0" t="s">
        <v>1333</v>
      </c>
      <c r="N168" s="0" t="s">
        <v>1334</v>
      </c>
      <c r="O168" s="0" t="s">
        <v>1335</v>
      </c>
      <c r="R168" s="0" t="n">
        <f aca="false">(1+LEN(N168)-LEN(SUBSTITUTE(N168," ","")))+1</f>
        <v>7</v>
      </c>
      <c r="S168" s="0" t="n">
        <f aca="false">(1+LEN(O168)-LEN(SUBSTITUTE(O168," ","")))</f>
        <v>12</v>
      </c>
      <c r="T168" s="0" t="s">
        <v>1107</v>
      </c>
      <c r="U168" s="0" t="s">
        <v>1336</v>
      </c>
      <c r="V168" s="0" t="s">
        <v>1337</v>
      </c>
      <c r="W168" s="0" t="s">
        <v>1338</v>
      </c>
      <c r="X168" s="0" t="s">
        <v>1339</v>
      </c>
      <c r="Y168" s="0" t="s">
        <v>1340</v>
      </c>
      <c r="Z168" s="0" t="s">
        <v>1336</v>
      </c>
      <c r="AA168" s="0" t="s">
        <v>1341</v>
      </c>
      <c r="AB168" s="0" t="s">
        <v>1342</v>
      </c>
      <c r="AC168" s="0" t="s">
        <v>1343</v>
      </c>
      <c r="AD168" s="0" t="s">
        <v>699</v>
      </c>
      <c r="AE168" s="0" t="s">
        <v>1336</v>
      </c>
      <c r="AF168" s="0" t="s">
        <v>1344</v>
      </c>
      <c r="AG168" s="0" t="s">
        <v>1345</v>
      </c>
      <c r="AH168" s="0" t="s">
        <v>1336</v>
      </c>
      <c r="AI168" s="0" t="s">
        <v>1346</v>
      </c>
      <c r="AJ168" s="0" t="s">
        <v>1336</v>
      </c>
      <c r="AK168" s="0" t="s">
        <v>1347</v>
      </c>
      <c r="AL168" s="0" t="s">
        <v>1336</v>
      </c>
      <c r="AM168" s="0" t="s">
        <v>1340</v>
      </c>
      <c r="AN168" s="0" t="s">
        <v>1346</v>
      </c>
      <c r="AO168" s="0" t="s">
        <v>1336</v>
      </c>
      <c r="AP168" s="0" t="s">
        <v>1348</v>
      </c>
      <c r="AQ168" s="0" t="s">
        <v>1349</v>
      </c>
      <c r="AR168" s="0" t="s">
        <v>1350</v>
      </c>
      <c r="AS168" s="0" t="s">
        <v>172</v>
      </c>
      <c r="AT168" s="0" t="s">
        <v>1336</v>
      </c>
      <c r="AU168" s="0" t="s">
        <v>1336</v>
      </c>
      <c r="AV168" s="0" t="s">
        <v>1351</v>
      </c>
      <c r="AW168" s="0" t="s">
        <v>1336</v>
      </c>
      <c r="AX168" s="0" t="s">
        <v>1340</v>
      </c>
      <c r="AY168" s="0" t="s">
        <v>1346</v>
      </c>
      <c r="AZ168" s="0" t="s">
        <v>1336</v>
      </c>
      <c r="BA168" s="0" t="s">
        <v>1336</v>
      </c>
      <c r="BB168" s="0" t="s">
        <v>1352</v>
      </c>
      <c r="BC168" s="0" t="s">
        <v>1353</v>
      </c>
      <c r="BD168" s="0" t="s">
        <v>1354</v>
      </c>
      <c r="BE168" s="0" t="s">
        <v>1336</v>
      </c>
      <c r="BF168" s="0" t="s">
        <v>1355</v>
      </c>
      <c r="BG168" s="0" t="s">
        <v>1340</v>
      </c>
      <c r="BH168" s="0" t="s">
        <v>1346</v>
      </c>
      <c r="BI168" s="0" t="s">
        <v>1336</v>
      </c>
      <c r="BJ168" s="0" t="s">
        <v>1347</v>
      </c>
      <c r="BK168" s="0" t="s">
        <v>1356</v>
      </c>
      <c r="BL168" s="0" t="s">
        <v>1336</v>
      </c>
      <c r="BM168" s="0" t="s">
        <v>1336</v>
      </c>
      <c r="BN168" s="0" t="s">
        <v>1336</v>
      </c>
      <c r="BO168" s="0" t="s">
        <v>1346</v>
      </c>
      <c r="BP168" s="0" t="s">
        <v>1340</v>
      </c>
      <c r="BQ168" s="0" t="s">
        <v>1357</v>
      </c>
      <c r="BR168" s="16"/>
      <c r="BS168" s="0" t="s">
        <v>1346</v>
      </c>
      <c r="BT168" s="0" t="n">
        <f aca="false">49-(COUNTBLANK(U168:BQ168))</f>
        <v>49</v>
      </c>
      <c r="BU168" s="0" t="str">
        <f aca="false">CONCATENATE("*",BS168,"*")</f>
        <v>*marry*</v>
      </c>
      <c r="BV168" s="0" t="n">
        <f aca="false">COUNTIFS(U168:BQ168,BU168)</f>
        <v>0</v>
      </c>
      <c r="BW168" s="18" t="n">
        <f aca="false">BV168/BT168</f>
        <v>0</v>
      </c>
      <c r="BZ168" s="14" t="str">
        <f aca="false">IF(BY168="","",(BY168/BT168))</f>
        <v/>
      </c>
      <c r="CA168" s="0" t="n">
        <f aca="false">COUNTIFS(U168:BQ168,BU169)</f>
        <v>0</v>
      </c>
      <c r="CB168" s="0" t="str">
        <f aca="false">IF(BX168="",BU168,BX168)</f>
        <v>*marry*</v>
      </c>
      <c r="CC168" s="0" t="n">
        <f aca="false">COUNTIFS(U168:BQ168,CB169)</f>
        <v>0</v>
      </c>
      <c r="CD168" s="14" t="n">
        <f aca="false">CC168/BT168</f>
        <v>0</v>
      </c>
      <c r="CE168" s="0" t="s">
        <v>1358</v>
      </c>
      <c r="CF168" s="14" t="n">
        <f aca="false">(COUNTIFS(U168:BQ168,CE168))/BT168</f>
        <v>0</v>
      </c>
      <c r="CH168" s="16" t="s">
        <v>1359</v>
      </c>
      <c r="CI168" s="14" t="n">
        <f aca="false">(COUNTIFS(U168:BQ168,CK168))/BT168</f>
        <v>0.102040816326531</v>
      </c>
      <c r="CJ168" s="14" t="n">
        <f aca="false">(COUNTIFS(U168:BQ168,CH169))/BT168</f>
        <v>0</v>
      </c>
      <c r="CK168" s="15" t="s">
        <v>1346</v>
      </c>
      <c r="CL168" s="0" t="s">
        <v>1360</v>
      </c>
    </row>
    <row r="169" customFormat="false" ht="13.8" hidden="false" customHeight="false" outlineLevel="0" collapsed="false">
      <c r="A169" s="4" t="s">
        <v>202</v>
      </c>
      <c r="B169" s="4" t="n">
        <v>2</v>
      </c>
      <c r="C169" s="4" t="n">
        <v>1</v>
      </c>
      <c r="D169" s="4" t="n">
        <v>2</v>
      </c>
      <c r="E169" s="4" t="n">
        <v>39</v>
      </c>
      <c r="F169" s="4" t="n">
        <v>21</v>
      </c>
      <c r="G169" s="4" t="n">
        <v>6</v>
      </c>
      <c r="H169" s="4" t="n">
        <v>6021</v>
      </c>
      <c r="I169" s="4" t="n">
        <v>16021</v>
      </c>
      <c r="J169" s="4" t="n">
        <v>6021</v>
      </c>
      <c r="K169" s="4" t="s">
        <v>200</v>
      </c>
      <c r="L169" s="4" t="s">
        <v>132</v>
      </c>
      <c r="M169" s="0" t="s">
        <v>1361</v>
      </c>
      <c r="N169" s="0" t="s">
        <v>1334</v>
      </c>
      <c r="O169" s="0" t="s">
        <v>1362</v>
      </c>
      <c r="R169" s="0" t="n">
        <f aca="false">(1+LEN(N169)-LEN(SUBSTITUTE(N169," ","")))+1</f>
        <v>7</v>
      </c>
      <c r="S169" s="0" t="n">
        <f aca="false">(1+LEN(O169)-LEN(SUBSTITUTE(O169," ","")))</f>
        <v>12</v>
      </c>
      <c r="T169" s="0" t="s">
        <v>1107</v>
      </c>
      <c r="U169" s="0" t="s">
        <v>1363</v>
      </c>
      <c r="V169" s="0" t="s">
        <v>1364</v>
      </c>
      <c r="W169" s="0" t="s">
        <v>1363</v>
      </c>
      <c r="X169" s="0" t="s">
        <v>1363</v>
      </c>
      <c r="Y169" s="0" t="s">
        <v>1363</v>
      </c>
      <c r="Z169" s="0" t="s">
        <v>1365</v>
      </c>
      <c r="AA169" s="0" t="s">
        <v>1363</v>
      </c>
      <c r="AB169" s="0" t="s">
        <v>1363</v>
      </c>
      <c r="AC169" s="0" t="s">
        <v>1363</v>
      </c>
      <c r="AD169" s="12"/>
      <c r="AE169" s="0" t="s">
        <v>1363</v>
      </c>
      <c r="AF169" s="0" t="s">
        <v>1363</v>
      </c>
      <c r="AG169" s="0" t="s">
        <v>1366</v>
      </c>
      <c r="AH169" s="0" t="s">
        <v>1363</v>
      </c>
      <c r="AI169" s="0" t="s">
        <v>1363</v>
      </c>
      <c r="AJ169" s="0" t="s">
        <v>1363</v>
      </c>
      <c r="AK169" s="0" t="s">
        <v>1366</v>
      </c>
      <c r="AL169" s="0" t="s">
        <v>1363</v>
      </c>
      <c r="AM169" s="0" t="s">
        <v>1363</v>
      </c>
      <c r="AN169" s="0" t="s">
        <v>1363</v>
      </c>
      <c r="AO169" s="0" t="s">
        <v>1363</v>
      </c>
      <c r="AP169" s="0" t="s">
        <v>1367</v>
      </c>
      <c r="AQ169" s="0" t="s">
        <v>1368</v>
      </c>
      <c r="AR169" s="0" t="s">
        <v>1363</v>
      </c>
      <c r="AS169" s="0" t="s">
        <v>1369</v>
      </c>
      <c r="AT169" s="0" t="s">
        <v>1363</v>
      </c>
      <c r="AU169" s="0" t="s">
        <v>1363</v>
      </c>
      <c r="AV169" s="0" t="s">
        <v>1363</v>
      </c>
      <c r="AW169" s="0" t="s">
        <v>1363</v>
      </c>
      <c r="AX169" s="0" t="s">
        <v>154</v>
      </c>
      <c r="AY169" s="0" t="s">
        <v>1363</v>
      </c>
      <c r="AZ169" s="0" t="s">
        <v>1363</v>
      </c>
      <c r="BA169" s="0" t="s">
        <v>1363</v>
      </c>
      <c r="BB169" s="0" t="s">
        <v>1366</v>
      </c>
      <c r="BC169" s="0" t="s">
        <v>1363</v>
      </c>
      <c r="BD169" s="0" t="s">
        <v>1363</v>
      </c>
      <c r="BE169" s="0" t="s">
        <v>1370</v>
      </c>
      <c r="BF169" s="0" t="s">
        <v>1363</v>
      </c>
      <c r="BG169" s="0" t="s">
        <v>1365</v>
      </c>
      <c r="BH169" s="0" t="s">
        <v>1363</v>
      </c>
      <c r="BI169" s="0" t="s">
        <v>1366</v>
      </c>
      <c r="BJ169" s="0" t="s">
        <v>1363</v>
      </c>
      <c r="BK169" s="0" t="s">
        <v>1363</v>
      </c>
      <c r="BL169" s="0" t="s">
        <v>1363</v>
      </c>
      <c r="BM169" s="0" t="s">
        <v>1371</v>
      </c>
      <c r="BN169" s="0" t="s">
        <v>1363</v>
      </c>
      <c r="BO169" s="0" t="s">
        <v>1363</v>
      </c>
      <c r="BP169" s="0" t="s">
        <v>1363</v>
      </c>
      <c r="BQ169" s="0" t="s">
        <v>1363</v>
      </c>
      <c r="BR169" s="16"/>
      <c r="BS169" s="0" t="s">
        <v>1363</v>
      </c>
      <c r="BT169" s="0" t="n">
        <f aca="false">49-(COUNTBLANK(U169:BQ169))</f>
        <v>48</v>
      </c>
      <c r="BU169" s="0" t="str">
        <f aca="false">CONCATENATE("*",BS169,"*")</f>
        <v>*graduate*</v>
      </c>
      <c r="BV169" s="0" t="n">
        <f aca="false">COUNTIFS(U169:BQ169,BU169)</f>
        <v>0</v>
      </c>
      <c r="BW169" s="18" t="n">
        <f aca="false">BV169/BT169</f>
        <v>0</v>
      </c>
      <c r="BZ169" s="14" t="str">
        <f aca="false">IF(BY169="","",(BY169/BT169))</f>
        <v/>
      </c>
      <c r="CA169" s="0" t="n">
        <f aca="false">COUNTIFS(U169:BQ169,BU168)</f>
        <v>0</v>
      </c>
      <c r="CB169" s="0" t="str">
        <f aca="false">IF(BX169="",BU169,BX169)</f>
        <v>*graduate*</v>
      </c>
      <c r="CC169" s="0" t="n">
        <f aca="false">COUNTIFS(U169:BQ169,CB168)</f>
        <v>0</v>
      </c>
      <c r="CD169" s="14" t="n">
        <f aca="false">CC169/BT169</f>
        <v>0</v>
      </c>
      <c r="CE169" s="0" t="s">
        <v>1372</v>
      </c>
      <c r="CF169" s="14" t="n">
        <f aca="false">(COUNTIFS(U169:BQ169,CE169))/BT169</f>
        <v>0</v>
      </c>
      <c r="CH169" s="0" t="s">
        <v>1373</v>
      </c>
      <c r="CI169" s="14" t="n">
        <f aca="false">(COUNTIFS(U169:BQ169,CK169))/BT169</f>
        <v>0.8125</v>
      </c>
      <c r="CJ169" s="14" t="n">
        <f aca="false">(COUNTIFS(U169:BQ169,CH168))/BT169</f>
        <v>0</v>
      </c>
      <c r="CK169" s="15" t="s">
        <v>1363</v>
      </c>
      <c r="CL169" s="0" t="s">
        <v>1360</v>
      </c>
    </row>
    <row r="170" customFormat="false" ht="13.8" hidden="false" customHeight="false" outlineLevel="0" collapsed="false">
      <c r="A170" s="4" t="s">
        <v>203</v>
      </c>
      <c r="B170" s="17" t="n">
        <v>2</v>
      </c>
      <c r="C170" s="17" t="n">
        <v>2</v>
      </c>
      <c r="D170" s="17" t="n">
        <v>1</v>
      </c>
      <c r="E170" s="17" t="n">
        <v>39</v>
      </c>
      <c r="F170" s="17" t="n">
        <v>21</v>
      </c>
      <c r="G170" s="17" t="n">
        <v>7</v>
      </c>
      <c r="H170" s="4" t="n">
        <v>7021</v>
      </c>
      <c r="I170" s="4" t="n">
        <v>17021</v>
      </c>
      <c r="J170" s="4" t="n">
        <v>7021</v>
      </c>
      <c r="K170" s="4" t="s">
        <v>200</v>
      </c>
      <c r="L170" s="4" t="s">
        <v>132</v>
      </c>
      <c r="M170" s="16" t="s">
        <v>1333</v>
      </c>
      <c r="N170" s="16" t="s">
        <v>1334</v>
      </c>
      <c r="O170" s="16" t="s">
        <v>1362</v>
      </c>
      <c r="R170" s="16" t="n">
        <f aca="false">(1+LEN(N170)-LEN(SUBSTITUTE(N170," ","")))+1</f>
        <v>7</v>
      </c>
      <c r="S170" s="16" t="n">
        <f aca="false">(1+LEN(O170)-LEN(SUBSTITUTE(O170," ","")))</f>
        <v>12</v>
      </c>
      <c r="T170" s="16" t="s">
        <v>1107</v>
      </c>
      <c r="U170" s="16" t="s">
        <v>1336</v>
      </c>
      <c r="V170" s="16" t="s">
        <v>1337</v>
      </c>
      <c r="W170" s="16" t="s">
        <v>1338</v>
      </c>
      <c r="X170" s="16" t="s">
        <v>1339</v>
      </c>
      <c r="Y170" s="16" t="s">
        <v>1340</v>
      </c>
      <c r="Z170" s="16" t="s">
        <v>1336</v>
      </c>
      <c r="AA170" s="16" t="s">
        <v>1341</v>
      </c>
      <c r="AB170" s="16" t="s">
        <v>1342</v>
      </c>
      <c r="AC170" s="16" t="s">
        <v>1343</v>
      </c>
      <c r="AD170" s="16" t="s">
        <v>699</v>
      </c>
      <c r="AE170" s="16" t="s">
        <v>1336</v>
      </c>
      <c r="AF170" s="16" t="s">
        <v>1344</v>
      </c>
      <c r="AG170" s="16" t="s">
        <v>1345</v>
      </c>
      <c r="AH170" s="16" t="s">
        <v>1336</v>
      </c>
      <c r="AI170" s="16" t="s">
        <v>1346</v>
      </c>
      <c r="AJ170" s="16" t="s">
        <v>1336</v>
      </c>
      <c r="AK170" s="16" t="s">
        <v>1347</v>
      </c>
      <c r="AL170" s="16" t="s">
        <v>1336</v>
      </c>
      <c r="AM170" s="16" t="s">
        <v>1340</v>
      </c>
      <c r="AN170" s="16" t="s">
        <v>1346</v>
      </c>
      <c r="AO170" s="16" t="s">
        <v>1336</v>
      </c>
      <c r="AP170" s="16" t="s">
        <v>1348</v>
      </c>
      <c r="AQ170" s="16" t="s">
        <v>1349</v>
      </c>
      <c r="AR170" s="16" t="s">
        <v>1350</v>
      </c>
      <c r="AS170" s="16" t="s">
        <v>172</v>
      </c>
      <c r="AT170" s="16" t="s">
        <v>1336</v>
      </c>
      <c r="AU170" s="16" t="s">
        <v>1336</v>
      </c>
      <c r="AV170" s="16" t="s">
        <v>1351</v>
      </c>
      <c r="AW170" s="16" t="s">
        <v>1336</v>
      </c>
      <c r="AX170" s="16" t="s">
        <v>1340</v>
      </c>
      <c r="AY170" s="16" t="s">
        <v>1346</v>
      </c>
      <c r="AZ170" s="16" t="s">
        <v>1336</v>
      </c>
      <c r="BA170" s="16" t="s">
        <v>1336</v>
      </c>
      <c r="BB170" s="16" t="s">
        <v>1352</v>
      </c>
      <c r="BC170" s="16" t="s">
        <v>1353</v>
      </c>
      <c r="BD170" s="16" t="s">
        <v>1354</v>
      </c>
      <c r="BE170" s="16" t="s">
        <v>1336</v>
      </c>
      <c r="BF170" s="16" t="s">
        <v>1355</v>
      </c>
      <c r="BG170" s="16" t="s">
        <v>1340</v>
      </c>
      <c r="BH170" s="16" t="s">
        <v>1346</v>
      </c>
      <c r="BI170" s="16" t="s">
        <v>1336</v>
      </c>
      <c r="BJ170" s="16" t="s">
        <v>1347</v>
      </c>
      <c r="BK170" s="16" t="s">
        <v>1356</v>
      </c>
      <c r="BL170" s="16" t="s">
        <v>1336</v>
      </c>
      <c r="BM170" s="16" t="s">
        <v>1336</v>
      </c>
      <c r="BN170" s="16" t="s">
        <v>1336</v>
      </c>
      <c r="BO170" s="16" t="s">
        <v>1346</v>
      </c>
      <c r="BP170" s="16" t="s">
        <v>1340</v>
      </c>
      <c r="BQ170" s="16" t="s">
        <v>1357</v>
      </c>
      <c r="BR170" s="16"/>
      <c r="BS170" s="16" t="s">
        <v>1346</v>
      </c>
      <c r="BT170" s="16" t="n">
        <f aca="false">49-(COUNTBLANK(U170:BQ170))</f>
        <v>49</v>
      </c>
      <c r="BU170" s="16" t="str">
        <f aca="false">CONCATENATE("*",BS170,"*")</f>
        <v>*marry*</v>
      </c>
      <c r="BV170" s="16" t="n">
        <f aca="false">COUNTIFS(U170:BQ170,BU170)</f>
        <v>0</v>
      </c>
      <c r="BW170" s="18" t="n">
        <f aca="false">BV170/BT170</f>
        <v>0</v>
      </c>
      <c r="BZ170" s="18" t="str">
        <f aca="false">IF(BY170="","",(BY170/BT170))</f>
        <v/>
      </c>
      <c r="CA170" s="16" t="n">
        <f aca="false">COUNTIFS(U170:BQ170,BU171)</f>
        <v>0</v>
      </c>
      <c r="CB170" s="16" t="str">
        <f aca="false">IF(BX170="",BU170,BX170)</f>
        <v>*marry*</v>
      </c>
      <c r="CC170" s="16" t="n">
        <f aca="false">COUNTIFS(U170:BQ170,CB171)</f>
        <v>0</v>
      </c>
      <c r="CD170" s="18" t="n">
        <f aca="false">CC170/BT170</f>
        <v>0</v>
      </c>
      <c r="CE170" s="16" t="s">
        <v>1358</v>
      </c>
      <c r="CF170" s="18" t="n">
        <f aca="false">(COUNTIFS(U170:BQ170,CE170))/BT170</f>
        <v>0</v>
      </c>
      <c r="CH170" s="16" t="s">
        <v>1359</v>
      </c>
      <c r="CI170" s="14" t="n">
        <f aca="false">(COUNTIFS(U170:BQ170,CK170))/BT170</f>
        <v>0</v>
      </c>
      <c r="CJ170" s="18" t="n">
        <v>0.1</v>
      </c>
      <c r="CK170" s="16" t="s">
        <v>1363</v>
      </c>
      <c r="CL170" s="16" t="s">
        <v>1360</v>
      </c>
    </row>
    <row r="171" customFormat="false" ht="13.8" hidden="false" customHeight="false" outlineLevel="0" collapsed="false">
      <c r="A171" s="4" t="s">
        <v>199</v>
      </c>
      <c r="B171" s="17" t="n">
        <v>2</v>
      </c>
      <c r="C171" s="17" t="n">
        <v>2</v>
      </c>
      <c r="D171" s="17" t="n">
        <v>2</v>
      </c>
      <c r="E171" s="17" t="n">
        <v>39</v>
      </c>
      <c r="F171" s="17" t="n">
        <v>21</v>
      </c>
      <c r="G171" s="17" t="n">
        <v>8</v>
      </c>
      <c r="H171" s="4" t="n">
        <v>8021</v>
      </c>
      <c r="I171" s="4" t="n">
        <v>18021</v>
      </c>
      <c r="J171" s="4" t="n">
        <v>8021</v>
      </c>
      <c r="K171" s="4" t="s">
        <v>200</v>
      </c>
      <c r="L171" s="4" t="s">
        <v>132</v>
      </c>
      <c r="M171" s="16" t="s">
        <v>1361</v>
      </c>
      <c r="N171" s="16" t="s">
        <v>1334</v>
      </c>
      <c r="O171" s="16" t="s">
        <v>1335</v>
      </c>
      <c r="R171" s="16" t="n">
        <f aca="false">(1+LEN(N171)-LEN(SUBSTITUTE(N171," ","")))+1</f>
        <v>7</v>
      </c>
      <c r="S171" s="16" t="n">
        <f aca="false">(1+LEN(O171)-LEN(SUBSTITUTE(O171," ","")))</f>
        <v>12</v>
      </c>
      <c r="T171" s="16" t="s">
        <v>1107</v>
      </c>
      <c r="U171" s="16" t="s">
        <v>1363</v>
      </c>
      <c r="V171" s="16" t="s">
        <v>1364</v>
      </c>
      <c r="W171" s="16" t="s">
        <v>1363</v>
      </c>
      <c r="X171" s="16" t="s">
        <v>1363</v>
      </c>
      <c r="Y171" s="16" t="s">
        <v>1363</v>
      </c>
      <c r="Z171" s="16" t="s">
        <v>1365</v>
      </c>
      <c r="AA171" s="16" t="s">
        <v>1363</v>
      </c>
      <c r="AB171" s="16" t="s">
        <v>1363</v>
      </c>
      <c r="AC171" s="16" t="s">
        <v>1363</v>
      </c>
      <c r="AE171" s="16" t="s">
        <v>1363</v>
      </c>
      <c r="AF171" s="16" t="s">
        <v>1363</v>
      </c>
      <c r="AG171" s="16" t="s">
        <v>1366</v>
      </c>
      <c r="AH171" s="16" t="s">
        <v>1363</v>
      </c>
      <c r="AI171" s="16" t="s">
        <v>1363</v>
      </c>
      <c r="AJ171" s="16" t="s">
        <v>1363</v>
      </c>
      <c r="AK171" s="16" t="s">
        <v>1366</v>
      </c>
      <c r="AL171" s="16" t="s">
        <v>1363</v>
      </c>
      <c r="AM171" s="16" t="s">
        <v>1363</v>
      </c>
      <c r="AN171" s="16" t="s">
        <v>1363</v>
      </c>
      <c r="AO171" s="16" t="s">
        <v>1363</v>
      </c>
      <c r="AP171" s="16" t="s">
        <v>1367</v>
      </c>
      <c r="AQ171" s="16" t="s">
        <v>1368</v>
      </c>
      <c r="AR171" s="16" t="s">
        <v>1363</v>
      </c>
      <c r="AS171" s="16" t="s">
        <v>1369</v>
      </c>
      <c r="AT171" s="16" t="s">
        <v>1363</v>
      </c>
      <c r="AU171" s="16" t="s">
        <v>1363</v>
      </c>
      <c r="AV171" s="16" t="s">
        <v>1363</v>
      </c>
      <c r="AW171" s="16" t="s">
        <v>1363</v>
      </c>
      <c r="AX171" s="16" t="s">
        <v>154</v>
      </c>
      <c r="AY171" s="16" t="s">
        <v>1363</v>
      </c>
      <c r="AZ171" s="16" t="s">
        <v>1363</v>
      </c>
      <c r="BA171" s="16" t="s">
        <v>1363</v>
      </c>
      <c r="BB171" s="16" t="s">
        <v>1366</v>
      </c>
      <c r="BC171" s="16" t="s">
        <v>1363</v>
      </c>
      <c r="BD171" s="16" t="s">
        <v>1363</v>
      </c>
      <c r="BE171" s="16" t="s">
        <v>1370</v>
      </c>
      <c r="BF171" s="16" t="s">
        <v>1363</v>
      </c>
      <c r="BG171" s="16" t="s">
        <v>1365</v>
      </c>
      <c r="BH171" s="16" t="s">
        <v>1363</v>
      </c>
      <c r="BI171" s="16" t="s">
        <v>1366</v>
      </c>
      <c r="BJ171" s="16" t="s">
        <v>1363</v>
      </c>
      <c r="BK171" s="16" t="s">
        <v>1363</v>
      </c>
      <c r="BL171" s="16" t="s">
        <v>1363</v>
      </c>
      <c r="BM171" s="16" t="s">
        <v>1371</v>
      </c>
      <c r="BN171" s="16" t="s">
        <v>1363</v>
      </c>
      <c r="BO171" s="16" t="s">
        <v>1363</v>
      </c>
      <c r="BP171" s="16" t="s">
        <v>1363</v>
      </c>
      <c r="BQ171" s="16" t="s">
        <v>1363</v>
      </c>
      <c r="BR171" s="16"/>
      <c r="BS171" s="16" t="s">
        <v>1363</v>
      </c>
      <c r="BT171" s="16" t="n">
        <f aca="false">49-(COUNTBLANK(U171:BQ171))</f>
        <v>48</v>
      </c>
      <c r="BU171" s="16" t="str">
        <f aca="false">CONCATENATE("*",BS171,"*")</f>
        <v>*graduate*</v>
      </c>
      <c r="BV171" s="16" t="n">
        <f aca="false">COUNTIFS(U171:BQ171,BU171)</f>
        <v>0</v>
      </c>
      <c r="BW171" s="18" t="n">
        <f aca="false">BV171/BT171</f>
        <v>0</v>
      </c>
      <c r="BZ171" s="18" t="str">
        <f aca="false">IF(BY171="","",(BY171/BT171))</f>
        <v/>
      </c>
      <c r="CA171" s="16" t="n">
        <f aca="false">COUNTIFS(U171:BQ171,BU170)</f>
        <v>0</v>
      </c>
      <c r="CB171" s="16" t="str">
        <f aca="false">IF(BX171="",BU171,BX171)</f>
        <v>*graduate*</v>
      </c>
      <c r="CC171" s="16" t="n">
        <f aca="false">COUNTIFS(U171:BQ171,CB170)</f>
        <v>0</v>
      </c>
      <c r="CD171" s="18" t="n">
        <f aca="false">CC171/BT171</f>
        <v>0</v>
      </c>
      <c r="CE171" s="16" t="s">
        <v>1372</v>
      </c>
      <c r="CF171" s="18" t="n">
        <f aca="false">(COUNTIFS(U171:BQ171,CE171))/BT171</f>
        <v>0</v>
      </c>
      <c r="CH171" s="16" t="s">
        <v>1373</v>
      </c>
      <c r="CI171" s="14" t="n">
        <f aca="false">(COUNTIFS(U171:BQ171,CK171))/BT171</f>
        <v>0</v>
      </c>
      <c r="CJ171" s="18" t="n">
        <v>0.81</v>
      </c>
      <c r="CK171" s="16" t="s">
        <v>1346</v>
      </c>
      <c r="CL171" s="16" t="s">
        <v>1360</v>
      </c>
    </row>
    <row r="172" customFormat="false" ht="13.8" hidden="false" customHeight="false" outlineLevel="0" collapsed="false">
      <c r="A172" s="4" t="s">
        <v>197</v>
      </c>
      <c r="B172" s="4" t="n">
        <v>1</v>
      </c>
      <c r="C172" s="4" t="n">
        <v>1</v>
      </c>
      <c r="D172" s="4" t="n">
        <v>1</v>
      </c>
      <c r="E172" s="4" t="n">
        <v>46</v>
      </c>
      <c r="F172" s="4" t="n">
        <v>22</v>
      </c>
      <c r="G172" s="4" t="n">
        <v>0</v>
      </c>
      <c r="H172" s="4" t="n">
        <v>22</v>
      </c>
      <c r="I172" s="4" t="n">
        <v>10022</v>
      </c>
      <c r="J172" s="4" t="n">
        <v>22</v>
      </c>
      <c r="K172" s="4" t="s">
        <v>200</v>
      </c>
      <c r="L172" s="4" t="s">
        <v>132</v>
      </c>
      <c r="M172" s="0" t="s">
        <v>1374</v>
      </c>
      <c r="N172" s="0" t="s">
        <v>1375</v>
      </c>
      <c r="O172" s="0" t="s">
        <v>1376</v>
      </c>
      <c r="R172" s="0" t="n">
        <f aca="false">(1+LEN(N172)-LEN(SUBSTITUTE(N172," ","")))+1</f>
        <v>7</v>
      </c>
      <c r="S172" s="0" t="n">
        <f aca="false">(1+LEN(O172)-LEN(SUBSTITUTE(O172," ","")))</f>
        <v>10</v>
      </c>
      <c r="T172" s="0" t="s">
        <v>1377</v>
      </c>
      <c r="U172" s="0" t="s">
        <v>1378</v>
      </c>
      <c r="V172" s="0" t="s">
        <v>1379</v>
      </c>
      <c r="W172" s="0" t="s">
        <v>1380</v>
      </c>
      <c r="X172" s="0" t="s">
        <v>1381</v>
      </c>
      <c r="Y172" s="0" t="s">
        <v>1382</v>
      </c>
      <c r="Z172" s="0" t="s">
        <v>1383</v>
      </c>
      <c r="AA172" s="0" t="s">
        <v>1384</v>
      </c>
      <c r="AB172" s="0" t="s">
        <v>1385</v>
      </c>
      <c r="AC172" s="0" t="s">
        <v>1386</v>
      </c>
      <c r="AD172" s="0" t="s">
        <v>1115</v>
      </c>
      <c r="AE172" s="0" t="s">
        <v>1113</v>
      </c>
      <c r="AF172" s="0" t="s">
        <v>1387</v>
      </c>
      <c r="AG172" s="0" t="s">
        <v>1388</v>
      </c>
      <c r="AH172" s="0" t="s">
        <v>1389</v>
      </c>
      <c r="AI172" s="0" t="s">
        <v>1390</v>
      </c>
      <c r="AJ172" s="0" t="s">
        <v>1051</v>
      </c>
      <c r="AK172" s="0" t="s">
        <v>1391</v>
      </c>
      <c r="AL172" s="0" t="s">
        <v>1051</v>
      </c>
      <c r="AM172" s="0" t="s">
        <v>1051</v>
      </c>
      <c r="AN172" s="0" t="s">
        <v>1051</v>
      </c>
      <c r="AO172" s="0" t="s">
        <v>1051</v>
      </c>
      <c r="AP172" s="0" t="s">
        <v>1392</v>
      </c>
      <c r="AQ172" s="0" t="s">
        <v>1003</v>
      </c>
      <c r="AR172" s="0" t="s">
        <v>1393</v>
      </c>
      <c r="AS172" s="0" t="s">
        <v>1394</v>
      </c>
      <c r="AT172" s="0" t="s">
        <v>1395</v>
      </c>
      <c r="AU172" s="0" t="s">
        <v>711</v>
      </c>
      <c r="AV172" s="0" t="s">
        <v>1396</v>
      </c>
      <c r="AW172" s="0" t="s">
        <v>1397</v>
      </c>
      <c r="AX172" s="0" t="s">
        <v>1051</v>
      </c>
      <c r="AY172" s="0" t="s">
        <v>756</v>
      </c>
      <c r="AZ172" s="0" t="s">
        <v>1398</v>
      </c>
      <c r="BA172" s="0" t="s">
        <v>1399</v>
      </c>
      <c r="BB172" s="0" t="s">
        <v>756</v>
      </c>
      <c r="BC172" s="0" t="s">
        <v>1051</v>
      </c>
      <c r="BD172" s="0" t="s">
        <v>1400</v>
      </c>
      <c r="BE172" s="0" t="s">
        <v>1051</v>
      </c>
      <c r="BF172" s="0" t="s">
        <v>756</v>
      </c>
      <c r="BG172" s="0" t="s">
        <v>1051</v>
      </c>
      <c r="BH172" s="0" t="s">
        <v>1385</v>
      </c>
      <c r="BI172" s="0" t="s">
        <v>1051</v>
      </c>
      <c r="BJ172" s="0" t="s">
        <v>1401</v>
      </c>
      <c r="BK172" s="0" t="s">
        <v>873</v>
      </c>
      <c r="BL172" s="0" t="s">
        <v>1402</v>
      </c>
      <c r="BM172" s="0" t="s">
        <v>1051</v>
      </c>
      <c r="BN172" s="0" t="s">
        <v>1403</v>
      </c>
      <c r="BO172" s="0" t="s">
        <v>1051</v>
      </c>
      <c r="BP172" s="0" t="s">
        <v>1051</v>
      </c>
      <c r="BQ172" s="0" t="s">
        <v>1404</v>
      </c>
      <c r="BS172" s="0" t="s">
        <v>1051</v>
      </c>
      <c r="BT172" s="0" t="n">
        <f aca="false">49-(COUNTBLANK(U172:BQ172))</f>
        <v>49</v>
      </c>
      <c r="BU172" s="0" t="str">
        <f aca="false">CONCATENATE("*",BS172,"*")</f>
        <v>*draw*</v>
      </c>
      <c r="BV172" s="0" t="n">
        <f aca="false">COUNTIFS(U172:BQ172,BU172)</f>
        <v>0</v>
      </c>
      <c r="BW172" s="13" t="n">
        <f aca="false">BV172/BT172</f>
        <v>0</v>
      </c>
      <c r="BZ172" s="14" t="str">
        <f aca="false">IF(BY172="","",(BY172/BT172))</f>
        <v/>
      </c>
      <c r="CA172" s="0" t="n">
        <f aca="false">COUNTIFS(U172:BQ172,BU173)</f>
        <v>0</v>
      </c>
      <c r="CB172" s="0" t="str">
        <f aca="false">IF(BX172="",BU172,BX172)</f>
        <v>*draw*</v>
      </c>
      <c r="CC172" s="0" t="n">
        <f aca="false">COUNTIFS(U172:BQ172,CB173)</f>
        <v>0</v>
      </c>
      <c r="CD172" s="14" t="n">
        <f aca="false">CC172/BT172</f>
        <v>0</v>
      </c>
      <c r="CE172" s="0" t="s">
        <v>1405</v>
      </c>
      <c r="CF172" s="14" t="n">
        <f aca="false">(COUNTIFS(U172:BQ172,CE172))/BT172</f>
        <v>0</v>
      </c>
      <c r="CH172" s="0" t="s">
        <v>1406</v>
      </c>
      <c r="CI172" s="14" t="n">
        <f aca="false">(COUNTIFS(U172:BQ172,CK172))/BT172</f>
        <v>0.408163265306122</v>
      </c>
      <c r="CJ172" s="14" t="n">
        <f aca="false">(COUNTIFS(U172:BQ172,CK173))/BT172</f>
        <v>0</v>
      </c>
      <c r="CK172" s="15" t="s">
        <v>1051</v>
      </c>
      <c r="CL172" s="0" t="s">
        <v>1407</v>
      </c>
    </row>
    <row r="173" customFormat="false" ht="13.8" hidden="false" customHeight="false" outlineLevel="0" collapsed="false">
      <c r="A173" s="4" t="s">
        <v>131</v>
      </c>
      <c r="B173" s="4" t="n">
        <v>1</v>
      </c>
      <c r="C173" s="4" t="n">
        <v>1</v>
      </c>
      <c r="D173" s="4" t="n">
        <v>2</v>
      </c>
      <c r="E173" s="4" t="n">
        <v>46</v>
      </c>
      <c r="F173" s="4" t="n">
        <v>22</v>
      </c>
      <c r="G173" s="4" t="n">
        <v>1</v>
      </c>
      <c r="H173" s="4" t="n">
        <v>1022</v>
      </c>
      <c r="I173" s="4" t="n">
        <v>11022</v>
      </c>
      <c r="J173" s="4" t="n">
        <v>1022</v>
      </c>
      <c r="K173" s="4" t="s">
        <v>200</v>
      </c>
      <c r="L173" s="4" t="s">
        <v>132</v>
      </c>
      <c r="M173" s="0" t="s">
        <v>1408</v>
      </c>
      <c r="N173" s="0" t="s">
        <v>1375</v>
      </c>
      <c r="O173" s="0" t="s">
        <v>1409</v>
      </c>
      <c r="R173" s="0" t="n">
        <f aca="false">(1+LEN(N173)-LEN(SUBSTITUTE(N173," ","")))+1</f>
        <v>7</v>
      </c>
      <c r="S173" s="0" t="n">
        <f aca="false">(1+LEN(O173)-LEN(SUBSTITUTE(O173," ","")))</f>
        <v>10</v>
      </c>
      <c r="T173" s="0" t="s">
        <v>1377</v>
      </c>
      <c r="U173" s="0" t="s">
        <v>540</v>
      </c>
      <c r="V173" s="0" t="s">
        <v>1410</v>
      </c>
      <c r="W173" s="0" t="s">
        <v>540</v>
      </c>
      <c r="X173" s="0" t="s">
        <v>540</v>
      </c>
      <c r="Y173" s="0" t="s">
        <v>540</v>
      </c>
      <c r="Z173" s="0" t="s">
        <v>1411</v>
      </c>
      <c r="AA173" s="0" t="s">
        <v>1412</v>
      </c>
      <c r="AB173" s="0" t="s">
        <v>540</v>
      </c>
      <c r="AC173" s="0" t="s">
        <v>540</v>
      </c>
      <c r="AD173" s="0" t="s">
        <v>1413</v>
      </c>
      <c r="AE173" s="0" t="s">
        <v>1414</v>
      </c>
      <c r="AF173" s="0" t="s">
        <v>1415</v>
      </c>
      <c r="AG173" s="0" t="s">
        <v>1416</v>
      </c>
      <c r="AH173" s="0" t="s">
        <v>540</v>
      </c>
      <c r="AI173" s="0" t="s">
        <v>540</v>
      </c>
      <c r="AJ173" s="0" t="s">
        <v>1417</v>
      </c>
      <c r="AK173" s="0" t="s">
        <v>1418</v>
      </c>
      <c r="AL173" s="0" t="s">
        <v>1419</v>
      </c>
      <c r="AM173" s="0" t="s">
        <v>1420</v>
      </c>
      <c r="AN173" s="0" t="s">
        <v>1421</v>
      </c>
      <c r="AO173" s="0" t="s">
        <v>540</v>
      </c>
      <c r="AP173" s="0" t="s">
        <v>1422</v>
      </c>
      <c r="AQ173" s="0" t="s">
        <v>1423</v>
      </c>
      <c r="AR173" s="0" t="s">
        <v>1424</v>
      </c>
      <c r="AS173" s="0" t="s">
        <v>1425</v>
      </c>
      <c r="AT173" s="0" t="s">
        <v>540</v>
      </c>
      <c r="AU173" s="0" t="s">
        <v>540</v>
      </c>
      <c r="AV173" s="0" t="s">
        <v>540</v>
      </c>
      <c r="AW173" s="0" t="s">
        <v>540</v>
      </c>
      <c r="AX173" s="0" t="s">
        <v>540</v>
      </c>
      <c r="AY173" s="0" t="s">
        <v>750</v>
      </c>
      <c r="AZ173" s="0" t="s">
        <v>540</v>
      </c>
      <c r="BA173" s="0" t="s">
        <v>1417</v>
      </c>
      <c r="BB173" s="0" t="s">
        <v>540</v>
      </c>
      <c r="BC173" s="0" t="s">
        <v>1426</v>
      </c>
      <c r="BD173" s="0" t="s">
        <v>1427</v>
      </c>
      <c r="BE173" s="0" t="s">
        <v>1428</v>
      </c>
      <c r="BF173" s="0" t="s">
        <v>540</v>
      </c>
      <c r="BG173" s="0" t="s">
        <v>1429</v>
      </c>
      <c r="BH173" s="0" t="s">
        <v>540</v>
      </c>
      <c r="BI173" s="0" t="s">
        <v>1430</v>
      </c>
      <c r="BJ173" s="0" t="s">
        <v>540</v>
      </c>
      <c r="BK173" s="0" t="s">
        <v>1417</v>
      </c>
      <c r="BL173" s="0" t="s">
        <v>540</v>
      </c>
      <c r="BM173" s="0" t="s">
        <v>540</v>
      </c>
      <c r="BN173" s="0" t="s">
        <v>1413</v>
      </c>
      <c r="BO173" s="0" t="s">
        <v>540</v>
      </c>
      <c r="BP173" s="0" t="s">
        <v>1417</v>
      </c>
      <c r="BQ173" s="0" t="s">
        <v>540</v>
      </c>
      <c r="BS173" s="0" t="s">
        <v>540</v>
      </c>
      <c r="BT173" s="0" t="n">
        <f aca="false">49-(COUNTBLANK(U173:BQ173))</f>
        <v>49</v>
      </c>
      <c r="BU173" s="0" t="str">
        <f aca="false">CONCATENATE("*",BS173,"*")</f>
        <v>*lie*</v>
      </c>
      <c r="BV173" s="0" t="n">
        <f aca="false">COUNTIFS(U173:BQ173,BU173)</f>
        <v>0</v>
      </c>
      <c r="BW173" s="13" t="n">
        <f aca="false">BV173/BT173</f>
        <v>0</v>
      </c>
      <c r="BZ173" s="14" t="str">
        <f aca="false">IF(BY173="","",(BY173/BT173))</f>
        <v/>
      </c>
      <c r="CA173" s="0" t="n">
        <f aca="false">COUNTIFS(U173:BQ173,BU172)</f>
        <v>0</v>
      </c>
      <c r="CB173" s="0" t="str">
        <f aca="false">IF(BX173="",BU173,BX173)</f>
        <v>*lie*</v>
      </c>
      <c r="CC173" s="0" t="n">
        <f aca="false">COUNTIFS(U173:BQ173,CB172)</f>
        <v>0</v>
      </c>
      <c r="CD173" s="14" t="n">
        <f aca="false">CC173/BT173</f>
        <v>0</v>
      </c>
      <c r="CE173" s="0" t="s">
        <v>1431</v>
      </c>
      <c r="CF173" s="14" t="n">
        <f aca="false">(COUNTIFS(U173:BQ173,CE173))/BT173</f>
        <v>0</v>
      </c>
      <c r="CH173" s="0" t="s">
        <v>1432</v>
      </c>
      <c r="CI173" s="14" t="n">
        <f aca="false">(COUNTIFS(U173:BQ173,CK173))/BT173</f>
        <v>0.816326530612245</v>
      </c>
      <c r="CJ173" s="14" t="n">
        <f aca="false">(COUNTIFS(U173:BQ173,CK172))/BT173</f>
        <v>0</v>
      </c>
      <c r="CK173" s="15" t="s">
        <v>540</v>
      </c>
      <c r="CL173" s="0" t="s">
        <v>1407</v>
      </c>
    </row>
    <row r="174" customFormat="false" ht="13.8" hidden="false" customHeight="false" outlineLevel="0" collapsed="false">
      <c r="A174" s="4" t="s">
        <v>167</v>
      </c>
      <c r="B174" s="17" t="n">
        <v>1</v>
      </c>
      <c r="C174" s="17" t="n">
        <v>2</v>
      </c>
      <c r="D174" s="17" t="n">
        <v>1</v>
      </c>
      <c r="E174" s="17" t="n">
        <v>46</v>
      </c>
      <c r="F174" s="17" t="n">
        <v>22</v>
      </c>
      <c r="G174" s="17" t="n">
        <v>2</v>
      </c>
      <c r="H174" s="4" t="n">
        <v>2022</v>
      </c>
      <c r="I174" s="4" t="n">
        <v>12022</v>
      </c>
      <c r="J174" s="4" t="n">
        <v>2022</v>
      </c>
      <c r="K174" s="4" t="s">
        <v>200</v>
      </c>
      <c r="L174" s="4" t="s">
        <v>132</v>
      </c>
      <c r="M174" s="16" t="s">
        <v>1374</v>
      </c>
      <c r="N174" s="16" t="s">
        <v>1375</v>
      </c>
      <c r="O174" s="16" t="s">
        <v>1409</v>
      </c>
      <c r="P174" s="16"/>
      <c r="Q174" s="16"/>
      <c r="R174" s="16" t="n">
        <f aca="false">(1+LEN(N174)-LEN(SUBSTITUTE(N174," ","")))+1</f>
        <v>7</v>
      </c>
      <c r="S174" s="16" t="n">
        <f aca="false">(1+LEN(O174)-LEN(SUBSTITUTE(O174," ","")))</f>
        <v>10</v>
      </c>
      <c r="T174" s="16" t="s">
        <v>1377</v>
      </c>
      <c r="U174" s="16" t="s">
        <v>1378</v>
      </c>
      <c r="V174" s="16" t="s">
        <v>1379</v>
      </c>
      <c r="W174" s="16" t="s">
        <v>1380</v>
      </c>
      <c r="X174" s="16" t="s">
        <v>1381</v>
      </c>
      <c r="Y174" s="16" t="s">
        <v>1382</v>
      </c>
      <c r="Z174" s="16" t="s">
        <v>1383</v>
      </c>
      <c r="AA174" s="16" t="s">
        <v>1384</v>
      </c>
      <c r="AB174" s="16" t="s">
        <v>1385</v>
      </c>
      <c r="AC174" s="16" t="s">
        <v>1386</v>
      </c>
      <c r="AD174" s="16" t="s">
        <v>1115</v>
      </c>
      <c r="AE174" s="16" t="s">
        <v>1113</v>
      </c>
      <c r="AF174" s="16" t="s">
        <v>1387</v>
      </c>
      <c r="AG174" s="16" t="s">
        <v>1388</v>
      </c>
      <c r="AH174" s="16" t="s">
        <v>1389</v>
      </c>
      <c r="AI174" s="16" t="s">
        <v>1390</v>
      </c>
      <c r="AJ174" s="16" t="s">
        <v>1051</v>
      </c>
      <c r="AK174" s="16" t="s">
        <v>1391</v>
      </c>
      <c r="AL174" s="16" t="s">
        <v>1051</v>
      </c>
      <c r="AM174" s="16" t="s">
        <v>1051</v>
      </c>
      <c r="AN174" s="16" t="s">
        <v>1051</v>
      </c>
      <c r="AO174" s="16" t="s">
        <v>1051</v>
      </c>
      <c r="AP174" s="16" t="s">
        <v>1392</v>
      </c>
      <c r="AQ174" s="16" t="s">
        <v>1003</v>
      </c>
      <c r="AR174" s="16" t="s">
        <v>1393</v>
      </c>
      <c r="AS174" s="16" t="s">
        <v>1394</v>
      </c>
      <c r="AT174" s="16" t="s">
        <v>1395</v>
      </c>
      <c r="AU174" s="16" t="s">
        <v>711</v>
      </c>
      <c r="AV174" s="16" t="s">
        <v>1396</v>
      </c>
      <c r="AW174" s="16" t="s">
        <v>1397</v>
      </c>
      <c r="AX174" s="16" t="s">
        <v>1051</v>
      </c>
      <c r="AY174" s="16" t="s">
        <v>756</v>
      </c>
      <c r="AZ174" s="16" t="s">
        <v>1398</v>
      </c>
      <c r="BA174" s="16" t="s">
        <v>1399</v>
      </c>
      <c r="BB174" s="16" t="s">
        <v>756</v>
      </c>
      <c r="BC174" s="16" t="s">
        <v>1051</v>
      </c>
      <c r="BD174" s="16" t="s">
        <v>1400</v>
      </c>
      <c r="BE174" s="16" t="s">
        <v>1051</v>
      </c>
      <c r="BF174" s="16" t="s">
        <v>756</v>
      </c>
      <c r="BG174" s="16" t="s">
        <v>1051</v>
      </c>
      <c r="BH174" s="16" t="s">
        <v>1385</v>
      </c>
      <c r="BI174" s="16" t="s">
        <v>1051</v>
      </c>
      <c r="BJ174" s="16" t="s">
        <v>1401</v>
      </c>
      <c r="BK174" s="16" t="s">
        <v>873</v>
      </c>
      <c r="BL174" s="16" t="s">
        <v>1402</v>
      </c>
      <c r="BM174" s="16" t="s">
        <v>1051</v>
      </c>
      <c r="BN174" s="16" t="s">
        <v>1403</v>
      </c>
      <c r="BO174" s="16" t="s">
        <v>1051</v>
      </c>
      <c r="BP174" s="16" t="s">
        <v>1051</v>
      </c>
      <c r="BQ174" s="16" t="s">
        <v>1404</v>
      </c>
      <c r="BR174" s="16"/>
      <c r="BS174" s="16" t="s">
        <v>1051</v>
      </c>
      <c r="BT174" s="16" t="n">
        <f aca="false">49-(COUNTBLANK(U174:BQ174))</f>
        <v>49</v>
      </c>
      <c r="BU174" s="16" t="str">
        <f aca="false">CONCATENATE("*",BS174,"*")</f>
        <v>*draw*</v>
      </c>
      <c r="BV174" s="16" t="n">
        <f aca="false">COUNTIFS(U174:BQ174,BU174)</f>
        <v>0</v>
      </c>
      <c r="BW174" s="18" t="n">
        <f aca="false">BV174/BT174</f>
        <v>0</v>
      </c>
      <c r="BX174" s="16"/>
      <c r="BY174" s="16"/>
      <c r="BZ174" s="18" t="str">
        <f aca="false">IF(BY174="","",(BY174/BT174))</f>
        <v/>
      </c>
      <c r="CA174" s="16" t="n">
        <f aca="false">COUNTIFS(U174:BQ174,BU175)</f>
        <v>0</v>
      </c>
      <c r="CB174" s="16" t="str">
        <f aca="false">IF(BX174="",BU174,BX174)</f>
        <v>*draw*</v>
      </c>
      <c r="CC174" s="16" t="n">
        <f aca="false">COUNTIFS(U174:BQ174,CB175)</f>
        <v>0</v>
      </c>
      <c r="CD174" s="18" t="n">
        <f aca="false">CC174/BT174</f>
        <v>0</v>
      </c>
      <c r="CE174" s="16" t="s">
        <v>1405</v>
      </c>
      <c r="CF174" s="18" t="n">
        <f aca="false">(COUNTIFS(U174:BQ174,CE174))/BT174</f>
        <v>0</v>
      </c>
      <c r="CG174" s="16"/>
      <c r="CH174" s="16" t="s">
        <v>1406</v>
      </c>
      <c r="CI174" s="14" t="n">
        <f aca="false">(COUNTIFS(U174:BQ174,CK174))/BT174</f>
        <v>0</v>
      </c>
      <c r="CJ174" s="14" t="n">
        <f aca="false">(COUNTIFS(U174:BQ174,CK175))/BT174</f>
        <v>0.408163265306122</v>
      </c>
      <c r="CK174" s="16" t="s">
        <v>540</v>
      </c>
      <c r="CL174" s="16" t="s">
        <v>1407</v>
      </c>
    </row>
    <row r="175" customFormat="false" ht="13.8" hidden="false" customHeight="false" outlineLevel="0" collapsed="false">
      <c r="A175" s="4" t="s">
        <v>195</v>
      </c>
      <c r="B175" s="17" t="n">
        <v>1</v>
      </c>
      <c r="C175" s="17" t="n">
        <v>2</v>
      </c>
      <c r="D175" s="17" t="n">
        <v>2</v>
      </c>
      <c r="E175" s="17" t="n">
        <v>46</v>
      </c>
      <c r="F175" s="17" t="n">
        <v>22</v>
      </c>
      <c r="G175" s="17" t="n">
        <v>3</v>
      </c>
      <c r="H175" s="4" t="n">
        <v>3022</v>
      </c>
      <c r="I175" s="4" t="n">
        <v>13022</v>
      </c>
      <c r="J175" s="4" t="n">
        <v>3022</v>
      </c>
      <c r="K175" s="4" t="s">
        <v>200</v>
      </c>
      <c r="L175" s="4" t="s">
        <v>132</v>
      </c>
      <c r="M175" s="16" t="s">
        <v>1408</v>
      </c>
      <c r="N175" s="16" t="s">
        <v>1375</v>
      </c>
      <c r="O175" s="16" t="s">
        <v>1376</v>
      </c>
      <c r="R175" s="16" t="n">
        <f aca="false">(1+LEN(N175)-LEN(SUBSTITUTE(N175," ","")))+1</f>
        <v>7</v>
      </c>
      <c r="S175" s="16" t="n">
        <f aca="false">(1+LEN(O175)-LEN(SUBSTITUTE(O175," ","")))</f>
        <v>10</v>
      </c>
      <c r="T175" s="16" t="s">
        <v>1377</v>
      </c>
      <c r="U175" s="16" t="s">
        <v>540</v>
      </c>
      <c r="V175" s="16" t="s">
        <v>1410</v>
      </c>
      <c r="W175" s="16" t="s">
        <v>540</v>
      </c>
      <c r="X175" s="16" t="s">
        <v>540</v>
      </c>
      <c r="Y175" s="16" t="s">
        <v>540</v>
      </c>
      <c r="Z175" s="16" t="s">
        <v>1411</v>
      </c>
      <c r="AA175" s="16" t="s">
        <v>1412</v>
      </c>
      <c r="AB175" s="16" t="s">
        <v>540</v>
      </c>
      <c r="AC175" s="16" t="s">
        <v>540</v>
      </c>
      <c r="AD175" s="16" t="s">
        <v>1413</v>
      </c>
      <c r="AE175" s="16" t="s">
        <v>1414</v>
      </c>
      <c r="AF175" s="16" t="s">
        <v>1415</v>
      </c>
      <c r="AG175" s="16" t="s">
        <v>1416</v>
      </c>
      <c r="AH175" s="16" t="s">
        <v>540</v>
      </c>
      <c r="AI175" s="16" t="s">
        <v>540</v>
      </c>
      <c r="AJ175" s="16" t="s">
        <v>1417</v>
      </c>
      <c r="AK175" s="16" t="s">
        <v>1418</v>
      </c>
      <c r="AL175" s="16" t="s">
        <v>1419</v>
      </c>
      <c r="AM175" s="16" t="s">
        <v>1420</v>
      </c>
      <c r="AN175" s="16" t="s">
        <v>1421</v>
      </c>
      <c r="AO175" s="16" t="s">
        <v>540</v>
      </c>
      <c r="AP175" s="16" t="s">
        <v>1422</v>
      </c>
      <c r="AQ175" s="16" t="s">
        <v>1423</v>
      </c>
      <c r="AR175" s="16" t="s">
        <v>1424</v>
      </c>
      <c r="AS175" s="16" t="s">
        <v>1425</v>
      </c>
      <c r="AT175" s="16" t="s">
        <v>540</v>
      </c>
      <c r="AU175" s="16" t="s">
        <v>540</v>
      </c>
      <c r="AV175" s="16" t="s">
        <v>540</v>
      </c>
      <c r="AW175" s="16" t="s">
        <v>540</v>
      </c>
      <c r="AX175" s="16" t="s">
        <v>540</v>
      </c>
      <c r="AY175" s="16" t="s">
        <v>750</v>
      </c>
      <c r="AZ175" s="16" t="s">
        <v>540</v>
      </c>
      <c r="BA175" s="16" t="s">
        <v>1417</v>
      </c>
      <c r="BB175" s="16" t="s">
        <v>540</v>
      </c>
      <c r="BC175" s="16" t="s">
        <v>1426</v>
      </c>
      <c r="BD175" s="16" t="s">
        <v>1427</v>
      </c>
      <c r="BE175" s="16" t="s">
        <v>1428</v>
      </c>
      <c r="BF175" s="16" t="s">
        <v>540</v>
      </c>
      <c r="BG175" s="16" t="s">
        <v>1429</v>
      </c>
      <c r="BH175" s="16" t="s">
        <v>540</v>
      </c>
      <c r="BI175" s="16" t="s">
        <v>1430</v>
      </c>
      <c r="BJ175" s="16" t="s">
        <v>540</v>
      </c>
      <c r="BK175" s="16" t="s">
        <v>1417</v>
      </c>
      <c r="BL175" s="16" t="s">
        <v>540</v>
      </c>
      <c r="BM175" s="16" t="s">
        <v>540</v>
      </c>
      <c r="BN175" s="16" t="s">
        <v>1413</v>
      </c>
      <c r="BO175" s="16" t="s">
        <v>540</v>
      </c>
      <c r="BP175" s="16" t="s">
        <v>1417</v>
      </c>
      <c r="BQ175" s="16" t="s">
        <v>540</v>
      </c>
      <c r="BS175" s="16" t="s">
        <v>540</v>
      </c>
      <c r="BT175" s="16" t="n">
        <f aca="false">49-(COUNTBLANK(U175:BQ175))</f>
        <v>49</v>
      </c>
      <c r="BU175" s="16" t="str">
        <f aca="false">CONCATENATE("*",BS175,"*")</f>
        <v>*lie*</v>
      </c>
      <c r="BV175" s="16" t="n">
        <f aca="false">COUNTIFS(U175:BQ175,BU175)</f>
        <v>0</v>
      </c>
      <c r="BW175" s="18" t="n">
        <f aca="false">BV175/BT175</f>
        <v>0</v>
      </c>
      <c r="BZ175" s="18" t="str">
        <f aca="false">IF(BY175="","",(BY175/BT175))</f>
        <v/>
      </c>
      <c r="CA175" s="16" t="n">
        <f aca="false">COUNTIFS(U175:BQ175,BU174)</f>
        <v>0</v>
      </c>
      <c r="CB175" s="16" t="str">
        <f aca="false">IF(BX175="",BU175,BX175)</f>
        <v>*lie*</v>
      </c>
      <c r="CC175" s="16" t="n">
        <f aca="false">COUNTIFS(U175:BQ175,CB174)</f>
        <v>0</v>
      </c>
      <c r="CD175" s="18" t="n">
        <f aca="false">CC175/BT175</f>
        <v>0</v>
      </c>
      <c r="CE175" s="16" t="s">
        <v>1431</v>
      </c>
      <c r="CF175" s="18" t="n">
        <f aca="false">(COUNTIFS(U175:BQ175,CE175))/BT175</f>
        <v>0</v>
      </c>
      <c r="CH175" s="16" t="s">
        <v>1432</v>
      </c>
      <c r="CI175" s="14" t="n">
        <f aca="false">(COUNTIFS(U175:BQ175,CK175))/BT175</f>
        <v>0</v>
      </c>
      <c r="CJ175" s="14" t="n">
        <f aca="false">(COUNTIFS(U175:BQ175,CK174))/BT175</f>
        <v>0.816326530612245</v>
      </c>
      <c r="CK175" s="16" t="s">
        <v>1051</v>
      </c>
      <c r="CL175" s="16" t="s">
        <v>1407</v>
      </c>
    </row>
    <row r="176" customFormat="false" ht="13.8" hidden="false" customHeight="false" outlineLevel="0" collapsed="false">
      <c r="A176" s="4" t="s">
        <v>201</v>
      </c>
      <c r="B176" s="4" t="n">
        <v>2</v>
      </c>
      <c r="C176" s="4" t="n">
        <v>1</v>
      </c>
      <c r="D176" s="4" t="n">
        <v>1</v>
      </c>
      <c r="E176" s="4" t="n">
        <v>46</v>
      </c>
      <c r="F176" s="4" t="n">
        <v>22</v>
      </c>
      <c r="G176" s="4" t="n">
        <v>5</v>
      </c>
      <c r="H176" s="4" t="n">
        <v>5022</v>
      </c>
      <c r="I176" s="4" t="n">
        <v>15022</v>
      </c>
      <c r="J176" s="4" t="n">
        <v>5022</v>
      </c>
      <c r="K176" s="4" t="s">
        <v>200</v>
      </c>
      <c r="L176" s="4" t="s">
        <v>132</v>
      </c>
      <c r="M176" s="0" t="s">
        <v>1374</v>
      </c>
      <c r="N176" s="0" t="s">
        <v>1375</v>
      </c>
      <c r="O176" s="0" t="s">
        <v>1376</v>
      </c>
      <c r="R176" s="0" t="n">
        <f aca="false">(1+LEN(N176)-LEN(SUBSTITUTE(N176," ","")))+1</f>
        <v>7</v>
      </c>
      <c r="S176" s="0" t="n">
        <f aca="false">(1+LEN(O176)-LEN(SUBSTITUTE(O176," ","")))</f>
        <v>10</v>
      </c>
      <c r="T176" s="0" t="s">
        <v>1377</v>
      </c>
      <c r="U176" s="0" t="s">
        <v>1378</v>
      </c>
      <c r="V176" s="0" t="s">
        <v>1379</v>
      </c>
      <c r="W176" s="0" t="s">
        <v>1380</v>
      </c>
      <c r="X176" s="0" t="s">
        <v>1381</v>
      </c>
      <c r="Y176" s="0" t="s">
        <v>1382</v>
      </c>
      <c r="Z176" s="0" t="s">
        <v>1383</v>
      </c>
      <c r="AA176" s="0" t="s">
        <v>1384</v>
      </c>
      <c r="AB176" s="0" t="s">
        <v>1385</v>
      </c>
      <c r="AC176" s="0" t="s">
        <v>1386</v>
      </c>
      <c r="AD176" s="0" t="s">
        <v>1115</v>
      </c>
      <c r="AE176" s="0" t="s">
        <v>1113</v>
      </c>
      <c r="AF176" s="0" t="s">
        <v>1387</v>
      </c>
      <c r="AG176" s="0" t="s">
        <v>1388</v>
      </c>
      <c r="AH176" s="0" t="s">
        <v>1389</v>
      </c>
      <c r="AI176" s="0" t="s">
        <v>1390</v>
      </c>
      <c r="AJ176" s="0" t="s">
        <v>1051</v>
      </c>
      <c r="AK176" s="0" t="s">
        <v>1391</v>
      </c>
      <c r="AL176" s="0" t="s">
        <v>1051</v>
      </c>
      <c r="AM176" s="0" t="s">
        <v>1051</v>
      </c>
      <c r="AN176" s="0" t="s">
        <v>1051</v>
      </c>
      <c r="AO176" s="0" t="s">
        <v>1051</v>
      </c>
      <c r="AP176" s="0" t="s">
        <v>1392</v>
      </c>
      <c r="AQ176" s="0" t="s">
        <v>1003</v>
      </c>
      <c r="AR176" s="0" t="s">
        <v>1393</v>
      </c>
      <c r="AS176" s="0" t="s">
        <v>1394</v>
      </c>
      <c r="AT176" s="0" t="s">
        <v>1395</v>
      </c>
      <c r="AU176" s="0" t="s">
        <v>711</v>
      </c>
      <c r="AV176" s="0" t="s">
        <v>1396</v>
      </c>
      <c r="AW176" s="0" t="s">
        <v>1397</v>
      </c>
      <c r="AX176" s="0" t="s">
        <v>1051</v>
      </c>
      <c r="AY176" s="0" t="s">
        <v>756</v>
      </c>
      <c r="AZ176" s="0" t="s">
        <v>1398</v>
      </c>
      <c r="BA176" s="0" t="s">
        <v>1399</v>
      </c>
      <c r="BB176" s="0" t="s">
        <v>756</v>
      </c>
      <c r="BC176" s="0" t="s">
        <v>1051</v>
      </c>
      <c r="BD176" s="0" t="s">
        <v>1400</v>
      </c>
      <c r="BE176" s="0" t="s">
        <v>1051</v>
      </c>
      <c r="BF176" s="0" t="s">
        <v>756</v>
      </c>
      <c r="BG176" s="0" t="s">
        <v>1051</v>
      </c>
      <c r="BH176" s="0" t="s">
        <v>1385</v>
      </c>
      <c r="BI176" s="0" t="s">
        <v>1051</v>
      </c>
      <c r="BJ176" s="0" t="s">
        <v>1401</v>
      </c>
      <c r="BK176" s="0" t="s">
        <v>873</v>
      </c>
      <c r="BL176" s="0" t="s">
        <v>1402</v>
      </c>
      <c r="BM176" s="0" t="s">
        <v>1051</v>
      </c>
      <c r="BN176" s="0" t="s">
        <v>1403</v>
      </c>
      <c r="BO176" s="0" t="s">
        <v>1051</v>
      </c>
      <c r="BP176" s="0" t="s">
        <v>1051</v>
      </c>
      <c r="BQ176" s="0" t="s">
        <v>1404</v>
      </c>
      <c r="BR176" s="16"/>
      <c r="BS176" s="0" t="s">
        <v>1051</v>
      </c>
      <c r="BT176" s="0" t="n">
        <f aca="false">49-(COUNTBLANK(U176:BQ176))</f>
        <v>49</v>
      </c>
      <c r="BU176" s="0" t="str">
        <f aca="false">CONCATENATE("*",BS176,"*")</f>
        <v>*draw*</v>
      </c>
      <c r="BV176" s="0" t="n">
        <f aca="false">COUNTIFS(U176:BQ176,BU176)</f>
        <v>0</v>
      </c>
      <c r="BW176" s="13" t="n">
        <f aca="false">BV176/BT176</f>
        <v>0</v>
      </c>
      <c r="BZ176" s="14" t="str">
        <f aca="false">IF(BY176="","",(BY176/BT176))</f>
        <v/>
      </c>
      <c r="CA176" s="0" t="n">
        <f aca="false">COUNTIFS(U176:BQ176,BU177)</f>
        <v>0</v>
      </c>
      <c r="CB176" s="0" t="str">
        <f aca="false">IF(BX176="",BU176,BX176)</f>
        <v>*draw*</v>
      </c>
      <c r="CC176" s="0" t="n">
        <f aca="false">COUNTIFS(U176:BQ176,CB177)</f>
        <v>0</v>
      </c>
      <c r="CD176" s="14" t="n">
        <f aca="false">CC176/BT176</f>
        <v>0</v>
      </c>
      <c r="CE176" s="0" t="s">
        <v>1405</v>
      </c>
      <c r="CF176" s="14" t="n">
        <f aca="false">(COUNTIFS(U176:BQ176,CE176))/BT176</f>
        <v>0</v>
      </c>
      <c r="CH176" s="0" t="s">
        <v>1406</v>
      </c>
      <c r="CI176" s="14" t="n">
        <f aca="false">(COUNTIFS(U176:BQ176,CK176))/BT176</f>
        <v>0.408163265306122</v>
      </c>
      <c r="CJ176" s="14" t="n">
        <f aca="false">(COUNTIFS(U176:BQ176,CH177))/BT176</f>
        <v>0</v>
      </c>
      <c r="CK176" s="15" t="s">
        <v>1051</v>
      </c>
      <c r="CL176" s="0" t="s">
        <v>1407</v>
      </c>
    </row>
    <row r="177" customFormat="false" ht="13.8" hidden="false" customHeight="false" outlineLevel="0" collapsed="false">
      <c r="A177" s="4" t="s">
        <v>202</v>
      </c>
      <c r="B177" s="4" t="n">
        <v>2</v>
      </c>
      <c r="C177" s="4" t="n">
        <v>1</v>
      </c>
      <c r="D177" s="4" t="n">
        <v>2</v>
      </c>
      <c r="E177" s="4" t="n">
        <v>46</v>
      </c>
      <c r="F177" s="4" t="n">
        <v>22</v>
      </c>
      <c r="G177" s="4" t="n">
        <v>6</v>
      </c>
      <c r="H177" s="4" t="n">
        <v>6022</v>
      </c>
      <c r="I177" s="4" t="n">
        <v>16022</v>
      </c>
      <c r="J177" s="4" t="n">
        <v>6022</v>
      </c>
      <c r="K177" s="4" t="s">
        <v>200</v>
      </c>
      <c r="L177" s="4" t="s">
        <v>132</v>
      </c>
      <c r="M177" s="0" t="s">
        <v>1408</v>
      </c>
      <c r="N177" s="0" t="s">
        <v>1375</v>
      </c>
      <c r="O177" s="0" t="s">
        <v>1409</v>
      </c>
      <c r="R177" s="0" t="n">
        <f aca="false">(1+LEN(N177)-LEN(SUBSTITUTE(N177," ","")))+1</f>
        <v>7</v>
      </c>
      <c r="S177" s="0" t="n">
        <f aca="false">(1+LEN(O177)-LEN(SUBSTITUTE(O177," ","")))</f>
        <v>10</v>
      </c>
      <c r="T177" s="0" t="s">
        <v>1377</v>
      </c>
      <c r="U177" s="0" t="s">
        <v>540</v>
      </c>
      <c r="V177" s="0" t="s">
        <v>1410</v>
      </c>
      <c r="W177" s="0" t="s">
        <v>540</v>
      </c>
      <c r="X177" s="0" t="s">
        <v>540</v>
      </c>
      <c r="Y177" s="0" t="s">
        <v>540</v>
      </c>
      <c r="Z177" s="0" t="s">
        <v>1411</v>
      </c>
      <c r="AA177" s="0" t="s">
        <v>1412</v>
      </c>
      <c r="AB177" s="0" t="s">
        <v>540</v>
      </c>
      <c r="AC177" s="0" t="s">
        <v>540</v>
      </c>
      <c r="AD177" s="0" t="s">
        <v>1413</v>
      </c>
      <c r="AE177" s="0" t="s">
        <v>1414</v>
      </c>
      <c r="AF177" s="0" t="s">
        <v>1415</v>
      </c>
      <c r="AG177" s="0" t="s">
        <v>1416</v>
      </c>
      <c r="AH177" s="0" t="s">
        <v>540</v>
      </c>
      <c r="AI177" s="0" t="s">
        <v>540</v>
      </c>
      <c r="AJ177" s="0" t="s">
        <v>1417</v>
      </c>
      <c r="AK177" s="0" t="s">
        <v>1418</v>
      </c>
      <c r="AL177" s="0" t="s">
        <v>1419</v>
      </c>
      <c r="AM177" s="0" t="s">
        <v>1420</v>
      </c>
      <c r="AN177" s="0" t="s">
        <v>1421</v>
      </c>
      <c r="AO177" s="0" t="s">
        <v>540</v>
      </c>
      <c r="AP177" s="0" t="s">
        <v>1422</v>
      </c>
      <c r="AQ177" s="0" t="s">
        <v>1423</v>
      </c>
      <c r="AR177" s="0" t="s">
        <v>1424</v>
      </c>
      <c r="AS177" s="0" t="s">
        <v>1425</v>
      </c>
      <c r="AT177" s="0" t="s">
        <v>540</v>
      </c>
      <c r="AU177" s="0" t="s">
        <v>540</v>
      </c>
      <c r="AV177" s="0" t="s">
        <v>540</v>
      </c>
      <c r="AW177" s="0" t="s">
        <v>540</v>
      </c>
      <c r="AX177" s="0" t="s">
        <v>540</v>
      </c>
      <c r="AY177" s="0" t="s">
        <v>750</v>
      </c>
      <c r="AZ177" s="0" t="s">
        <v>540</v>
      </c>
      <c r="BA177" s="0" t="s">
        <v>1417</v>
      </c>
      <c r="BB177" s="0" t="s">
        <v>540</v>
      </c>
      <c r="BC177" s="0" t="s">
        <v>1426</v>
      </c>
      <c r="BD177" s="0" t="s">
        <v>1427</v>
      </c>
      <c r="BE177" s="0" t="s">
        <v>1428</v>
      </c>
      <c r="BF177" s="0" t="s">
        <v>540</v>
      </c>
      <c r="BG177" s="0" t="s">
        <v>1429</v>
      </c>
      <c r="BH177" s="0" t="s">
        <v>540</v>
      </c>
      <c r="BI177" s="0" t="s">
        <v>1430</v>
      </c>
      <c r="BJ177" s="0" t="s">
        <v>540</v>
      </c>
      <c r="BK177" s="0" t="s">
        <v>1417</v>
      </c>
      <c r="BL177" s="0" t="s">
        <v>540</v>
      </c>
      <c r="BM177" s="0" t="s">
        <v>540</v>
      </c>
      <c r="BN177" s="0" t="s">
        <v>1413</v>
      </c>
      <c r="BO177" s="0" t="s">
        <v>540</v>
      </c>
      <c r="BP177" s="0" t="s">
        <v>1417</v>
      </c>
      <c r="BQ177" s="0" t="s">
        <v>540</v>
      </c>
      <c r="BR177" s="16"/>
      <c r="BS177" s="0" t="s">
        <v>540</v>
      </c>
      <c r="BT177" s="0" t="n">
        <f aca="false">49-(COUNTBLANK(U177:BQ177))</f>
        <v>49</v>
      </c>
      <c r="BU177" s="0" t="str">
        <f aca="false">CONCATENATE("*",BS177,"*")</f>
        <v>*lie*</v>
      </c>
      <c r="BV177" s="0" t="n">
        <f aca="false">COUNTIFS(U177:BQ177,BU177)</f>
        <v>0</v>
      </c>
      <c r="BW177" s="13" t="n">
        <f aca="false">BV177/BT177</f>
        <v>0</v>
      </c>
      <c r="BZ177" s="14" t="str">
        <f aca="false">IF(BY177="","",(BY177/BT177))</f>
        <v/>
      </c>
      <c r="CA177" s="0" t="n">
        <f aca="false">COUNTIFS(U177:BQ177,BU176)</f>
        <v>0</v>
      </c>
      <c r="CB177" s="0" t="str">
        <f aca="false">IF(BX177="",BU177,BX177)</f>
        <v>*lie*</v>
      </c>
      <c r="CC177" s="0" t="n">
        <f aca="false">COUNTIFS(U177:BQ177,CB176)</f>
        <v>0</v>
      </c>
      <c r="CD177" s="14" t="n">
        <f aca="false">CC177/BT177</f>
        <v>0</v>
      </c>
      <c r="CE177" s="0" t="s">
        <v>1431</v>
      </c>
      <c r="CF177" s="14" t="n">
        <f aca="false">(COUNTIFS(U177:BQ177,CE177))/BT177</f>
        <v>0</v>
      </c>
      <c r="CH177" s="0" t="s">
        <v>1432</v>
      </c>
      <c r="CI177" s="14" t="n">
        <f aca="false">(COUNTIFS(U177:BQ177,CK177))/BT177</f>
        <v>0.816326530612245</v>
      </c>
      <c r="CJ177" s="14" t="n">
        <f aca="false">(COUNTIFS(U177:BQ177,CH176))/BT177</f>
        <v>0</v>
      </c>
      <c r="CK177" s="15" t="s">
        <v>540</v>
      </c>
      <c r="CL177" s="0" t="s">
        <v>1407</v>
      </c>
    </row>
    <row r="178" customFormat="false" ht="13.8" hidden="false" customHeight="false" outlineLevel="0" collapsed="false">
      <c r="A178" s="4" t="s">
        <v>203</v>
      </c>
      <c r="B178" s="17" t="n">
        <v>2</v>
      </c>
      <c r="C178" s="17" t="n">
        <v>2</v>
      </c>
      <c r="D178" s="17" t="n">
        <v>1</v>
      </c>
      <c r="E178" s="17" t="n">
        <v>46</v>
      </c>
      <c r="F178" s="17" t="n">
        <v>22</v>
      </c>
      <c r="G178" s="17" t="n">
        <v>7</v>
      </c>
      <c r="H178" s="4" t="n">
        <v>7022</v>
      </c>
      <c r="I178" s="4" t="n">
        <v>17022</v>
      </c>
      <c r="J178" s="4" t="n">
        <v>7022</v>
      </c>
      <c r="K178" s="4" t="s">
        <v>200</v>
      </c>
      <c r="L178" s="4" t="s">
        <v>132</v>
      </c>
      <c r="M178" s="16" t="s">
        <v>1374</v>
      </c>
      <c r="N178" s="16" t="s">
        <v>1375</v>
      </c>
      <c r="O178" s="16" t="s">
        <v>1409</v>
      </c>
      <c r="R178" s="16" t="n">
        <f aca="false">(1+LEN(N178)-LEN(SUBSTITUTE(N178," ","")))+1</f>
        <v>7</v>
      </c>
      <c r="S178" s="16" t="n">
        <f aca="false">(1+LEN(O178)-LEN(SUBSTITUTE(O178," ","")))</f>
        <v>10</v>
      </c>
      <c r="T178" s="16" t="s">
        <v>1377</v>
      </c>
      <c r="U178" s="16" t="s">
        <v>1378</v>
      </c>
      <c r="V178" s="16" t="s">
        <v>1379</v>
      </c>
      <c r="W178" s="16" t="s">
        <v>1380</v>
      </c>
      <c r="X178" s="16" t="s">
        <v>1381</v>
      </c>
      <c r="Y178" s="16" t="s">
        <v>1382</v>
      </c>
      <c r="Z178" s="16" t="s">
        <v>1383</v>
      </c>
      <c r="AA178" s="16" t="s">
        <v>1384</v>
      </c>
      <c r="AB178" s="16" t="s">
        <v>1385</v>
      </c>
      <c r="AC178" s="16" t="s">
        <v>1386</v>
      </c>
      <c r="AD178" s="16" t="s">
        <v>1115</v>
      </c>
      <c r="AE178" s="16" t="s">
        <v>1113</v>
      </c>
      <c r="AF178" s="16" t="s">
        <v>1387</v>
      </c>
      <c r="AG178" s="16" t="s">
        <v>1388</v>
      </c>
      <c r="AH178" s="16" t="s">
        <v>1389</v>
      </c>
      <c r="AI178" s="16" t="s">
        <v>1390</v>
      </c>
      <c r="AJ178" s="16" t="s">
        <v>1051</v>
      </c>
      <c r="AK178" s="16" t="s">
        <v>1391</v>
      </c>
      <c r="AL178" s="16" t="s">
        <v>1051</v>
      </c>
      <c r="AM178" s="16" t="s">
        <v>1051</v>
      </c>
      <c r="AN178" s="16" t="s">
        <v>1051</v>
      </c>
      <c r="AO178" s="16" t="s">
        <v>1051</v>
      </c>
      <c r="AP178" s="16" t="s">
        <v>1392</v>
      </c>
      <c r="AQ178" s="16" t="s">
        <v>1003</v>
      </c>
      <c r="AR178" s="16" t="s">
        <v>1393</v>
      </c>
      <c r="AS178" s="16" t="s">
        <v>1394</v>
      </c>
      <c r="AT178" s="16" t="s">
        <v>1395</v>
      </c>
      <c r="AU178" s="16" t="s">
        <v>711</v>
      </c>
      <c r="AV178" s="16" t="s">
        <v>1396</v>
      </c>
      <c r="AW178" s="16" t="s">
        <v>1397</v>
      </c>
      <c r="AX178" s="16" t="s">
        <v>1051</v>
      </c>
      <c r="AY178" s="16" t="s">
        <v>756</v>
      </c>
      <c r="AZ178" s="16" t="s">
        <v>1398</v>
      </c>
      <c r="BA178" s="16" t="s">
        <v>1399</v>
      </c>
      <c r="BB178" s="16" t="s">
        <v>756</v>
      </c>
      <c r="BC178" s="16" t="s">
        <v>1051</v>
      </c>
      <c r="BD178" s="16" t="s">
        <v>1400</v>
      </c>
      <c r="BE178" s="16" t="s">
        <v>1051</v>
      </c>
      <c r="BF178" s="16" t="s">
        <v>756</v>
      </c>
      <c r="BG178" s="16" t="s">
        <v>1051</v>
      </c>
      <c r="BH178" s="16" t="s">
        <v>1385</v>
      </c>
      <c r="BI178" s="16" t="s">
        <v>1051</v>
      </c>
      <c r="BJ178" s="16" t="s">
        <v>1401</v>
      </c>
      <c r="BK178" s="16" t="s">
        <v>873</v>
      </c>
      <c r="BL178" s="16" t="s">
        <v>1402</v>
      </c>
      <c r="BM178" s="16" t="s">
        <v>1051</v>
      </c>
      <c r="BN178" s="16" t="s">
        <v>1403</v>
      </c>
      <c r="BO178" s="16" t="s">
        <v>1051</v>
      </c>
      <c r="BP178" s="16" t="s">
        <v>1051</v>
      </c>
      <c r="BQ178" s="16" t="s">
        <v>1404</v>
      </c>
      <c r="BR178" s="16"/>
      <c r="BS178" s="16" t="s">
        <v>1051</v>
      </c>
      <c r="BT178" s="16" t="n">
        <f aca="false">49-(COUNTBLANK(U178:BQ178))</f>
        <v>49</v>
      </c>
      <c r="BU178" s="16" t="str">
        <f aca="false">CONCATENATE("*",BS178,"*")</f>
        <v>*draw*</v>
      </c>
      <c r="BV178" s="16" t="n">
        <f aca="false">COUNTIFS(U178:BQ178,BU178)</f>
        <v>0</v>
      </c>
      <c r="BW178" s="18" t="n">
        <f aca="false">BV178/BT178</f>
        <v>0</v>
      </c>
      <c r="BZ178" s="18" t="str">
        <f aca="false">IF(BY178="","",(BY178/BT178))</f>
        <v/>
      </c>
      <c r="CA178" s="16" t="n">
        <f aca="false">COUNTIFS(U178:BQ178,BU179)</f>
        <v>0</v>
      </c>
      <c r="CB178" s="16" t="str">
        <f aca="false">IF(BX178="",BU178,BX178)</f>
        <v>*draw*</v>
      </c>
      <c r="CC178" s="16" t="n">
        <f aca="false">COUNTIFS(U178:BQ178,CB179)</f>
        <v>0</v>
      </c>
      <c r="CD178" s="18" t="n">
        <f aca="false">CC178/BT178</f>
        <v>0</v>
      </c>
      <c r="CE178" s="16" t="s">
        <v>1405</v>
      </c>
      <c r="CF178" s="18" t="n">
        <f aca="false">(COUNTIFS(U178:BQ178,CE178))/BT178</f>
        <v>0</v>
      </c>
      <c r="CH178" s="16" t="s">
        <v>1406</v>
      </c>
      <c r="CI178" s="14" t="n">
        <f aca="false">(COUNTIFS(U178:BQ178,CK178))/BT178</f>
        <v>0</v>
      </c>
      <c r="CJ178" s="18" t="n">
        <v>0.39</v>
      </c>
      <c r="CK178" s="16" t="s">
        <v>540</v>
      </c>
      <c r="CL178" s="16" t="s">
        <v>1407</v>
      </c>
    </row>
    <row r="179" customFormat="false" ht="13.8" hidden="false" customHeight="false" outlineLevel="0" collapsed="false">
      <c r="A179" s="4" t="s">
        <v>199</v>
      </c>
      <c r="B179" s="17" t="n">
        <v>2</v>
      </c>
      <c r="C179" s="17" t="n">
        <v>2</v>
      </c>
      <c r="D179" s="17" t="n">
        <v>2</v>
      </c>
      <c r="E179" s="17" t="n">
        <v>46</v>
      </c>
      <c r="F179" s="17" t="n">
        <v>22</v>
      </c>
      <c r="G179" s="17" t="n">
        <v>8</v>
      </c>
      <c r="H179" s="4" t="n">
        <v>8022</v>
      </c>
      <c r="I179" s="4" t="n">
        <v>18022</v>
      </c>
      <c r="J179" s="4" t="n">
        <v>8022</v>
      </c>
      <c r="K179" s="4" t="s">
        <v>200</v>
      </c>
      <c r="L179" s="4" t="s">
        <v>132</v>
      </c>
      <c r="M179" s="16" t="s">
        <v>1408</v>
      </c>
      <c r="N179" s="16" t="s">
        <v>1375</v>
      </c>
      <c r="O179" s="16" t="s">
        <v>1376</v>
      </c>
      <c r="R179" s="16" t="n">
        <f aca="false">(1+LEN(N179)-LEN(SUBSTITUTE(N179," ","")))+1</f>
        <v>7</v>
      </c>
      <c r="S179" s="16" t="n">
        <f aca="false">(1+LEN(O179)-LEN(SUBSTITUTE(O179," ","")))</f>
        <v>10</v>
      </c>
      <c r="T179" s="16" t="s">
        <v>1377</v>
      </c>
      <c r="U179" s="16" t="s">
        <v>540</v>
      </c>
      <c r="V179" s="16" t="s">
        <v>1410</v>
      </c>
      <c r="W179" s="16" t="s">
        <v>540</v>
      </c>
      <c r="X179" s="16" t="s">
        <v>540</v>
      </c>
      <c r="Y179" s="16" t="s">
        <v>540</v>
      </c>
      <c r="Z179" s="16" t="s">
        <v>1411</v>
      </c>
      <c r="AA179" s="16" t="s">
        <v>1412</v>
      </c>
      <c r="AB179" s="16" t="s">
        <v>540</v>
      </c>
      <c r="AC179" s="16" t="s">
        <v>540</v>
      </c>
      <c r="AD179" s="16" t="s">
        <v>1413</v>
      </c>
      <c r="AE179" s="16" t="s">
        <v>1414</v>
      </c>
      <c r="AF179" s="16" t="s">
        <v>1415</v>
      </c>
      <c r="AG179" s="16" t="s">
        <v>1416</v>
      </c>
      <c r="AH179" s="16" t="s">
        <v>540</v>
      </c>
      <c r="AI179" s="16" t="s">
        <v>540</v>
      </c>
      <c r="AJ179" s="16" t="s">
        <v>1417</v>
      </c>
      <c r="AK179" s="16" t="s">
        <v>1418</v>
      </c>
      <c r="AL179" s="16" t="s">
        <v>1419</v>
      </c>
      <c r="AM179" s="16" t="s">
        <v>1420</v>
      </c>
      <c r="AN179" s="16" t="s">
        <v>1421</v>
      </c>
      <c r="AO179" s="16" t="s">
        <v>540</v>
      </c>
      <c r="AP179" s="16" t="s">
        <v>1422</v>
      </c>
      <c r="AQ179" s="16" t="s">
        <v>1423</v>
      </c>
      <c r="AR179" s="16" t="s">
        <v>1424</v>
      </c>
      <c r="AS179" s="16" t="s">
        <v>1425</v>
      </c>
      <c r="AT179" s="16" t="s">
        <v>540</v>
      </c>
      <c r="AU179" s="16" t="s">
        <v>540</v>
      </c>
      <c r="AV179" s="16" t="s">
        <v>540</v>
      </c>
      <c r="AW179" s="16" t="s">
        <v>540</v>
      </c>
      <c r="AX179" s="16" t="s">
        <v>540</v>
      </c>
      <c r="AY179" s="16" t="s">
        <v>750</v>
      </c>
      <c r="AZ179" s="16" t="s">
        <v>540</v>
      </c>
      <c r="BA179" s="16" t="s">
        <v>1417</v>
      </c>
      <c r="BB179" s="16" t="s">
        <v>540</v>
      </c>
      <c r="BC179" s="16" t="s">
        <v>1426</v>
      </c>
      <c r="BD179" s="16" t="s">
        <v>1427</v>
      </c>
      <c r="BE179" s="16" t="s">
        <v>1428</v>
      </c>
      <c r="BF179" s="16" t="s">
        <v>540</v>
      </c>
      <c r="BG179" s="16" t="s">
        <v>1429</v>
      </c>
      <c r="BH179" s="16" t="s">
        <v>540</v>
      </c>
      <c r="BI179" s="16" t="s">
        <v>1430</v>
      </c>
      <c r="BJ179" s="16" t="s">
        <v>540</v>
      </c>
      <c r="BK179" s="16" t="s">
        <v>1417</v>
      </c>
      <c r="BL179" s="16" t="s">
        <v>540</v>
      </c>
      <c r="BM179" s="16" t="s">
        <v>540</v>
      </c>
      <c r="BN179" s="16" t="s">
        <v>1413</v>
      </c>
      <c r="BO179" s="16" t="s">
        <v>540</v>
      </c>
      <c r="BP179" s="16" t="s">
        <v>1417</v>
      </c>
      <c r="BQ179" s="16" t="s">
        <v>540</v>
      </c>
      <c r="BR179" s="16"/>
      <c r="BS179" s="16" t="s">
        <v>540</v>
      </c>
      <c r="BT179" s="16" t="n">
        <f aca="false">49-(COUNTBLANK(U179:BQ179))</f>
        <v>49</v>
      </c>
      <c r="BU179" s="16" t="str">
        <f aca="false">CONCATENATE("*",BS179,"*")</f>
        <v>*lie*</v>
      </c>
      <c r="BV179" s="16" t="n">
        <f aca="false">COUNTIFS(U179:BQ179,BU179)</f>
        <v>0</v>
      </c>
      <c r="BW179" s="18" t="n">
        <f aca="false">BV179/BT179</f>
        <v>0</v>
      </c>
      <c r="BZ179" s="18" t="str">
        <f aca="false">IF(BY179="","",(BY179/BT179))</f>
        <v/>
      </c>
      <c r="CA179" s="16" t="n">
        <f aca="false">COUNTIFS(U179:BQ179,BU178)</f>
        <v>0</v>
      </c>
      <c r="CB179" s="16" t="str">
        <f aca="false">IF(BX179="",BU179,BX179)</f>
        <v>*lie*</v>
      </c>
      <c r="CC179" s="16" t="n">
        <f aca="false">COUNTIFS(U179:BQ179,CB178)</f>
        <v>0</v>
      </c>
      <c r="CD179" s="18" t="n">
        <f aca="false">CC179/BT179</f>
        <v>0</v>
      </c>
      <c r="CE179" s="16" t="s">
        <v>1431</v>
      </c>
      <c r="CF179" s="18" t="n">
        <f aca="false">(COUNTIFS(U179:BQ179,CE179))/BT179</f>
        <v>0</v>
      </c>
      <c r="CH179" s="16" t="s">
        <v>1432</v>
      </c>
      <c r="CI179" s="14" t="n">
        <f aca="false">(COUNTIFS(U179:BQ179,CK179))/BT179</f>
        <v>0</v>
      </c>
      <c r="CJ179" s="18" t="n">
        <v>0.73</v>
      </c>
      <c r="CK179" s="16" t="s">
        <v>1051</v>
      </c>
      <c r="CL179" s="16" t="s">
        <v>1407</v>
      </c>
    </row>
    <row r="180" customFormat="false" ht="13.8" hidden="false" customHeight="false" outlineLevel="0" collapsed="false">
      <c r="A180" s="4" t="s">
        <v>197</v>
      </c>
      <c r="B180" s="4" t="n">
        <v>1</v>
      </c>
      <c r="C180" s="4" t="n">
        <v>1</v>
      </c>
      <c r="D180" s="4" t="n">
        <v>1</v>
      </c>
      <c r="E180" s="4" t="n">
        <v>49</v>
      </c>
      <c r="F180" s="4" t="n">
        <v>23</v>
      </c>
      <c r="G180" s="4" t="n">
        <v>0</v>
      </c>
      <c r="H180" s="4" t="n">
        <v>23</v>
      </c>
      <c r="I180" s="4" t="n">
        <v>10023</v>
      </c>
      <c r="J180" s="4" t="n">
        <v>23</v>
      </c>
      <c r="K180" s="4" t="s">
        <v>200</v>
      </c>
      <c r="L180" s="4" t="s">
        <v>132</v>
      </c>
      <c r="M180" s="0" t="s">
        <v>1433</v>
      </c>
      <c r="N180" s="0" t="s">
        <v>1434</v>
      </c>
      <c r="O180" s="0" t="s">
        <v>1435</v>
      </c>
      <c r="R180" s="0" t="n">
        <f aca="false">(1+LEN(N180)-LEN(SUBSTITUTE(N180," ","")))+1</f>
        <v>6</v>
      </c>
      <c r="S180" s="0" t="n">
        <f aca="false">(1+LEN(O180)-LEN(SUBSTITUTE(O180," ","")))</f>
        <v>9</v>
      </c>
      <c r="T180" s="0" t="s">
        <v>1377</v>
      </c>
      <c r="U180" s="19" t="s">
        <v>1436</v>
      </c>
      <c r="V180" s="0" t="s">
        <v>1437</v>
      </c>
      <c r="W180" s="0" t="s">
        <v>1438</v>
      </c>
      <c r="X180" s="0" t="s">
        <v>1439</v>
      </c>
      <c r="Y180" s="19" t="s">
        <v>1436</v>
      </c>
      <c r="Z180" s="19" t="s">
        <v>1440</v>
      </c>
      <c r="AA180" s="0" t="s">
        <v>1441</v>
      </c>
      <c r="AB180" s="19" t="s">
        <v>1436</v>
      </c>
      <c r="AC180" s="0" t="s">
        <v>1442</v>
      </c>
      <c r="AD180" s="0" t="s">
        <v>1443</v>
      </c>
      <c r="AE180" s="0" t="s">
        <v>1444</v>
      </c>
      <c r="AF180" s="0" t="s">
        <v>1445</v>
      </c>
      <c r="AG180" s="0" t="s">
        <v>1446</v>
      </c>
      <c r="AH180" s="19" t="s">
        <v>1447</v>
      </c>
      <c r="AI180" s="0" t="s">
        <v>1448</v>
      </c>
      <c r="AJ180" s="0" t="s">
        <v>1449</v>
      </c>
      <c r="AK180" s="0" t="s">
        <v>1450</v>
      </c>
      <c r="AL180" s="19" t="s">
        <v>1451</v>
      </c>
      <c r="AM180" s="0" t="s">
        <v>1452</v>
      </c>
      <c r="AN180" s="12"/>
      <c r="AO180" s="19" t="s">
        <v>1440</v>
      </c>
      <c r="AP180" s="0" t="s">
        <v>1453</v>
      </c>
      <c r="AQ180" s="0" t="s">
        <v>1454</v>
      </c>
      <c r="AR180" s="19" t="s">
        <v>1436</v>
      </c>
      <c r="AS180" s="0" t="s">
        <v>1455</v>
      </c>
      <c r="AT180" s="19" t="s">
        <v>1440</v>
      </c>
      <c r="AU180" s="0" t="s">
        <v>1456</v>
      </c>
      <c r="AV180" s="0" t="s">
        <v>1457</v>
      </c>
      <c r="AW180" s="0" t="s">
        <v>1458</v>
      </c>
      <c r="AX180" s="19" t="s">
        <v>1440</v>
      </c>
      <c r="AY180" s="19" t="s">
        <v>1440</v>
      </c>
      <c r="AZ180" s="0" t="s">
        <v>1459</v>
      </c>
      <c r="BA180" s="0" t="s">
        <v>1460</v>
      </c>
      <c r="BB180" s="0" t="s">
        <v>1461</v>
      </c>
      <c r="BC180" s="0" t="s">
        <v>1462</v>
      </c>
      <c r="BD180" s="0" t="s">
        <v>1463</v>
      </c>
      <c r="BE180" s="19" t="s">
        <v>1440</v>
      </c>
      <c r="BF180" s="0" t="s">
        <v>1443</v>
      </c>
      <c r="BG180" s="0" t="s">
        <v>1464</v>
      </c>
      <c r="BH180" s="0" t="s">
        <v>1465</v>
      </c>
      <c r="BI180" s="19" t="s">
        <v>1466</v>
      </c>
      <c r="BJ180" s="19" t="s">
        <v>1466</v>
      </c>
      <c r="BK180" s="19" t="s">
        <v>1436</v>
      </c>
      <c r="BL180" s="19" t="s">
        <v>1467</v>
      </c>
      <c r="BM180" s="0" t="s">
        <v>1468</v>
      </c>
      <c r="BN180" s="0" t="s">
        <v>1469</v>
      </c>
      <c r="BO180" s="19" t="s">
        <v>1436</v>
      </c>
      <c r="BP180" s="19" t="s">
        <v>1436</v>
      </c>
      <c r="BQ180" s="0" t="s">
        <v>1470</v>
      </c>
      <c r="BS180" s="0" t="s">
        <v>1440</v>
      </c>
      <c r="BT180" s="0" t="n">
        <f aca="false">49-(COUNTBLANK(U180:BQ180))</f>
        <v>48</v>
      </c>
      <c r="BU180" s="0" t="str">
        <f aca="false">CONCATENATE("*",BS180,"*")</f>
        <v>*drumming*</v>
      </c>
      <c r="BV180" s="0" t="n">
        <f aca="false">COUNTIFS(U180:BQ180,BU180)</f>
        <v>0</v>
      </c>
      <c r="BW180" s="18" t="n">
        <f aca="false">BV180/BT180</f>
        <v>0</v>
      </c>
      <c r="BZ180" s="14" t="str">
        <f aca="false">IF(BY180="","",(BY180/BT180))</f>
        <v/>
      </c>
      <c r="CA180" s="0" t="n">
        <f aca="false">COUNTIFS(U180:BQ180,BU181)</f>
        <v>0</v>
      </c>
      <c r="CB180" s="0" t="str">
        <f aca="false">IF(BX180="",BU180,BX180)</f>
        <v>*drumming*</v>
      </c>
      <c r="CC180" s="0" t="n">
        <f aca="false">COUNTIFS(U180:BQ180,CB181)</f>
        <v>0</v>
      </c>
      <c r="CD180" s="14" t="n">
        <f aca="false">CC180/BT180</f>
        <v>0</v>
      </c>
      <c r="CE180" s="0" t="s">
        <v>813</v>
      </c>
      <c r="CF180" s="14" t="n">
        <f aca="false">(COUNTIFS(U180:BQ180,CE180))/BT180</f>
        <v>0</v>
      </c>
      <c r="CG180" s="19" t="s">
        <v>1471</v>
      </c>
      <c r="CH180" s="0" t="s">
        <v>1472</v>
      </c>
      <c r="CI180" s="14" t="n">
        <f aca="false">(COUNTIFS(U180:BQ180,CK180))/BT180</f>
        <v>0.166666666666667</v>
      </c>
      <c r="CJ180" s="14" t="n">
        <f aca="false">(COUNTIFS(U180:BQ180,CK181))/BT180</f>
        <v>0</v>
      </c>
      <c r="CK180" s="15" t="s">
        <v>1436</v>
      </c>
      <c r="CL180" s="0" t="s">
        <v>1473</v>
      </c>
    </row>
    <row r="181" customFormat="false" ht="13.8" hidden="false" customHeight="false" outlineLevel="0" collapsed="false">
      <c r="A181" s="4" t="s">
        <v>131</v>
      </c>
      <c r="B181" s="4" t="n">
        <v>1</v>
      </c>
      <c r="C181" s="4" t="n">
        <v>1</v>
      </c>
      <c r="D181" s="4" t="n">
        <v>2</v>
      </c>
      <c r="E181" s="4" t="n">
        <v>49</v>
      </c>
      <c r="F181" s="4" t="n">
        <v>23</v>
      </c>
      <c r="G181" s="4" t="n">
        <v>1</v>
      </c>
      <c r="H181" s="4" t="n">
        <v>1023</v>
      </c>
      <c r="I181" s="4" t="n">
        <v>11023</v>
      </c>
      <c r="J181" s="4" t="n">
        <v>1023</v>
      </c>
      <c r="K181" s="4" t="s">
        <v>200</v>
      </c>
      <c r="L181" s="4" t="s">
        <v>132</v>
      </c>
      <c r="M181" s="0" t="s">
        <v>1474</v>
      </c>
      <c r="N181" s="0" t="s">
        <v>1434</v>
      </c>
      <c r="O181" s="0" t="s">
        <v>1475</v>
      </c>
      <c r="R181" s="0" t="n">
        <f aca="false">(1+LEN(N181)-LEN(SUBSTITUTE(N181," ","")))+1</f>
        <v>6</v>
      </c>
      <c r="S181" s="0" t="n">
        <f aca="false">(1+LEN(O181)-LEN(SUBSTITUTE(O181," ","")))</f>
        <v>9</v>
      </c>
      <c r="T181" s="0" t="s">
        <v>1377</v>
      </c>
      <c r="U181" s="19" t="s">
        <v>1476</v>
      </c>
      <c r="V181" s="0" t="s">
        <v>1477</v>
      </c>
      <c r="W181" s="0" t="s">
        <v>1459</v>
      </c>
      <c r="X181" s="19" t="s">
        <v>1478</v>
      </c>
      <c r="Y181" s="0" t="s">
        <v>1459</v>
      </c>
      <c r="Z181" s="0" t="s">
        <v>1479</v>
      </c>
      <c r="AA181" s="19" t="s">
        <v>1480</v>
      </c>
      <c r="AB181" s="0" t="s">
        <v>1481</v>
      </c>
      <c r="AC181" s="0" t="s">
        <v>1482</v>
      </c>
      <c r="AD181" s="19" t="s">
        <v>1483</v>
      </c>
      <c r="AE181" s="19" t="s">
        <v>1478</v>
      </c>
      <c r="AF181" s="19" t="s">
        <v>1484</v>
      </c>
      <c r="AG181" s="19" t="s">
        <v>1485</v>
      </c>
      <c r="AH181" s="19" t="s">
        <v>1478</v>
      </c>
      <c r="AI181" s="0" t="s">
        <v>1486</v>
      </c>
      <c r="AJ181" s="0" t="s">
        <v>1459</v>
      </c>
      <c r="AK181" s="19" t="s">
        <v>1487</v>
      </c>
      <c r="AL181" s="19" t="s">
        <v>1488</v>
      </c>
      <c r="AM181" s="0" t="s">
        <v>1489</v>
      </c>
      <c r="AN181" s="19" t="s">
        <v>1478</v>
      </c>
      <c r="AO181" s="0" t="s">
        <v>1450</v>
      </c>
      <c r="AP181" s="19" t="s">
        <v>1490</v>
      </c>
      <c r="AQ181" s="0" t="s">
        <v>1443</v>
      </c>
      <c r="AR181" s="19" t="s">
        <v>1478</v>
      </c>
      <c r="AS181" s="0" t="s">
        <v>1481</v>
      </c>
      <c r="AT181" s="0" t="s">
        <v>1491</v>
      </c>
      <c r="AU181" s="0" t="s">
        <v>1481</v>
      </c>
      <c r="AV181" s="0" t="s">
        <v>1443</v>
      </c>
      <c r="AW181" s="0" t="s">
        <v>1492</v>
      </c>
      <c r="AX181" s="0" t="s">
        <v>1450</v>
      </c>
      <c r="AY181" s="19" t="s">
        <v>1478</v>
      </c>
      <c r="AZ181" s="0" t="s">
        <v>1458</v>
      </c>
      <c r="BA181" s="19" t="s">
        <v>1493</v>
      </c>
      <c r="BB181" s="19" t="s">
        <v>1478</v>
      </c>
      <c r="BC181" s="19" t="s">
        <v>1478</v>
      </c>
      <c r="BD181" s="0" t="s">
        <v>1481</v>
      </c>
      <c r="BE181" s="19" t="s">
        <v>1485</v>
      </c>
      <c r="BF181" s="19" t="s">
        <v>1494</v>
      </c>
      <c r="BG181" s="0" t="s">
        <v>1495</v>
      </c>
      <c r="BH181" s="19" t="s">
        <v>1478</v>
      </c>
      <c r="BI181" s="19" t="s">
        <v>1496</v>
      </c>
      <c r="BJ181" s="0" t="s">
        <v>1481</v>
      </c>
      <c r="BK181" s="0" t="s">
        <v>1497</v>
      </c>
      <c r="BL181" s="19" t="s">
        <v>1478</v>
      </c>
      <c r="BM181" s="0" t="s">
        <v>1498</v>
      </c>
      <c r="BN181" s="12"/>
      <c r="BO181" s="19" t="s">
        <v>1478</v>
      </c>
      <c r="BP181" s="0" t="s">
        <v>1499</v>
      </c>
      <c r="BQ181" s="19" t="s">
        <v>1478</v>
      </c>
      <c r="BS181" s="0" t="s">
        <v>1478</v>
      </c>
      <c r="BT181" s="0" t="n">
        <f aca="false">49-(COUNTBLANK(U181:BQ181))</f>
        <v>48</v>
      </c>
      <c r="BU181" s="0" t="str">
        <f aca="false">CONCATENATE("*",BS181,"*")</f>
        <v>*dancing*</v>
      </c>
      <c r="BV181" s="0" t="n">
        <f aca="false">COUNTIFS(U181:BQ181,BU181)</f>
        <v>0</v>
      </c>
      <c r="BW181" s="18" t="n">
        <f aca="false">BV181/BT181</f>
        <v>0</v>
      </c>
      <c r="BZ181" s="14" t="str">
        <f aca="false">IF(BY181="","",(BY181/BT181))</f>
        <v/>
      </c>
      <c r="CA181" s="0" t="n">
        <f aca="false">COUNTIFS(U181:BQ181,BU180)</f>
        <v>0</v>
      </c>
      <c r="CB181" s="0" t="str">
        <f aca="false">IF(BX181="",BU181,BX181)</f>
        <v>*dancing*</v>
      </c>
      <c r="CC181" s="0" t="n">
        <f aca="false">COUNTIFS(U181:BQ181,CB180)</f>
        <v>0</v>
      </c>
      <c r="CD181" s="14" t="n">
        <f aca="false">CC181/BT181</f>
        <v>0</v>
      </c>
      <c r="CE181" s="0" t="s">
        <v>1500</v>
      </c>
      <c r="CF181" s="14" t="n">
        <f aca="false">(COUNTIFS(U181:BQ181,CE181))/BT181</f>
        <v>0</v>
      </c>
      <c r="CG181" s="19" t="s">
        <v>1501</v>
      </c>
      <c r="CH181" s="0" t="s">
        <v>1502</v>
      </c>
      <c r="CI181" s="14" t="n">
        <f aca="false">(COUNTIFS(U181:BQ181,CK181))/BT181</f>
        <v>0.375</v>
      </c>
      <c r="CJ181" s="14" t="n">
        <f aca="false">(COUNTIFS(U181:BQ181,CK180))/BT181</f>
        <v>0</v>
      </c>
      <c r="CK181" s="15" t="s">
        <v>1478</v>
      </c>
      <c r="CL181" s="0" t="s">
        <v>1473</v>
      </c>
    </row>
    <row r="182" customFormat="false" ht="13.8" hidden="false" customHeight="false" outlineLevel="0" collapsed="false">
      <c r="A182" s="4" t="s">
        <v>167</v>
      </c>
      <c r="B182" s="17" t="n">
        <v>1</v>
      </c>
      <c r="C182" s="17" t="n">
        <v>2</v>
      </c>
      <c r="D182" s="17" t="n">
        <v>1</v>
      </c>
      <c r="E182" s="17" t="n">
        <v>49</v>
      </c>
      <c r="F182" s="17" t="n">
        <v>23</v>
      </c>
      <c r="G182" s="17" t="n">
        <v>2</v>
      </c>
      <c r="H182" s="4" t="n">
        <v>2023</v>
      </c>
      <c r="I182" s="4" t="n">
        <v>12023</v>
      </c>
      <c r="J182" s="4" t="n">
        <v>2023</v>
      </c>
      <c r="K182" s="4" t="s">
        <v>200</v>
      </c>
      <c r="L182" s="4" t="s">
        <v>132</v>
      </c>
      <c r="M182" s="16" t="s">
        <v>1433</v>
      </c>
      <c r="N182" s="16" t="s">
        <v>1434</v>
      </c>
      <c r="O182" s="16" t="s">
        <v>1475</v>
      </c>
      <c r="P182" s="16"/>
      <c r="Q182" s="16"/>
      <c r="R182" s="16" t="n">
        <f aca="false">(1+LEN(N182)-LEN(SUBSTITUTE(N182," ","")))+1</f>
        <v>6</v>
      </c>
      <c r="S182" s="16" t="n">
        <f aca="false">(1+LEN(O182)-LEN(SUBSTITUTE(O182," ","")))</f>
        <v>9</v>
      </c>
      <c r="T182" s="16" t="s">
        <v>1377</v>
      </c>
      <c r="U182" s="20" t="s">
        <v>1436</v>
      </c>
      <c r="V182" s="16" t="s">
        <v>1437</v>
      </c>
      <c r="W182" s="16" t="s">
        <v>1438</v>
      </c>
      <c r="X182" s="16" t="s">
        <v>1439</v>
      </c>
      <c r="Y182" s="20" t="s">
        <v>1436</v>
      </c>
      <c r="Z182" s="20" t="s">
        <v>1440</v>
      </c>
      <c r="AA182" s="16" t="s">
        <v>1441</v>
      </c>
      <c r="AB182" s="20" t="s">
        <v>1436</v>
      </c>
      <c r="AC182" s="16" t="s">
        <v>1442</v>
      </c>
      <c r="AD182" s="16" t="s">
        <v>1443</v>
      </c>
      <c r="AE182" s="16" t="s">
        <v>1444</v>
      </c>
      <c r="AF182" s="16" t="s">
        <v>1445</v>
      </c>
      <c r="AG182" s="16" t="s">
        <v>1446</v>
      </c>
      <c r="AH182" s="20" t="s">
        <v>1447</v>
      </c>
      <c r="AI182" s="16" t="s">
        <v>1448</v>
      </c>
      <c r="AJ182" s="16" t="s">
        <v>1449</v>
      </c>
      <c r="AK182" s="16" t="s">
        <v>1450</v>
      </c>
      <c r="AL182" s="20" t="s">
        <v>1451</v>
      </c>
      <c r="AM182" s="16" t="s">
        <v>1452</v>
      </c>
      <c r="AN182" s="16"/>
      <c r="AO182" s="20" t="s">
        <v>1440</v>
      </c>
      <c r="AP182" s="16" t="s">
        <v>1453</v>
      </c>
      <c r="AQ182" s="16" t="s">
        <v>1454</v>
      </c>
      <c r="AR182" s="20" t="s">
        <v>1436</v>
      </c>
      <c r="AS182" s="16" t="s">
        <v>1455</v>
      </c>
      <c r="AT182" s="20" t="s">
        <v>1440</v>
      </c>
      <c r="AU182" s="16" t="s">
        <v>1456</v>
      </c>
      <c r="AV182" s="16" t="s">
        <v>1457</v>
      </c>
      <c r="AW182" s="16" t="s">
        <v>1458</v>
      </c>
      <c r="AX182" s="20" t="s">
        <v>1440</v>
      </c>
      <c r="AY182" s="20" t="s">
        <v>1440</v>
      </c>
      <c r="AZ182" s="16" t="s">
        <v>1459</v>
      </c>
      <c r="BA182" s="16" t="s">
        <v>1460</v>
      </c>
      <c r="BB182" s="16" t="s">
        <v>1461</v>
      </c>
      <c r="BC182" s="16" t="s">
        <v>1462</v>
      </c>
      <c r="BD182" s="16" t="s">
        <v>1463</v>
      </c>
      <c r="BE182" s="20" t="s">
        <v>1440</v>
      </c>
      <c r="BF182" s="16" t="s">
        <v>1443</v>
      </c>
      <c r="BG182" s="16" t="s">
        <v>1464</v>
      </c>
      <c r="BH182" s="16" t="s">
        <v>1465</v>
      </c>
      <c r="BI182" s="20" t="s">
        <v>1466</v>
      </c>
      <c r="BJ182" s="20" t="s">
        <v>1466</v>
      </c>
      <c r="BK182" s="20" t="s">
        <v>1436</v>
      </c>
      <c r="BL182" s="20" t="s">
        <v>1467</v>
      </c>
      <c r="BM182" s="16" t="s">
        <v>1468</v>
      </c>
      <c r="BN182" s="16" t="s">
        <v>1469</v>
      </c>
      <c r="BO182" s="20" t="s">
        <v>1436</v>
      </c>
      <c r="BP182" s="20" t="s">
        <v>1436</v>
      </c>
      <c r="BQ182" s="16" t="s">
        <v>1470</v>
      </c>
      <c r="BR182" s="16"/>
      <c r="BS182" s="16" t="s">
        <v>1440</v>
      </c>
      <c r="BT182" s="16" t="n">
        <f aca="false">49-(COUNTBLANK(U182:BQ182))</f>
        <v>48</v>
      </c>
      <c r="BU182" s="16" t="str">
        <f aca="false">CONCATENATE("*",BS182,"*")</f>
        <v>*drumming*</v>
      </c>
      <c r="BV182" s="16" t="n">
        <f aca="false">COUNTIFS(U182:BQ182,BU182)</f>
        <v>0</v>
      </c>
      <c r="BW182" s="18" t="n">
        <f aca="false">BV182/BT182</f>
        <v>0</v>
      </c>
      <c r="BX182" s="16"/>
      <c r="BY182" s="16"/>
      <c r="BZ182" s="18" t="str">
        <f aca="false">IF(BY182="","",(BY182/BT182))</f>
        <v/>
      </c>
      <c r="CA182" s="16" t="n">
        <f aca="false">COUNTIFS(U182:BQ182,BU183)</f>
        <v>0</v>
      </c>
      <c r="CB182" s="16" t="str">
        <f aca="false">IF(BX182="",BU182,BX182)</f>
        <v>*drumming*</v>
      </c>
      <c r="CC182" s="16" t="n">
        <f aca="false">COUNTIFS(U182:BQ182,CB183)</f>
        <v>0</v>
      </c>
      <c r="CD182" s="18" t="n">
        <f aca="false">CC182/BT182</f>
        <v>0</v>
      </c>
      <c r="CE182" s="16" t="s">
        <v>813</v>
      </c>
      <c r="CF182" s="18" t="n">
        <f aca="false">(COUNTIFS(U182:BQ182,CE182))/BT182</f>
        <v>0</v>
      </c>
      <c r="CG182" s="20" t="s">
        <v>1471</v>
      </c>
      <c r="CH182" s="16" t="s">
        <v>1472</v>
      </c>
      <c r="CI182" s="14" t="n">
        <f aca="false">(COUNTIFS(U182:BQ182,CK182))/BT182</f>
        <v>0</v>
      </c>
      <c r="CJ182" s="14" t="n">
        <f aca="false">(COUNTIFS(U182:BQ182,CK183))/BT182</f>
        <v>0.166666666666667</v>
      </c>
      <c r="CK182" s="16" t="s">
        <v>1478</v>
      </c>
      <c r="CL182" s="16" t="s">
        <v>1473</v>
      </c>
    </row>
    <row r="183" customFormat="false" ht="13.8" hidden="false" customHeight="false" outlineLevel="0" collapsed="false">
      <c r="A183" s="4" t="s">
        <v>195</v>
      </c>
      <c r="B183" s="17" t="n">
        <v>1</v>
      </c>
      <c r="C183" s="17" t="n">
        <v>2</v>
      </c>
      <c r="D183" s="17" t="n">
        <v>2</v>
      </c>
      <c r="E183" s="17" t="n">
        <v>49</v>
      </c>
      <c r="F183" s="17" t="n">
        <v>23</v>
      </c>
      <c r="G183" s="17" t="n">
        <v>3</v>
      </c>
      <c r="H183" s="4" t="n">
        <v>3023</v>
      </c>
      <c r="I183" s="4" t="n">
        <v>13023</v>
      </c>
      <c r="J183" s="4" t="n">
        <v>3023</v>
      </c>
      <c r="K183" s="4" t="s">
        <v>200</v>
      </c>
      <c r="L183" s="4" t="s">
        <v>132</v>
      </c>
      <c r="M183" s="16" t="s">
        <v>1474</v>
      </c>
      <c r="N183" s="16" t="s">
        <v>1434</v>
      </c>
      <c r="O183" s="16" t="s">
        <v>1435</v>
      </c>
      <c r="R183" s="16" t="n">
        <f aca="false">(1+LEN(N183)-LEN(SUBSTITUTE(N183," ","")))+1</f>
        <v>6</v>
      </c>
      <c r="S183" s="16" t="n">
        <f aca="false">(1+LEN(O183)-LEN(SUBSTITUTE(O183," ","")))</f>
        <v>9</v>
      </c>
      <c r="T183" s="16" t="s">
        <v>1377</v>
      </c>
      <c r="U183" s="20" t="s">
        <v>1476</v>
      </c>
      <c r="V183" s="16" t="s">
        <v>1477</v>
      </c>
      <c r="W183" s="16" t="s">
        <v>1459</v>
      </c>
      <c r="X183" s="20" t="s">
        <v>1478</v>
      </c>
      <c r="Y183" s="16" t="s">
        <v>1459</v>
      </c>
      <c r="Z183" s="16" t="s">
        <v>1479</v>
      </c>
      <c r="AA183" s="20" t="s">
        <v>1480</v>
      </c>
      <c r="AB183" s="16" t="s">
        <v>1481</v>
      </c>
      <c r="AC183" s="16" t="s">
        <v>1482</v>
      </c>
      <c r="AD183" s="20" t="s">
        <v>1483</v>
      </c>
      <c r="AE183" s="20" t="s">
        <v>1478</v>
      </c>
      <c r="AF183" s="20" t="s">
        <v>1484</v>
      </c>
      <c r="AG183" s="20" t="s">
        <v>1485</v>
      </c>
      <c r="AH183" s="20" t="s">
        <v>1478</v>
      </c>
      <c r="AI183" s="16" t="s">
        <v>1486</v>
      </c>
      <c r="AJ183" s="16" t="s">
        <v>1459</v>
      </c>
      <c r="AK183" s="20" t="s">
        <v>1487</v>
      </c>
      <c r="AL183" s="20" t="s">
        <v>1488</v>
      </c>
      <c r="AM183" s="16" t="s">
        <v>1489</v>
      </c>
      <c r="AN183" s="20" t="s">
        <v>1478</v>
      </c>
      <c r="AO183" s="16" t="s">
        <v>1450</v>
      </c>
      <c r="AP183" s="20" t="s">
        <v>1490</v>
      </c>
      <c r="AQ183" s="16" t="s">
        <v>1443</v>
      </c>
      <c r="AR183" s="20" t="s">
        <v>1478</v>
      </c>
      <c r="AS183" s="16" t="s">
        <v>1481</v>
      </c>
      <c r="AT183" s="16" t="s">
        <v>1491</v>
      </c>
      <c r="AU183" s="16" t="s">
        <v>1481</v>
      </c>
      <c r="AV183" s="16" t="s">
        <v>1443</v>
      </c>
      <c r="AW183" s="16" t="s">
        <v>1492</v>
      </c>
      <c r="AX183" s="16" t="s">
        <v>1450</v>
      </c>
      <c r="AY183" s="20" t="s">
        <v>1478</v>
      </c>
      <c r="AZ183" s="16" t="s">
        <v>1458</v>
      </c>
      <c r="BA183" s="20" t="s">
        <v>1493</v>
      </c>
      <c r="BB183" s="20" t="s">
        <v>1478</v>
      </c>
      <c r="BC183" s="20" t="s">
        <v>1478</v>
      </c>
      <c r="BD183" s="16" t="s">
        <v>1481</v>
      </c>
      <c r="BE183" s="20" t="s">
        <v>1485</v>
      </c>
      <c r="BF183" s="20" t="s">
        <v>1494</v>
      </c>
      <c r="BG183" s="16" t="s">
        <v>1495</v>
      </c>
      <c r="BH183" s="20" t="s">
        <v>1478</v>
      </c>
      <c r="BI183" s="20" t="s">
        <v>1496</v>
      </c>
      <c r="BJ183" s="16" t="s">
        <v>1481</v>
      </c>
      <c r="BK183" s="16" t="s">
        <v>1497</v>
      </c>
      <c r="BL183" s="20" t="s">
        <v>1478</v>
      </c>
      <c r="BM183" s="16" t="s">
        <v>1498</v>
      </c>
      <c r="BO183" s="20" t="s">
        <v>1478</v>
      </c>
      <c r="BP183" s="16" t="s">
        <v>1499</v>
      </c>
      <c r="BQ183" s="20" t="s">
        <v>1478</v>
      </c>
      <c r="BS183" s="16" t="s">
        <v>1478</v>
      </c>
      <c r="BT183" s="16" t="n">
        <f aca="false">49-(COUNTBLANK(U183:BQ183))</f>
        <v>48</v>
      </c>
      <c r="BU183" s="16" t="str">
        <f aca="false">CONCATENATE("*",BS183,"*")</f>
        <v>*dancing*</v>
      </c>
      <c r="BV183" s="16" t="n">
        <f aca="false">COUNTIFS(U183:BQ183,BU183)</f>
        <v>0</v>
      </c>
      <c r="BW183" s="18" t="n">
        <f aca="false">BV183/BT183</f>
        <v>0</v>
      </c>
      <c r="BZ183" s="18" t="str">
        <f aca="false">IF(BY183="","",(BY183/BT183))</f>
        <v/>
      </c>
      <c r="CA183" s="16" t="n">
        <f aca="false">COUNTIFS(U183:BQ183,BU182)</f>
        <v>0</v>
      </c>
      <c r="CB183" s="16" t="str">
        <f aca="false">IF(BX183="",BU183,BX183)</f>
        <v>*dancing*</v>
      </c>
      <c r="CC183" s="16" t="n">
        <f aca="false">COUNTIFS(U183:BQ183,CB182)</f>
        <v>0</v>
      </c>
      <c r="CD183" s="18" t="n">
        <f aca="false">CC183/BT183</f>
        <v>0</v>
      </c>
      <c r="CE183" s="16" t="s">
        <v>1500</v>
      </c>
      <c r="CF183" s="18" t="n">
        <f aca="false">(COUNTIFS(U183:BQ183,CE183))/BT183</f>
        <v>0</v>
      </c>
      <c r="CG183" s="20" t="s">
        <v>1501</v>
      </c>
      <c r="CH183" s="16" t="s">
        <v>1502</v>
      </c>
      <c r="CI183" s="14" t="n">
        <f aca="false">(COUNTIFS(U183:BQ183,CK183))/BT183</f>
        <v>0</v>
      </c>
      <c r="CJ183" s="14" t="n">
        <f aca="false">(COUNTIFS(U183:BQ183,CK182))/BT183</f>
        <v>0.375</v>
      </c>
      <c r="CK183" s="16" t="s">
        <v>1436</v>
      </c>
      <c r="CL183" s="16" t="s">
        <v>1473</v>
      </c>
    </row>
    <row r="184" customFormat="false" ht="13.8" hidden="false" customHeight="false" outlineLevel="0" collapsed="false">
      <c r="A184" s="4" t="s">
        <v>201</v>
      </c>
      <c r="B184" s="4" t="n">
        <v>2</v>
      </c>
      <c r="C184" s="4" t="n">
        <v>1</v>
      </c>
      <c r="D184" s="4" t="n">
        <v>1</v>
      </c>
      <c r="E184" s="4" t="n">
        <v>49</v>
      </c>
      <c r="F184" s="4" t="n">
        <v>23</v>
      </c>
      <c r="G184" s="4" t="n">
        <v>5</v>
      </c>
      <c r="H184" s="4" t="n">
        <v>5023</v>
      </c>
      <c r="I184" s="4" t="n">
        <v>15023</v>
      </c>
      <c r="J184" s="4" t="n">
        <v>5023</v>
      </c>
      <c r="K184" s="4" t="s">
        <v>200</v>
      </c>
      <c r="L184" s="4" t="s">
        <v>132</v>
      </c>
      <c r="M184" s="0" t="s">
        <v>1433</v>
      </c>
      <c r="N184" s="0" t="s">
        <v>1434</v>
      </c>
      <c r="O184" s="0" t="s">
        <v>1435</v>
      </c>
      <c r="R184" s="0" t="n">
        <f aca="false">(1+LEN(N184)-LEN(SUBSTITUTE(N184," ","")))+1</f>
        <v>6</v>
      </c>
      <c r="S184" s="0" t="n">
        <f aca="false">(1+LEN(O184)-LEN(SUBSTITUTE(O184," ","")))</f>
        <v>9</v>
      </c>
      <c r="T184" s="0" t="s">
        <v>1377</v>
      </c>
      <c r="U184" s="19" t="s">
        <v>1436</v>
      </c>
      <c r="V184" s="0" t="s">
        <v>1437</v>
      </c>
      <c r="W184" s="0" t="s">
        <v>1438</v>
      </c>
      <c r="X184" s="0" t="s">
        <v>1439</v>
      </c>
      <c r="Y184" s="19" t="s">
        <v>1436</v>
      </c>
      <c r="Z184" s="19" t="s">
        <v>1440</v>
      </c>
      <c r="AA184" s="0" t="s">
        <v>1441</v>
      </c>
      <c r="AB184" s="19" t="s">
        <v>1436</v>
      </c>
      <c r="AC184" s="0" t="s">
        <v>1442</v>
      </c>
      <c r="AD184" s="0" t="s">
        <v>1443</v>
      </c>
      <c r="AE184" s="0" t="s">
        <v>1444</v>
      </c>
      <c r="AF184" s="0" t="s">
        <v>1445</v>
      </c>
      <c r="AG184" s="0" t="s">
        <v>1446</v>
      </c>
      <c r="AH184" s="19" t="s">
        <v>1447</v>
      </c>
      <c r="AI184" s="0" t="s">
        <v>1448</v>
      </c>
      <c r="AJ184" s="0" t="s">
        <v>1449</v>
      </c>
      <c r="AK184" s="0" t="s">
        <v>1450</v>
      </c>
      <c r="AL184" s="19" t="s">
        <v>1451</v>
      </c>
      <c r="AM184" s="0" t="s">
        <v>1452</v>
      </c>
      <c r="AN184" s="12"/>
      <c r="AO184" s="19" t="s">
        <v>1440</v>
      </c>
      <c r="AP184" s="0" t="s">
        <v>1453</v>
      </c>
      <c r="AQ184" s="0" t="s">
        <v>1454</v>
      </c>
      <c r="AR184" s="19" t="s">
        <v>1436</v>
      </c>
      <c r="AS184" s="0" t="s">
        <v>1455</v>
      </c>
      <c r="AT184" s="19" t="s">
        <v>1440</v>
      </c>
      <c r="AU184" s="0" t="s">
        <v>1456</v>
      </c>
      <c r="AV184" s="0" t="s">
        <v>1457</v>
      </c>
      <c r="AW184" s="0" t="s">
        <v>1458</v>
      </c>
      <c r="AX184" s="19" t="s">
        <v>1440</v>
      </c>
      <c r="AY184" s="19" t="s">
        <v>1440</v>
      </c>
      <c r="AZ184" s="0" t="s">
        <v>1459</v>
      </c>
      <c r="BA184" s="0" t="s">
        <v>1460</v>
      </c>
      <c r="BB184" s="0" t="s">
        <v>1461</v>
      </c>
      <c r="BC184" s="0" t="s">
        <v>1462</v>
      </c>
      <c r="BD184" s="0" t="s">
        <v>1463</v>
      </c>
      <c r="BE184" s="19" t="s">
        <v>1440</v>
      </c>
      <c r="BF184" s="0" t="s">
        <v>1443</v>
      </c>
      <c r="BG184" s="0" t="s">
        <v>1464</v>
      </c>
      <c r="BH184" s="0" t="s">
        <v>1465</v>
      </c>
      <c r="BI184" s="19" t="s">
        <v>1466</v>
      </c>
      <c r="BJ184" s="19" t="s">
        <v>1466</v>
      </c>
      <c r="BK184" s="19" t="s">
        <v>1436</v>
      </c>
      <c r="BL184" s="19" t="s">
        <v>1467</v>
      </c>
      <c r="BM184" s="0" t="s">
        <v>1468</v>
      </c>
      <c r="BN184" s="0" t="s">
        <v>1469</v>
      </c>
      <c r="BO184" s="19" t="s">
        <v>1436</v>
      </c>
      <c r="BP184" s="19" t="s">
        <v>1436</v>
      </c>
      <c r="BQ184" s="0" t="s">
        <v>1470</v>
      </c>
      <c r="BR184" s="16"/>
      <c r="BS184" s="0" t="s">
        <v>1440</v>
      </c>
      <c r="BT184" s="0" t="n">
        <f aca="false">49-(COUNTBLANK(U184:BQ184))</f>
        <v>48</v>
      </c>
      <c r="BU184" s="0" t="str">
        <f aca="false">CONCATENATE("*",BS184,"*")</f>
        <v>*drumming*</v>
      </c>
      <c r="BV184" s="0" t="n">
        <f aca="false">COUNTIFS(U184:BQ184,BU184)</f>
        <v>0</v>
      </c>
      <c r="BW184" s="18" t="n">
        <f aca="false">BV184/BT184</f>
        <v>0</v>
      </c>
      <c r="BZ184" s="14" t="str">
        <f aca="false">IF(BY184="","",(BY184/BT184))</f>
        <v/>
      </c>
      <c r="CA184" s="0" t="n">
        <f aca="false">COUNTIFS(U184:BQ184,BU185)</f>
        <v>0</v>
      </c>
      <c r="CB184" s="0" t="str">
        <f aca="false">IF(BX184="",BU184,BX184)</f>
        <v>*drumming*</v>
      </c>
      <c r="CC184" s="0" t="n">
        <f aca="false">COUNTIFS(U184:BQ184,CB185)</f>
        <v>0</v>
      </c>
      <c r="CD184" s="14" t="n">
        <f aca="false">CC184/BT184</f>
        <v>0</v>
      </c>
      <c r="CE184" s="0" t="s">
        <v>813</v>
      </c>
      <c r="CF184" s="14" t="n">
        <f aca="false">(COUNTIFS(U184:BQ184,CE184))/BT184</f>
        <v>0</v>
      </c>
      <c r="CG184" s="19" t="s">
        <v>1471</v>
      </c>
      <c r="CH184" s="0" t="s">
        <v>1472</v>
      </c>
      <c r="CI184" s="14" t="n">
        <f aca="false">(COUNTIFS(U184:BQ184,CK184))/BT184</f>
        <v>0.166666666666667</v>
      </c>
      <c r="CJ184" s="14" t="n">
        <f aca="false">(COUNTIFS(U184:BQ184,CH185))/BT184</f>
        <v>0</v>
      </c>
      <c r="CK184" s="15" t="s">
        <v>1436</v>
      </c>
      <c r="CL184" s="0" t="s">
        <v>1473</v>
      </c>
    </row>
    <row r="185" customFormat="false" ht="13.8" hidden="false" customHeight="false" outlineLevel="0" collapsed="false">
      <c r="A185" s="4" t="s">
        <v>202</v>
      </c>
      <c r="B185" s="4" t="n">
        <v>2</v>
      </c>
      <c r="C185" s="4" t="n">
        <v>1</v>
      </c>
      <c r="D185" s="4" t="n">
        <v>2</v>
      </c>
      <c r="E185" s="4" t="n">
        <v>49</v>
      </c>
      <c r="F185" s="4" t="n">
        <v>23</v>
      </c>
      <c r="G185" s="4" t="n">
        <v>6</v>
      </c>
      <c r="H185" s="4" t="n">
        <v>6023</v>
      </c>
      <c r="I185" s="4" t="n">
        <v>16023</v>
      </c>
      <c r="J185" s="4" t="n">
        <v>6023</v>
      </c>
      <c r="K185" s="4" t="s">
        <v>200</v>
      </c>
      <c r="L185" s="4" t="s">
        <v>132</v>
      </c>
      <c r="M185" s="0" t="s">
        <v>1474</v>
      </c>
      <c r="N185" s="0" t="s">
        <v>1434</v>
      </c>
      <c r="O185" s="0" t="s">
        <v>1475</v>
      </c>
      <c r="R185" s="0" t="n">
        <f aca="false">(1+LEN(N185)-LEN(SUBSTITUTE(N185," ","")))+1</f>
        <v>6</v>
      </c>
      <c r="S185" s="0" t="n">
        <f aca="false">(1+LEN(O185)-LEN(SUBSTITUTE(O185," ","")))</f>
        <v>9</v>
      </c>
      <c r="T185" s="0" t="s">
        <v>1377</v>
      </c>
      <c r="U185" s="19" t="s">
        <v>1476</v>
      </c>
      <c r="V185" s="0" t="s">
        <v>1477</v>
      </c>
      <c r="W185" s="0" t="s">
        <v>1459</v>
      </c>
      <c r="X185" s="19" t="s">
        <v>1478</v>
      </c>
      <c r="Y185" s="0" t="s">
        <v>1459</v>
      </c>
      <c r="Z185" s="0" t="s">
        <v>1479</v>
      </c>
      <c r="AA185" s="19" t="s">
        <v>1480</v>
      </c>
      <c r="AB185" s="0" t="s">
        <v>1481</v>
      </c>
      <c r="AC185" s="0" t="s">
        <v>1482</v>
      </c>
      <c r="AD185" s="19" t="s">
        <v>1483</v>
      </c>
      <c r="AE185" s="19" t="s">
        <v>1478</v>
      </c>
      <c r="AF185" s="19" t="s">
        <v>1484</v>
      </c>
      <c r="AG185" s="19" t="s">
        <v>1485</v>
      </c>
      <c r="AH185" s="19" t="s">
        <v>1478</v>
      </c>
      <c r="AI185" s="0" t="s">
        <v>1486</v>
      </c>
      <c r="AJ185" s="0" t="s">
        <v>1459</v>
      </c>
      <c r="AK185" s="19" t="s">
        <v>1487</v>
      </c>
      <c r="AL185" s="19" t="s">
        <v>1488</v>
      </c>
      <c r="AM185" s="0" t="s">
        <v>1489</v>
      </c>
      <c r="AN185" s="19" t="s">
        <v>1478</v>
      </c>
      <c r="AO185" s="0" t="s">
        <v>1450</v>
      </c>
      <c r="AP185" s="19" t="s">
        <v>1490</v>
      </c>
      <c r="AQ185" s="0" t="s">
        <v>1443</v>
      </c>
      <c r="AR185" s="19" t="s">
        <v>1478</v>
      </c>
      <c r="AS185" s="0" t="s">
        <v>1481</v>
      </c>
      <c r="AT185" s="0" t="s">
        <v>1491</v>
      </c>
      <c r="AU185" s="0" t="s">
        <v>1481</v>
      </c>
      <c r="AV185" s="0" t="s">
        <v>1443</v>
      </c>
      <c r="AW185" s="0" t="s">
        <v>1492</v>
      </c>
      <c r="AX185" s="0" t="s">
        <v>1450</v>
      </c>
      <c r="AY185" s="19" t="s">
        <v>1478</v>
      </c>
      <c r="AZ185" s="0" t="s">
        <v>1458</v>
      </c>
      <c r="BA185" s="19" t="s">
        <v>1493</v>
      </c>
      <c r="BB185" s="19" t="s">
        <v>1478</v>
      </c>
      <c r="BC185" s="19" t="s">
        <v>1478</v>
      </c>
      <c r="BD185" s="0" t="s">
        <v>1481</v>
      </c>
      <c r="BE185" s="19" t="s">
        <v>1485</v>
      </c>
      <c r="BF185" s="19" t="s">
        <v>1494</v>
      </c>
      <c r="BG185" s="0" t="s">
        <v>1495</v>
      </c>
      <c r="BH185" s="19" t="s">
        <v>1478</v>
      </c>
      <c r="BI185" s="19" t="s">
        <v>1496</v>
      </c>
      <c r="BJ185" s="0" t="s">
        <v>1481</v>
      </c>
      <c r="BK185" s="0" t="s">
        <v>1497</v>
      </c>
      <c r="BL185" s="19" t="s">
        <v>1478</v>
      </c>
      <c r="BM185" s="0" t="s">
        <v>1498</v>
      </c>
      <c r="BN185" s="12"/>
      <c r="BO185" s="19" t="s">
        <v>1478</v>
      </c>
      <c r="BP185" s="0" t="s">
        <v>1499</v>
      </c>
      <c r="BQ185" s="19" t="s">
        <v>1478</v>
      </c>
      <c r="BR185" s="16"/>
      <c r="BS185" s="0" t="s">
        <v>1478</v>
      </c>
      <c r="BT185" s="0" t="n">
        <f aca="false">49-(COUNTBLANK(U185:BQ185))</f>
        <v>48</v>
      </c>
      <c r="BU185" s="0" t="str">
        <f aca="false">CONCATENATE("*",BS185,"*")</f>
        <v>*dancing*</v>
      </c>
      <c r="BV185" s="0" t="n">
        <f aca="false">COUNTIFS(U185:BQ185,BU185)</f>
        <v>0</v>
      </c>
      <c r="BW185" s="18" t="n">
        <f aca="false">BV185/BT185</f>
        <v>0</v>
      </c>
      <c r="BZ185" s="14" t="str">
        <f aca="false">IF(BY185="","",(BY185/BT185))</f>
        <v/>
      </c>
      <c r="CA185" s="0" t="n">
        <f aca="false">COUNTIFS(U185:BQ185,BU184)</f>
        <v>0</v>
      </c>
      <c r="CB185" s="0" t="str">
        <f aca="false">IF(BX185="",BU185,BX185)</f>
        <v>*dancing*</v>
      </c>
      <c r="CC185" s="0" t="n">
        <f aca="false">COUNTIFS(U185:BQ185,CB184)</f>
        <v>0</v>
      </c>
      <c r="CD185" s="14" t="n">
        <f aca="false">CC185/BT185</f>
        <v>0</v>
      </c>
      <c r="CE185" s="0" t="s">
        <v>1500</v>
      </c>
      <c r="CF185" s="14" t="n">
        <f aca="false">(COUNTIFS(U185:BQ185,CE185))/BT185</f>
        <v>0</v>
      </c>
      <c r="CG185" s="19" t="s">
        <v>1501</v>
      </c>
      <c r="CH185" s="0" t="s">
        <v>1502</v>
      </c>
      <c r="CI185" s="14" t="n">
        <f aca="false">(COUNTIFS(U185:BQ185,CK185))/BT185</f>
        <v>0.375</v>
      </c>
      <c r="CJ185" s="14" t="n">
        <f aca="false">(COUNTIFS(U185:BQ185,CH184))/BT185</f>
        <v>0</v>
      </c>
      <c r="CK185" s="15" t="s">
        <v>1478</v>
      </c>
      <c r="CL185" s="0" t="s">
        <v>1473</v>
      </c>
    </row>
    <row r="186" customFormat="false" ht="12.75" hidden="false" customHeight="true" outlineLevel="0" collapsed="false">
      <c r="A186" s="4" t="s">
        <v>203</v>
      </c>
      <c r="B186" s="17" t="n">
        <v>2</v>
      </c>
      <c r="C186" s="17" t="n">
        <v>2</v>
      </c>
      <c r="D186" s="17" t="n">
        <v>1</v>
      </c>
      <c r="E186" s="17" t="n">
        <v>49</v>
      </c>
      <c r="F186" s="17" t="n">
        <v>23</v>
      </c>
      <c r="G186" s="17" t="n">
        <v>7</v>
      </c>
      <c r="H186" s="4" t="n">
        <v>7023</v>
      </c>
      <c r="I186" s="4" t="n">
        <v>17023</v>
      </c>
      <c r="J186" s="4" t="n">
        <v>7023</v>
      </c>
      <c r="K186" s="4" t="s">
        <v>200</v>
      </c>
      <c r="L186" s="4" t="s">
        <v>132</v>
      </c>
      <c r="M186" s="16" t="s">
        <v>1433</v>
      </c>
      <c r="N186" s="16" t="s">
        <v>1434</v>
      </c>
      <c r="O186" s="16" t="s">
        <v>1475</v>
      </c>
      <c r="R186" s="16" t="n">
        <f aca="false">(1+LEN(N186)-LEN(SUBSTITUTE(N186," ","")))+1</f>
        <v>6</v>
      </c>
      <c r="S186" s="16" t="n">
        <f aca="false">(1+LEN(O186)-LEN(SUBSTITUTE(O186," ","")))</f>
        <v>9</v>
      </c>
      <c r="T186" s="16" t="s">
        <v>1377</v>
      </c>
      <c r="U186" s="20" t="s">
        <v>1436</v>
      </c>
      <c r="V186" s="16" t="s">
        <v>1437</v>
      </c>
      <c r="W186" s="16" t="s">
        <v>1438</v>
      </c>
      <c r="X186" s="16" t="s">
        <v>1439</v>
      </c>
      <c r="Y186" s="20" t="s">
        <v>1436</v>
      </c>
      <c r="Z186" s="20" t="s">
        <v>1440</v>
      </c>
      <c r="AA186" s="16" t="s">
        <v>1441</v>
      </c>
      <c r="AB186" s="20" t="s">
        <v>1436</v>
      </c>
      <c r="AC186" s="16" t="s">
        <v>1442</v>
      </c>
      <c r="AD186" s="16" t="s">
        <v>1443</v>
      </c>
      <c r="AE186" s="16" t="s">
        <v>1444</v>
      </c>
      <c r="AF186" s="16" t="s">
        <v>1445</v>
      </c>
      <c r="AG186" s="16" t="s">
        <v>1446</v>
      </c>
      <c r="AH186" s="20" t="s">
        <v>1447</v>
      </c>
      <c r="AI186" s="16" t="s">
        <v>1448</v>
      </c>
      <c r="AJ186" s="16" t="s">
        <v>1449</v>
      </c>
      <c r="AK186" s="16" t="s">
        <v>1450</v>
      </c>
      <c r="AL186" s="20" t="s">
        <v>1451</v>
      </c>
      <c r="AM186" s="16" t="s">
        <v>1452</v>
      </c>
      <c r="AO186" s="20" t="s">
        <v>1440</v>
      </c>
      <c r="AP186" s="16" t="s">
        <v>1453</v>
      </c>
      <c r="AQ186" s="16" t="s">
        <v>1454</v>
      </c>
      <c r="AR186" s="20" t="s">
        <v>1436</v>
      </c>
      <c r="AS186" s="16" t="s">
        <v>1455</v>
      </c>
      <c r="AT186" s="20" t="s">
        <v>1440</v>
      </c>
      <c r="AU186" s="16" t="s">
        <v>1456</v>
      </c>
      <c r="AV186" s="16" t="s">
        <v>1457</v>
      </c>
      <c r="AW186" s="16" t="s">
        <v>1458</v>
      </c>
      <c r="AX186" s="20" t="s">
        <v>1440</v>
      </c>
      <c r="AY186" s="20" t="s">
        <v>1440</v>
      </c>
      <c r="AZ186" s="16" t="s">
        <v>1459</v>
      </c>
      <c r="BA186" s="16" t="s">
        <v>1460</v>
      </c>
      <c r="BB186" s="16" t="s">
        <v>1461</v>
      </c>
      <c r="BC186" s="16" t="s">
        <v>1462</v>
      </c>
      <c r="BD186" s="16" t="s">
        <v>1463</v>
      </c>
      <c r="BE186" s="20" t="s">
        <v>1440</v>
      </c>
      <c r="BF186" s="16" t="s">
        <v>1443</v>
      </c>
      <c r="BG186" s="16" t="s">
        <v>1464</v>
      </c>
      <c r="BH186" s="16" t="s">
        <v>1465</v>
      </c>
      <c r="BI186" s="20" t="s">
        <v>1466</v>
      </c>
      <c r="BJ186" s="20" t="s">
        <v>1466</v>
      </c>
      <c r="BK186" s="20" t="s">
        <v>1436</v>
      </c>
      <c r="BL186" s="20" t="s">
        <v>1467</v>
      </c>
      <c r="BM186" s="16" t="s">
        <v>1468</v>
      </c>
      <c r="BN186" s="16" t="s">
        <v>1469</v>
      </c>
      <c r="BO186" s="20" t="s">
        <v>1436</v>
      </c>
      <c r="BP186" s="20" t="s">
        <v>1436</v>
      </c>
      <c r="BQ186" s="16" t="s">
        <v>1470</v>
      </c>
      <c r="BR186" s="16"/>
      <c r="BS186" s="16" t="s">
        <v>1440</v>
      </c>
      <c r="BT186" s="16" t="n">
        <f aca="false">49-(COUNTBLANK(U186:BQ186))</f>
        <v>48</v>
      </c>
      <c r="BU186" s="16" t="str">
        <f aca="false">CONCATENATE("*",BS186,"*")</f>
        <v>*drumming*</v>
      </c>
      <c r="BV186" s="16" t="n">
        <f aca="false">COUNTIFS(U186:BQ186,BU186)</f>
        <v>0</v>
      </c>
      <c r="BW186" s="18" t="n">
        <f aca="false">BV186/BT186</f>
        <v>0</v>
      </c>
      <c r="BZ186" s="18" t="str">
        <f aca="false">IF(BY186="","",(BY186/BT186))</f>
        <v/>
      </c>
      <c r="CA186" s="16" t="n">
        <f aca="false">COUNTIFS(U186:BQ186,BU187)</f>
        <v>0</v>
      </c>
      <c r="CB186" s="16" t="str">
        <f aca="false">IF(BX186="",BU186,BX186)</f>
        <v>*drumming*</v>
      </c>
      <c r="CC186" s="16" t="n">
        <f aca="false">COUNTIFS(U186:BQ186,CB187)</f>
        <v>0</v>
      </c>
      <c r="CD186" s="18" t="n">
        <f aca="false">CC186/BT186</f>
        <v>0</v>
      </c>
      <c r="CE186" s="16" t="s">
        <v>813</v>
      </c>
      <c r="CF186" s="18" t="n">
        <f aca="false">(COUNTIFS(U186:BQ186,CE186))/BT186</f>
        <v>0</v>
      </c>
      <c r="CG186" s="20" t="s">
        <v>1471</v>
      </c>
      <c r="CH186" s="16" t="s">
        <v>1472</v>
      </c>
      <c r="CI186" s="14" t="n">
        <f aca="false">(COUNTIFS(U186:BQ186,CK186))/BT186</f>
        <v>0</v>
      </c>
      <c r="CJ186" s="18" t="n">
        <v>0.17</v>
      </c>
      <c r="CK186" s="16" t="s">
        <v>1478</v>
      </c>
      <c r="CL186" s="16" t="s">
        <v>1473</v>
      </c>
    </row>
    <row r="187" customFormat="false" ht="13.8" hidden="false" customHeight="false" outlineLevel="0" collapsed="false">
      <c r="A187" s="4" t="s">
        <v>199</v>
      </c>
      <c r="B187" s="17" t="n">
        <v>2</v>
      </c>
      <c r="C187" s="17" t="n">
        <v>2</v>
      </c>
      <c r="D187" s="17" t="n">
        <v>2</v>
      </c>
      <c r="E187" s="17" t="n">
        <v>49</v>
      </c>
      <c r="F187" s="17" t="n">
        <v>23</v>
      </c>
      <c r="G187" s="17" t="n">
        <v>8</v>
      </c>
      <c r="H187" s="4" t="n">
        <v>8023</v>
      </c>
      <c r="I187" s="4" t="n">
        <v>18023</v>
      </c>
      <c r="J187" s="4" t="n">
        <v>8023</v>
      </c>
      <c r="K187" s="4" t="s">
        <v>200</v>
      </c>
      <c r="L187" s="4" t="s">
        <v>132</v>
      </c>
      <c r="M187" s="16" t="s">
        <v>1474</v>
      </c>
      <c r="N187" s="16" t="s">
        <v>1434</v>
      </c>
      <c r="O187" s="16" t="s">
        <v>1435</v>
      </c>
      <c r="R187" s="16" t="n">
        <f aca="false">(1+LEN(N187)-LEN(SUBSTITUTE(N187," ","")))+1</f>
        <v>6</v>
      </c>
      <c r="S187" s="16" t="n">
        <f aca="false">(1+LEN(O187)-LEN(SUBSTITUTE(O187," ","")))</f>
        <v>9</v>
      </c>
      <c r="T187" s="16" t="s">
        <v>1377</v>
      </c>
      <c r="U187" s="20" t="s">
        <v>1476</v>
      </c>
      <c r="V187" s="16" t="s">
        <v>1477</v>
      </c>
      <c r="W187" s="16" t="s">
        <v>1459</v>
      </c>
      <c r="X187" s="20" t="s">
        <v>1478</v>
      </c>
      <c r="Y187" s="16" t="s">
        <v>1459</v>
      </c>
      <c r="Z187" s="16" t="s">
        <v>1479</v>
      </c>
      <c r="AA187" s="20" t="s">
        <v>1480</v>
      </c>
      <c r="AB187" s="16" t="s">
        <v>1481</v>
      </c>
      <c r="AC187" s="16" t="s">
        <v>1482</v>
      </c>
      <c r="AD187" s="20" t="s">
        <v>1483</v>
      </c>
      <c r="AE187" s="20" t="s">
        <v>1478</v>
      </c>
      <c r="AF187" s="20" t="s">
        <v>1484</v>
      </c>
      <c r="AG187" s="20" t="s">
        <v>1485</v>
      </c>
      <c r="AH187" s="20" t="s">
        <v>1478</v>
      </c>
      <c r="AI187" s="16" t="s">
        <v>1486</v>
      </c>
      <c r="AJ187" s="16" t="s">
        <v>1459</v>
      </c>
      <c r="AK187" s="20" t="s">
        <v>1487</v>
      </c>
      <c r="AL187" s="20" t="s">
        <v>1488</v>
      </c>
      <c r="AM187" s="16" t="s">
        <v>1489</v>
      </c>
      <c r="AN187" s="20" t="s">
        <v>1478</v>
      </c>
      <c r="AO187" s="16" t="s">
        <v>1450</v>
      </c>
      <c r="AP187" s="20" t="s">
        <v>1490</v>
      </c>
      <c r="AQ187" s="16" t="s">
        <v>1443</v>
      </c>
      <c r="AR187" s="20" t="s">
        <v>1478</v>
      </c>
      <c r="AS187" s="16" t="s">
        <v>1481</v>
      </c>
      <c r="AT187" s="16" t="s">
        <v>1491</v>
      </c>
      <c r="AU187" s="16" t="s">
        <v>1481</v>
      </c>
      <c r="AV187" s="16" t="s">
        <v>1443</v>
      </c>
      <c r="AW187" s="16" t="s">
        <v>1492</v>
      </c>
      <c r="AX187" s="16" t="s">
        <v>1450</v>
      </c>
      <c r="AY187" s="20" t="s">
        <v>1478</v>
      </c>
      <c r="AZ187" s="16" t="s">
        <v>1458</v>
      </c>
      <c r="BA187" s="20" t="s">
        <v>1493</v>
      </c>
      <c r="BB187" s="20" t="s">
        <v>1478</v>
      </c>
      <c r="BC187" s="20" t="s">
        <v>1478</v>
      </c>
      <c r="BD187" s="16" t="s">
        <v>1481</v>
      </c>
      <c r="BE187" s="20" t="s">
        <v>1485</v>
      </c>
      <c r="BF187" s="20" t="s">
        <v>1494</v>
      </c>
      <c r="BG187" s="16" t="s">
        <v>1495</v>
      </c>
      <c r="BH187" s="20" t="s">
        <v>1478</v>
      </c>
      <c r="BI187" s="20" t="s">
        <v>1496</v>
      </c>
      <c r="BJ187" s="16" t="s">
        <v>1481</v>
      </c>
      <c r="BK187" s="16" t="s">
        <v>1497</v>
      </c>
      <c r="BL187" s="20" t="s">
        <v>1478</v>
      </c>
      <c r="BM187" s="16" t="s">
        <v>1498</v>
      </c>
      <c r="BO187" s="20" t="s">
        <v>1478</v>
      </c>
      <c r="BP187" s="16" t="s">
        <v>1499</v>
      </c>
      <c r="BQ187" s="20" t="s">
        <v>1478</v>
      </c>
      <c r="BR187" s="16"/>
      <c r="BS187" s="16" t="s">
        <v>1478</v>
      </c>
      <c r="BT187" s="16" t="n">
        <f aca="false">49-(COUNTBLANK(U187:BQ187))</f>
        <v>48</v>
      </c>
      <c r="BU187" s="16" t="str">
        <f aca="false">CONCATENATE("*",BS187,"*")</f>
        <v>*dancing*</v>
      </c>
      <c r="BV187" s="16" t="n">
        <f aca="false">COUNTIFS(U187:BQ187,BU187)</f>
        <v>0</v>
      </c>
      <c r="BW187" s="18" t="n">
        <f aca="false">BV187/BT187</f>
        <v>0</v>
      </c>
      <c r="BZ187" s="18" t="str">
        <f aca="false">IF(BY187="","",(BY187/BT187))</f>
        <v/>
      </c>
      <c r="CA187" s="16" t="n">
        <f aca="false">COUNTIFS(U187:BQ187,BU186)</f>
        <v>0</v>
      </c>
      <c r="CB187" s="16" t="str">
        <f aca="false">IF(BX187="",BU187,BX187)</f>
        <v>*dancing*</v>
      </c>
      <c r="CC187" s="16" t="n">
        <f aca="false">COUNTIFS(U187:BQ187,CB186)</f>
        <v>0</v>
      </c>
      <c r="CD187" s="18" t="n">
        <f aca="false">CC187/BT187</f>
        <v>0</v>
      </c>
      <c r="CE187" s="16" t="s">
        <v>1500</v>
      </c>
      <c r="CF187" s="18" t="n">
        <f aca="false">(COUNTIFS(U187:BQ187,CE187))/BT187</f>
        <v>0</v>
      </c>
      <c r="CG187" s="20" t="s">
        <v>1501</v>
      </c>
      <c r="CH187" s="16" t="s">
        <v>1502</v>
      </c>
      <c r="CI187" s="14" t="n">
        <f aca="false">(COUNTIFS(U187:BQ187,CK187))/BT187</f>
        <v>0</v>
      </c>
      <c r="CJ187" s="18" t="n">
        <v>0.35</v>
      </c>
      <c r="CK187" s="16" t="s">
        <v>1436</v>
      </c>
      <c r="CL187" s="16" t="s">
        <v>1473</v>
      </c>
    </row>
    <row r="188" customFormat="false" ht="13.8" hidden="false" customHeight="false" outlineLevel="0" collapsed="false">
      <c r="A188" s="4" t="s">
        <v>197</v>
      </c>
      <c r="B188" s="4" t="n">
        <v>1</v>
      </c>
      <c r="C188" s="4" t="n">
        <v>1</v>
      </c>
      <c r="D188" s="4" t="n">
        <v>1</v>
      </c>
      <c r="E188" s="4" t="n">
        <v>50</v>
      </c>
      <c r="F188" s="4" t="n">
        <v>24</v>
      </c>
      <c r="G188" s="4" t="n">
        <v>0</v>
      </c>
      <c r="H188" s="4" t="n">
        <v>24</v>
      </c>
      <c r="I188" s="4" t="n">
        <v>10024</v>
      </c>
      <c r="J188" s="4" t="n">
        <v>24</v>
      </c>
      <c r="K188" s="4" t="s">
        <v>200</v>
      </c>
      <c r="L188" s="4" t="s">
        <v>132</v>
      </c>
      <c r="M188" s="0" t="s">
        <v>1503</v>
      </c>
      <c r="N188" s="0" t="s">
        <v>1504</v>
      </c>
      <c r="O188" s="0" t="s">
        <v>1505</v>
      </c>
      <c r="R188" s="0" t="n">
        <f aca="false">(1+LEN(N188)-LEN(SUBSTITUTE(N188," ","")))+1</f>
        <v>8</v>
      </c>
      <c r="S188" s="0" t="n">
        <f aca="false">(1+LEN(O188)-LEN(SUBSTITUTE(O188," ","")))</f>
        <v>11</v>
      </c>
      <c r="T188" s="0" t="s">
        <v>1377</v>
      </c>
      <c r="U188" s="0" t="s">
        <v>154</v>
      </c>
      <c r="V188" s="19" t="s">
        <v>1506</v>
      </c>
      <c r="W188" s="0" t="s">
        <v>1507</v>
      </c>
      <c r="X188" s="0" t="s">
        <v>154</v>
      </c>
      <c r="Y188" s="0" t="s">
        <v>1508</v>
      </c>
      <c r="Z188" s="19" t="s">
        <v>892</v>
      </c>
      <c r="AA188" s="23" t="s">
        <v>1509</v>
      </c>
      <c r="AB188" s="19" t="s">
        <v>892</v>
      </c>
      <c r="AC188" s="19" t="s">
        <v>892</v>
      </c>
      <c r="AD188" s="0" t="s">
        <v>762</v>
      </c>
      <c r="AE188" s="0" t="s">
        <v>1510</v>
      </c>
      <c r="AF188" s="0" t="s">
        <v>1511</v>
      </c>
      <c r="AG188" s="0" t="s">
        <v>154</v>
      </c>
      <c r="AH188" s="23" t="s">
        <v>1512</v>
      </c>
      <c r="AI188" s="0" t="s">
        <v>154</v>
      </c>
      <c r="AJ188" s="19" t="s">
        <v>1513</v>
      </c>
      <c r="AK188" s="19" t="s">
        <v>892</v>
      </c>
      <c r="AL188" s="19" t="s">
        <v>1514</v>
      </c>
      <c r="AM188" s="19" t="s">
        <v>892</v>
      </c>
      <c r="AN188" s="19" t="s">
        <v>1515</v>
      </c>
      <c r="AO188" s="0" t="s">
        <v>154</v>
      </c>
      <c r="AP188" s="23" t="s">
        <v>1516</v>
      </c>
      <c r="AQ188" s="0" t="s">
        <v>1517</v>
      </c>
      <c r="AR188" s="23" t="s">
        <v>1518</v>
      </c>
      <c r="AS188" s="19" t="s">
        <v>892</v>
      </c>
      <c r="AT188" s="19" t="s">
        <v>1519</v>
      </c>
      <c r="AU188" s="19" t="s">
        <v>1520</v>
      </c>
      <c r="AV188" s="19" t="s">
        <v>1521</v>
      </c>
      <c r="AW188" s="0" t="s">
        <v>154</v>
      </c>
      <c r="AX188" s="0" t="s">
        <v>776</v>
      </c>
      <c r="AY188" s="19" t="s">
        <v>1520</v>
      </c>
      <c r="AZ188" s="19" t="s">
        <v>1522</v>
      </c>
      <c r="BA188" s="0" t="s">
        <v>154</v>
      </c>
      <c r="BB188" s="19" t="s">
        <v>1523</v>
      </c>
      <c r="BC188" s="19" t="s">
        <v>1524</v>
      </c>
      <c r="BD188" s="19" t="s">
        <v>1525</v>
      </c>
      <c r="BE188" s="19" t="s">
        <v>892</v>
      </c>
      <c r="BF188" s="0" t="s">
        <v>154</v>
      </c>
      <c r="BG188" s="0" t="s">
        <v>154</v>
      </c>
      <c r="BH188" s="0" t="s">
        <v>212</v>
      </c>
      <c r="BI188" s="19" t="s">
        <v>1520</v>
      </c>
      <c r="BJ188" s="23" t="s">
        <v>1526</v>
      </c>
      <c r="BK188" s="19" t="s">
        <v>1527</v>
      </c>
      <c r="BL188" s="23" t="s">
        <v>1518</v>
      </c>
      <c r="BM188" s="23" t="s">
        <v>1518</v>
      </c>
      <c r="BN188" s="19" t="s">
        <v>1528</v>
      </c>
      <c r="BO188" s="0" t="s">
        <v>1529</v>
      </c>
      <c r="BP188" s="0" t="s">
        <v>1530</v>
      </c>
      <c r="BQ188" s="19" t="s">
        <v>1531</v>
      </c>
      <c r="BS188" s="0" t="s">
        <v>892</v>
      </c>
      <c r="BT188" s="0" t="n">
        <f aca="false">49-(COUNTBLANK(U188:BQ188))</f>
        <v>49</v>
      </c>
      <c r="BU188" s="0" t="str">
        <f aca="false">CONCATENATE("*",BS188,"*")</f>
        <v>*speak*</v>
      </c>
      <c r="BV188" s="0" t="n">
        <f aca="false">COUNTIFS(U188:BQ188,BU188)</f>
        <v>0</v>
      </c>
      <c r="BW188" s="14" t="n">
        <f aca="false">BV188/BT188</f>
        <v>0</v>
      </c>
      <c r="BZ188" s="14" t="str">
        <f aca="false">IF(BY188="","",(BY188/BT188))</f>
        <v/>
      </c>
      <c r="CA188" s="0" t="n">
        <f aca="false">COUNTIFS(U188:BQ188,BU189)</f>
        <v>0</v>
      </c>
      <c r="CB188" s="0" t="str">
        <f aca="false">IF(BX188="",BU188,BX188)</f>
        <v>*speak*</v>
      </c>
      <c r="CC188" s="0" t="n">
        <f aca="false">COUNTIFS(U188:BQ188,CB189)</f>
        <v>0</v>
      </c>
      <c r="CD188" s="14" t="n">
        <f aca="false">CC188/BT188</f>
        <v>0</v>
      </c>
      <c r="CE188" s="0" t="s">
        <v>1532</v>
      </c>
      <c r="CF188" s="14" t="n">
        <f aca="false">(COUNTIFS(U188:BQ188,CE188))/BT188</f>
        <v>0</v>
      </c>
      <c r="CG188" s="19" t="s">
        <v>1533</v>
      </c>
      <c r="CH188" s="16" t="s">
        <v>1534</v>
      </c>
      <c r="CI188" s="14" t="n">
        <f aca="false">(COUNTIFS(U188:BQ188,CK188))/BT188</f>
        <v>0.163265306122449</v>
      </c>
      <c r="CJ188" s="14" t="n">
        <f aca="false">(COUNTIFS(U188:BQ188,CK189))/BT188</f>
        <v>0</v>
      </c>
      <c r="CK188" s="15" t="s">
        <v>892</v>
      </c>
      <c r="CL188" s="0" t="s">
        <v>1535</v>
      </c>
    </row>
    <row r="189" customFormat="false" ht="13.8" hidden="false" customHeight="false" outlineLevel="0" collapsed="false">
      <c r="A189" s="4" t="s">
        <v>131</v>
      </c>
      <c r="B189" s="4" t="n">
        <v>1</v>
      </c>
      <c r="C189" s="4" t="n">
        <v>1</v>
      </c>
      <c r="D189" s="4" t="n">
        <v>2</v>
      </c>
      <c r="E189" s="4" t="n">
        <v>50</v>
      </c>
      <c r="F189" s="4" t="n">
        <v>24</v>
      </c>
      <c r="G189" s="4" t="n">
        <v>1</v>
      </c>
      <c r="H189" s="4" t="n">
        <v>1024</v>
      </c>
      <c r="I189" s="4" t="n">
        <v>11024</v>
      </c>
      <c r="J189" s="4" t="n">
        <v>1024</v>
      </c>
      <c r="K189" s="4" t="s">
        <v>200</v>
      </c>
      <c r="L189" s="4" t="s">
        <v>132</v>
      </c>
      <c r="M189" s="0" t="s">
        <v>1536</v>
      </c>
      <c r="N189" s="0" t="s">
        <v>1504</v>
      </c>
      <c r="O189" s="0" t="s">
        <v>1537</v>
      </c>
      <c r="R189" s="0" t="n">
        <f aca="false">(1+LEN(N189)-LEN(SUBSTITUTE(N189," ","")))+1</f>
        <v>8</v>
      </c>
      <c r="S189" s="0" t="n">
        <f aca="false">(1+LEN(O189)-LEN(SUBSTITUTE(O189," ","")))</f>
        <v>11</v>
      </c>
      <c r="T189" s="0" t="s">
        <v>1377</v>
      </c>
      <c r="U189" s="19" t="s">
        <v>621</v>
      </c>
      <c r="V189" s="19" t="s">
        <v>621</v>
      </c>
      <c r="W189" s="19" t="s">
        <v>1260</v>
      </c>
      <c r="X189" s="0" t="s">
        <v>892</v>
      </c>
      <c r="Y189" s="19" t="s">
        <v>1260</v>
      </c>
      <c r="Z189" s="19" t="s">
        <v>1538</v>
      </c>
      <c r="AA189" s="19" t="s">
        <v>1260</v>
      </c>
      <c r="AB189" s="0" t="s">
        <v>1539</v>
      </c>
      <c r="AC189" s="0" t="s">
        <v>892</v>
      </c>
      <c r="AD189" s="12"/>
      <c r="AE189" s="19" t="s">
        <v>1260</v>
      </c>
      <c r="AF189" s="19" t="s">
        <v>1260</v>
      </c>
      <c r="AG189" s="0" t="s">
        <v>1540</v>
      </c>
      <c r="AH189" s="19" t="s">
        <v>1260</v>
      </c>
      <c r="AI189" s="0" t="s">
        <v>1539</v>
      </c>
      <c r="AJ189" s="19" t="s">
        <v>1260</v>
      </c>
      <c r="AK189" s="19" t="s">
        <v>1541</v>
      </c>
      <c r="AL189" s="0" t="s">
        <v>1542</v>
      </c>
      <c r="AM189" s="19" t="s">
        <v>1260</v>
      </c>
      <c r="AN189" s="0" t="s">
        <v>756</v>
      </c>
      <c r="AO189" s="19" t="s">
        <v>1543</v>
      </c>
      <c r="AP189" s="19" t="s">
        <v>1260</v>
      </c>
      <c r="AQ189" s="0" t="s">
        <v>212</v>
      </c>
      <c r="AR189" s="0" t="s">
        <v>1544</v>
      </c>
      <c r="AS189" s="23" t="s">
        <v>892</v>
      </c>
      <c r="AT189" s="19" t="s">
        <v>1545</v>
      </c>
      <c r="AU189" s="19" t="s">
        <v>1260</v>
      </c>
      <c r="AV189" s="0" t="s">
        <v>1539</v>
      </c>
      <c r="AW189" s="19" t="s">
        <v>1260</v>
      </c>
      <c r="AX189" s="0" t="s">
        <v>154</v>
      </c>
      <c r="AY189" s="19" t="s">
        <v>1260</v>
      </c>
      <c r="AZ189" s="0" t="s">
        <v>1539</v>
      </c>
      <c r="BA189" s="19" t="s">
        <v>1260</v>
      </c>
      <c r="BB189" s="0" t="s">
        <v>1539</v>
      </c>
      <c r="BC189" s="19" t="s">
        <v>1260</v>
      </c>
      <c r="BD189" s="0" t="s">
        <v>892</v>
      </c>
      <c r="BE189" s="19" t="s">
        <v>1541</v>
      </c>
      <c r="BF189" s="12"/>
      <c r="BG189" s="0" t="s">
        <v>1539</v>
      </c>
      <c r="BH189" s="0" t="s">
        <v>1539</v>
      </c>
      <c r="BI189" s="19" t="s">
        <v>1546</v>
      </c>
      <c r="BJ189" s="19" t="s">
        <v>1260</v>
      </c>
      <c r="BK189" s="19" t="s">
        <v>1260</v>
      </c>
      <c r="BL189" s="0" t="s">
        <v>1539</v>
      </c>
      <c r="BM189" s="0" t="s">
        <v>1539</v>
      </c>
      <c r="BN189" s="0" t="s">
        <v>706</v>
      </c>
      <c r="BO189" s="19" t="s">
        <v>621</v>
      </c>
      <c r="BP189" s="0" t="s">
        <v>1539</v>
      </c>
      <c r="BQ189" s="0" t="s">
        <v>1539</v>
      </c>
      <c r="BS189" s="0" t="s">
        <v>1260</v>
      </c>
      <c r="BT189" s="0" t="n">
        <f aca="false">49-(COUNTBLANK(U189:BQ189))</f>
        <v>47</v>
      </c>
      <c r="BU189" s="0" t="str">
        <f aca="false">CONCATENATE("*",BS189,"*")</f>
        <v>*serve*</v>
      </c>
      <c r="BV189" s="0" t="n">
        <f aca="false">COUNTIFS(U189:BQ189,BU189)</f>
        <v>0</v>
      </c>
      <c r="BW189" s="14" t="n">
        <f aca="false">BV189/BT189</f>
        <v>0</v>
      </c>
      <c r="BZ189" s="14" t="str">
        <f aca="false">IF(BY189="","",(BY189/BT189))</f>
        <v/>
      </c>
      <c r="CA189" s="0" t="n">
        <f aca="false">COUNTIFS(U189:BQ189,BU188)</f>
        <v>0</v>
      </c>
      <c r="CB189" s="0" t="str">
        <f aca="false">IF(BX189="",BU189,BX189)</f>
        <v>*serve*</v>
      </c>
      <c r="CC189" s="0" t="n">
        <f aca="false">COUNTIFS(U189:BQ189,CB188)</f>
        <v>0</v>
      </c>
      <c r="CD189" s="14" t="n">
        <f aca="false">CC189/BT189</f>
        <v>0</v>
      </c>
      <c r="CE189" s="0" t="s">
        <v>1547</v>
      </c>
      <c r="CF189" s="14" t="n">
        <f aca="false">(COUNTIFS(U189:BQ189,CE189))/BT189</f>
        <v>0</v>
      </c>
      <c r="CG189" s="19" t="s">
        <v>1548</v>
      </c>
      <c r="CH189" s="0" t="s">
        <v>1549</v>
      </c>
      <c r="CI189" s="14" t="n">
        <f aca="false">(COUNTIFS(U189:BQ189,CK189))/BT189</f>
        <v>0.382978723404255</v>
      </c>
      <c r="CJ189" s="14" t="n">
        <f aca="false">(COUNTIFS(U189:BQ189,CK188))/BT189</f>
        <v>0.0851063829787234</v>
      </c>
      <c r="CK189" s="15" t="s">
        <v>1260</v>
      </c>
      <c r="CL189" s="0" t="s">
        <v>1535</v>
      </c>
    </row>
    <row r="190" customFormat="false" ht="13.8" hidden="false" customHeight="false" outlineLevel="0" collapsed="false">
      <c r="A190" s="4" t="s">
        <v>167</v>
      </c>
      <c r="B190" s="17" t="n">
        <v>1</v>
      </c>
      <c r="C190" s="17" t="n">
        <v>2</v>
      </c>
      <c r="D190" s="17" t="n">
        <v>1</v>
      </c>
      <c r="E190" s="17" t="n">
        <v>50</v>
      </c>
      <c r="F190" s="17" t="n">
        <v>24</v>
      </c>
      <c r="G190" s="17" t="n">
        <v>2</v>
      </c>
      <c r="H190" s="4" t="n">
        <v>2024</v>
      </c>
      <c r="I190" s="4" t="n">
        <v>12024</v>
      </c>
      <c r="J190" s="4" t="n">
        <v>2024</v>
      </c>
      <c r="K190" s="4" t="s">
        <v>200</v>
      </c>
      <c r="L190" s="4" t="s">
        <v>132</v>
      </c>
      <c r="M190" s="16" t="s">
        <v>1503</v>
      </c>
      <c r="N190" s="16" t="s">
        <v>1504</v>
      </c>
      <c r="O190" s="16" t="s">
        <v>1537</v>
      </c>
      <c r="P190" s="16"/>
      <c r="Q190" s="16"/>
      <c r="R190" s="16" t="n">
        <f aca="false">(1+LEN(N190)-LEN(SUBSTITUTE(N190," ","")))+1</f>
        <v>8</v>
      </c>
      <c r="S190" s="16" t="n">
        <f aca="false">(1+LEN(O190)-LEN(SUBSTITUTE(O190," ","")))</f>
        <v>11</v>
      </c>
      <c r="T190" s="16" t="s">
        <v>1377</v>
      </c>
      <c r="U190" s="16" t="s">
        <v>154</v>
      </c>
      <c r="V190" s="20" t="s">
        <v>1506</v>
      </c>
      <c r="W190" s="16" t="s">
        <v>1507</v>
      </c>
      <c r="X190" s="16" t="s">
        <v>154</v>
      </c>
      <c r="Y190" s="16" t="s">
        <v>1508</v>
      </c>
      <c r="Z190" s="20" t="s">
        <v>892</v>
      </c>
      <c r="AA190" s="24" t="s">
        <v>1509</v>
      </c>
      <c r="AB190" s="20" t="s">
        <v>892</v>
      </c>
      <c r="AC190" s="20" t="s">
        <v>892</v>
      </c>
      <c r="AD190" s="16" t="s">
        <v>762</v>
      </c>
      <c r="AE190" s="16" t="s">
        <v>1510</v>
      </c>
      <c r="AF190" s="16" t="s">
        <v>1511</v>
      </c>
      <c r="AG190" s="16" t="s">
        <v>154</v>
      </c>
      <c r="AH190" s="24" t="s">
        <v>1512</v>
      </c>
      <c r="AI190" s="16" t="s">
        <v>154</v>
      </c>
      <c r="AJ190" s="20" t="s">
        <v>1513</v>
      </c>
      <c r="AK190" s="20" t="s">
        <v>892</v>
      </c>
      <c r="AL190" s="20" t="s">
        <v>1514</v>
      </c>
      <c r="AM190" s="20" t="s">
        <v>892</v>
      </c>
      <c r="AN190" s="20" t="s">
        <v>1515</v>
      </c>
      <c r="AO190" s="16" t="s">
        <v>154</v>
      </c>
      <c r="AP190" s="24" t="s">
        <v>1516</v>
      </c>
      <c r="AQ190" s="16" t="s">
        <v>1517</v>
      </c>
      <c r="AR190" s="24" t="s">
        <v>1518</v>
      </c>
      <c r="AS190" s="20" t="s">
        <v>892</v>
      </c>
      <c r="AT190" s="20" t="s">
        <v>1519</v>
      </c>
      <c r="AU190" s="20" t="s">
        <v>1520</v>
      </c>
      <c r="AV190" s="20" t="s">
        <v>1521</v>
      </c>
      <c r="AW190" s="16" t="s">
        <v>154</v>
      </c>
      <c r="AX190" s="16" t="s">
        <v>776</v>
      </c>
      <c r="AY190" s="20" t="s">
        <v>1520</v>
      </c>
      <c r="AZ190" s="20" t="s">
        <v>1522</v>
      </c>
      <c r="BA190" s="16" t="s">
        <v>154</v>
      </c>
      <c r="BB190" s="20" t="s">
        <v>1523</v>
      </c>
      <c r="BC190" s="20" t="s">
        <v>1524</v>
      </c>
      <c r="BD190" s="20" t="s">
        <v>1525</v>
      </c>
      <c r="BE190" s="20" t="s">
        <v>892</v>
      </c>
      <c r="BF190" s="16" t="s">
        <v>154</v>
      </c>
      <c r="BG190" s="16" t="s">
        <v>154</v>
      </c>
      <c r="BH190" s="16" t="s">
        <v>212</v>
      </c>
      <c r="BI190" s="20" t="s">
        <v>1520</v>
      </c>
      <c r="BJ190" s="24" t="s">
        <v>1526</v>
      </c>
      <c r="BK190" s="20" t="s">
        <v>1527</v>
      </c>
      <c r="BL190" s="24" t="s">
        <v>1518</v>
      </c>
      <c r="BM190" s="24" t="s">
        <v>1518</v>
      </c>
      <c r="BN190" s="20" t="s">
        <v>1528</v>
      </c>
      <c r="BO190" s="16" t="s">
        <v>1529</v>
      </c>
      <c r="BP190" s="16" t="s">
        <v>1530</v>
      </c>
      <c r="BQ190" s="20" t="s">
        <v>1531</v>
      </c>
      <c r="BR190" s="16"/>
      <c r="BS190" s="16" t="s">
        <v>892</v>
      </c>
      <c r="BT190" s="16" t="n">
        <f aca="false">49-(COUNTBLANK(U190:BQ190))</f>
        <v>49</v>
      </c>
      <c r="BU190" s="16" t="str">
        <f aca="false">CONCATENATE("*",BS190,"*")</f>
        <v>*speak*</v>
      </c>
      <c r="BV190" s="16" t="n">
        <f aca="false">COUNTIFS(U190:BQ190,BU190)</f>
        <v>0</v>
      </c>
      <c r="BW190" s="18" t="n">
        <f aca="false">BV190/BT190</f>
        <v>0</v>
      </c>
      <c r="BX190" s="16"/>
      <c r="BY190" s="16"/>
      <c r="BZ190" s="18" t="str">
        <f aca="false">IF(BY190="","",(BY190/BT190))</f>
        <v/>
      </c>
      <c r="CA190" s="16" t="n">
        <f aca="false">COUNTIFS(U190:BQ190,BU191)</f>
        <v>0</v>
      </c>
      <c r="CB190" s="16" t="str">
        <f aca="false">IF(BX190="",BU190,BX190)</f>
        <v>*speak*</v>
      </c>
      <c r="CC190" s="16" t="n">
        <f aca="false">COUNTIFS(U190:BQ190,CB191)</f>
        <v>0</v>
      </c>
      <c r="CD190" s="18" t="n">
        <f aca="false">CC190/BT190</f>
        <v>0</v>
      </c>
      <c r="CE190" s="16" t="s">
        <v>1532</v>
      </c>
      <c r="CF190" s="18" t="n">
        <f aca="false">(COUNTIFS(U190:BQ190,CE190))/BT190</f>
        <v>0</v>
      </c>
      <c r="CG190" s="20" t="s">
        <v>1533</v>
      </c>
      <c r="CH190" s="16" t="s">
        <v>1534</v>
      </c>
      <c r="CI190" s="14" t="n">
        <f aca="false">(COUNTIFS(U190:BQ190,CK190))/BT190</f>
        <v>0</v>
      </c>
      <c r="CJ190" s="14" t="n">
        <f aca="false">(COUNTIFS(U190:BQ190,CK191))/BT190</f>
        <v>0.163265306122449</v>
      </c>
      <c r="CK190" s="16" t="s">
        <v>1260</v>
      </c>
      <c r="CL190" s="16" t="s">
        <v>1535</v>
      </c>
    </row>
    <row r="191" customFormat="false" ht="13.8" hidden="false" customHeight="false" outlineLevel="0" collapsed="false">
      <c r="A191" s="4" t="s">
        <v>195</v>
      </c>
      <c r="B191" s="17" t="n">
        <v>1</v>
      </c>
      <c r="C191" s="17" t="n">
        <v>2</v>
      </c>
      <c r="D191" s="17" t="n">
        <v>2</v>
      </c>
      <c r="E191" s="17" t="n">
        <v>50</v>
      </c>
      <c r="F191" s="17" t="n">
        <v>24</v>
      </c>
      <c r="G191" s="17" t="n">
        <v>3</v>
      </c>
      <c r="H191" s="4" t="n">
        <v>3024</v>
      </c>
      <c r="I191" s="4" t="n">
        <v>13024</v>
      </c>
      <c r="J191" s="4" t="n">
        <v>3024</v>
      </c>
      <c r="K191" s="4" t="s">
        <v>200</v>
      </c>
      <c r="L191" s="4" t="s">
        <v>132</v>
      </c>
      <c r="M191" s="16" t="s">
        <v>1536</v>
      </c>
      <c r="N191" s="16" t="s">
        <v>1504</v>
      </c>
      <c r="O191" s="16" t="s">
        <v>1505</v>
      </c>
      <c r="R191" s="16" t="n">
        <f aca="false">(1+LEN(N191)-LEN(SUBSTITUTE(N191," ","")))+1</f>
        <v>8</v>
      </c>
      <c r="S191" s="16" t="n">
        <f aca="false">(1+LEN(O191)-LEN(SUBSTITUTE(O191," ","")))</f>
        <v>11</v>
      </c>
      <c r="T191" s="16" t="s">
        <v>1377</v>
      </c>
      <c r="U191" s="20" t="s">
        <v>621</v>
      </c>
      <c r="V191" s="20" t="s">
        <v>621</v>
      </c>
      <c r="W191" s="20" t="s">
        <v>1260</v>
      </c>
      <c r="X191" s="16" t="s">
        <v>892</v>
      </c>
      <c r="Y191" s="20" t="s">
        <v>1260</v>
      </c>
      <c r="Z191" s="20" t="s">
        <v>1538</v>
      </c>
      <c r="AA191" s="20" t="s">
        <v>1260</v>
      </c>
      <c r="AB191" s="16" t="s">
        <v>1539</v>
      </c>
      <c r="AC191" s="16" t="s">
        <v>892</v>
      </c>
      <c r="AE191" s="20" t="s">
        <v>1260</v>
      </c>
      <c r="AF191" s="20" t="s">
        <v>1260</v>
      </c>
      <c r="AG191" s="16" t="s">
        <v>1540</v>
      </c>
      <c r="AH191" s="20" t="s">
        <v>1260</v>
      </c>
      <c r="AI191" s="16" t="s">
        <v>1539</v>
      </c>
      <c r="AJ191" s="20" t="s">
        <v>1260</v>
      </c>
      <c r="AK191" s="20" t="s">
        <v>1541</v>
      </c>
      <c r="AL191" s="16" t="s">
        <v>1542</v>
      </c>
      <c r="AM191" s="20" t="s">
        <v>1260</v>
      </c>
      <c r="AN191" s="16" t="s">
        <v>756</v>
      </c>
      <c r="AO191" s="20" t="s">
        <v>1543</v>
      </c>
      <c r="AP191" s="20" t="s">
        <v>1260</v>
      </c>
      <c r="AQ191" s="16" t="s">
        <v>212</v>
      </c>
      <c r="AR191" s="16" t="s">
        <v>1544</v>
      </c>
      <c r="AS191" s="24" t="s">
        <v>892</v>
      </c>
      <c r="AT191" s="20" t="s">
        <v>1545</v>
      </c>
      <c r="AU191" s="20" t="s">
        <v>1260</v>
      </c>
      <c r="AV191" s="16" t="s">
        <v>1539</v>
      </c>
      <c r="AW191" s="20" t="s">
        <v>1260</v>
      </c>
      <c r="AX191" s="16" t="s">
        <v>154</v>
      </c>
      <c r="AY191" s="20" t="s">
        <v>1260</v>
      </c>
      <c r="AZ191" s="16" t="s">
        <v>1539</v>
      </c>
      <c r="BA191" s="20" t="s">
        <v>1260</v>
      </c>
      <c r="BB191" s="16" t="s">
        <v>1539</v>
      </c>
      <c r="BC191" s="20" t="s">
        <v>1260</v>
      </c>
      <c r="BD191" s="16" t="s">
        <v>892</v>
      </c>
      <c r="BE191" s="20" t="s">
        <v>1541</v>
      </c>
      <c r="BG191" s="16" t="s">
        <v>1539</v>
      </c>
      <c r="BH191" s="16" t="s">
        <v>1539</v>
      </c>
      <c r="BI191" s="20" t="s">
        <v>1546</v>
      </c>
      <c r="BJ191" s="20" t="s">
        <v>1260</v>
      </c>
      <c r="BK191" s="20" t="s">
        <v>1260</v>
      </c>
      <c r="BL191" s="16" t="s">
        <v>1539</v>
      </c>
      <c r="BM191" s="16" t="s">
        <v>1539</v>
      </c>
      <c r="BN191" s="16" t="s">
        <v>706</v>
      </c>
      <c r="BO191" s="20" t="s">
        <v>621</v>
      </c>
      <c r="BP191" s="16" t="s">
        <v>1539</v>
      </c>
      <c r="BQ191" s="16" t="s">
        <v>1539</v>
      </c>
      <c r="BS191" s="16" t="s">
        <v>1260</v>
      </c>
      <c r="BT191" s="16" t="n">
        <f aca="false">49-(COUNTBLANK(U191:BQ191))</f>
        <v>47</v>
      </c>
      <c r="BU191" s="16" t="str">
        <f aca="false">CONCATENATE("*",BS191,"*")</f>
        <v>*serve*</v>
      </c>
      <c r="BV191" s="16" t="n">
        <f aca="false">COUNTIFS(U191:BQ191,BU191)</f>
        <v>0</v>
      </c>
      <c r="BW191" s="18" t="n">
        <f aca="false">BV191/BT191</f>
        <v>0</v>
      </c>
      <c r="BZ191" s="18" t="str">
        <f aca="false">IF(BY191="","",(BY191/BT191))</f>
        <v/>
      </c>
      <c r="CA191" s="16" t="n">
        <f aca="false">COUNTIFS(U191:BQ191,BU190)</f>
        <v>0</v>
      </c>
      <c r="CB191" s="16" t="str">
        <f aca="false">IF(BX191="",BU191,BX191)</f>
        <v>*serve*</v>
      </c>
      <c r="CC191" s="16" t="n">
        <f aca="false">COUNTIFS(U191:BQ191,CB190)</f>
        <v>0</v>
      </c>
      <c r="CD191" s="18" t="n">
        <f aca="false">CC191/BT191</f>
        <v>0</v>
      </c>
      <c r="CE191" s="16" t="s">
        <v>1547</v>
      </c>
      <c r="CF191" s="18" t="n">
        <f aca="false">(COUNTIFS(U191:BQ191,CE191))/BT191</f>
        <v>0</v>
      </c>
      <c r="CG191" s="20" t="s">
        <v>1548</v>
      </c>
      <c r="CH191" s="16" t="s">
        <v>1549</v>
      </c>
      <c r="CI191" s="14" t="n">
        <f aca="false">(COUNTIFS(U191:BQ191,CK191))/BT191</f>
        <v>0.0851063829787234</v>
      </c>
      <c r="CJ191" s="14" t="n">
        <f aca="false">(COUNTIFS(U191:BQ191,CK190))/BT191</f>
        <v>0.382978723404255</v>
      </c>
      <c r="CK191" s="16" t="s">
        <v>892</v>
      </c>
      <c r="CL191" s="16" t="s">
        <v>1535</v>
      </c>
    </row>
    <row r="192" customFormat="false" ht="13.8" hidden="false" customHeight="false" outlineLevel="0" collapsed="false">
      <c r="A192" s="4" t="s">
        <v>201</v>
      </c>
      <c r="B192" s="4" t="n">
        <v>2</v>
      </c>
      <c r="C192" s="4" t="n">
        <v>1</v>
      </c>
      <c r="D192" s="4" t="n">
        <v>1</v>
      </c>
      <c r="E192" s="4" t="n">
        <v>50</v>
      </c>
      <c r="F192" s="4" t="n">
        <v>24</v>
      </c>
      <c r="G192" s="4" t="n">
        <v>5</v>
      </c>
      <c r="H192" s="4" t="n">
        <v>5024</v>
      </c>
      <c r="I192" s="4" t="n">
        <v>15024</v>
      </c>
      <c r="J192" s="4" t="n">
        <v>5024</v>
      </c>
      <c r="K192" s="4" t="s">
        <v>200</v>
      </c>
      <c r="L192" s="4" t="s">
        <v>132</v>
      </c>
      <c r="M192" s="0" t="s">
        <v>1503</v>
      </c>
      <c r="N192" s="0" t="s">
        <v>1504</v>
      </c>
      <c r="O192" s="0" t="s">
        <v>1505</v>
      </c>
      <c r="R192" s="0" t="n">
        <f aca="false">(1+LEN(N192)-LEN(SUBSTITUTE(N192," ","")))+1</f>
        <v>8</v>
      </c>
      <c r="S192" s="0" t="n">
        <f aca="false">(1+LEN(O192)-LEN(SUBSTITUTE(O192," ","")))</f>
        <v>11</v>
      </c>
      <c r="T192" s="0" t="s">
        <v>1377</v>
      </c>
      <c r="U192" s="0" t="s">
        <v>154</v>
      </c>
      <c r="V192" s="19" t="s">
        <v>1506</v>
      </c>
      <c r="W192" s="0" t="s">
        <v>1507</v>
      </c>
      <c r="X192" s="0" t="s">
        <v>154</v>
      </c>
      <c r="Y192" s="0" t="s">
        <v>1508</v>
      </c>
      <c r="Z192" s="19" t="s">
        <v>892</v>
      </c>
      <c r="AA192" s="23" t="s">
        <v>1509</v>
      </c>
      <c r="AB192" s="19" t="s">
        <v>892</v>
      </c>
      <c r="AC192" s="19" t="s">
        <v>892</v>
      </c>
      <c r="AD192" s="0" t="s">
        <v>762</v>
      </c>
      <c r="AE192" s="0" t="s">
        <v>1510</v>
      </c>
      <c r="AF192" s="0" t="s">
        <v>1511</v>
      </c>
      <c r="AG192" s="0" t="s">
        <v>154</v>
      </c>
      <c r="AH192" s="23" t="s">
        <v>1512</v>
      </c>
      <c r="AI192" s="0" t="s">
        <v>154</v>
      </c>
      <c r="AJ192" s="19" t="s">
        <v>1513</v>
      </c>
      <c r="AK192" s="19" t="s">
        <v>892</v>
      </c>
      <c r="AL192" s="19" t="s">
        <v>1514</v>
      </c>
      <c r="AM192" s="19" t="s">
        <v>892</v>
      </c>
      <c r="AN192" s="19" t="s">
        <v>1515</v>
      </c>
      <c r="AO192" s="0" t="s">
        <v>154</v>
      </c>
      <c r="AP192" s="23" t="s">
        <v>1516</v>
      </c>
      <c r="AQ192" s="0" t="s">
        <v>1517</v>
      </c>
      <c r="AR192" s="23" t="s">
        <v>1518</v>
      </c>
      <c r="AS192" s="19" t="s">
        <v>892</v>
      </c>
      <c r="AT192" s="19" t="s">
        <v>1519</v>
      </c>
      <c r="AU192" s="19" t="s">
        <v>1520</v>
      </c>
      <c r="AV192" s="19" t="s">
        <v>1521</v>
      </c>
      <c r="AW192" s="0" t="s">
        <v>154</v>
      </c>
      <c r="AX192" s="0" t="s">
        <v>776</v>
      </c>
      <c r="AY192" s="19" t="s">
        <v>1520</v>
      </c>
      <c r="AZ192" s="19" t="s">
        <v>1522</v>
      </c>
      <c r="BA192" s="0" t="s">
        <v>154</v>
      </c>
      <c r="BB192" s="19" t="s">
        <v>1523</v>
      </c>
      <c r="BC192" s="19" t="s">
        <v>1524</v>
      </c>
      <c r="BD192" s="19" t="s">
        <v>1525</v>
      </c>
      <c r="BE192" s="19" t="s">
        <v>892</v>
      </c>
      <c r="BF192" s="0" t="s">
        <v>154</v>
      </c>
      <c r="BG192" s="0" t="s">
        <v>154</v>
      </c>
      <c r="BH192" s="0" t="s">
        <v>212</v>
      </c>
      <c r="BI192" s="19" t="s">
        <v>1520</v>
      </c>
      <c r="BJ192" s="23" t="s">
        <v>1526</v>
      </c>
      <c r="BK192" s="19" t="s">
        <v>1527</v>
      </c>
      <c r="BL192" s="23" t="s">
        <v>1518</v>
      </c>
      <c r="BM192" s="23" t="s">
        <v>1518</v>
      </c>
      <c r="BN192" s="19" t="s">
        <v>1528</v>
      </c>
      <c r="BO192" s="0" t="s">
        <v>1529</v>
      </c>
      <c r="BP192" s="0" t="s">
        <v>1530</v>
      </c>
      <c r="BQ192" s="19" t="s">
        <v>1531</v>
      </c>
      <c r="BR192" s="16"/>
      <c r="BS192" s="0" t="s">
        <v>892</v>
      </c>
      <c r="BT192" s="0" t="n">
        <f aca="false">49-(COUNTBLANK(U192:BQ192))</f>
        <v>49</v>
      </c>
      <c r="BU192" s="0" t="str">
        <f aca="false">CONCATENATE("*",BS192,"*")</f>
        <v>*speak*</v>
      </c>
      <c r="BV192" s="0" t="n">
        <f aca="false">COUNTIFS(U192:BQ192,BU192)</f>
        <v>0</v>
      </c>
      <c r="BW192" s="14" t="n">
        <f aca="false">BV192/BT192</f>
        <v>0</v>
      </c>
      <c r="BZ192" s="14" t="str">
        <f aca="false">IF(BY192="","",(BY192/BT192))</f>
        <v/>
      </c>
      <c r="CA192" s="0" t="n">
        <f aca="false">COUNTIFS(U192:BQ192,BU193)</f>
        <v>0</v>
      </c>
      <c r="CB192" s="0" t="str">
        <f aca="false">IF(BX192="",BU192,BX192)</f>
        <v>*speak*</v>
      </c>
      <c r="CC192" s="0" t="n">
        <f aca="false">COUNTIFS(U192:BQ192,CB193)</f>
        <v>0</v>
      </c>
      <c r="CD192" s="14" t="n">
        <f aca="false">CC192/BT192</f>
        <v>0</v>
      </c>
      <c r="CE192" s="0" t="s">
        <v>1532</v>
      </c>
      <c r="CF192" s="14" t="n">
        <f aca="false">(COUNTIFS(U192:BQ192,CE192))/BT192</f>
        <v>0</v>
      </c>
      <c r="CG192" s="19" t="s">
        <v>1533</v>
      </c>
      <c r="CH192" s="16" t="s">
        <v>1534</v>
      </c>
      <c r="CI192" s="14" t="n">
        <f aca="false">(COUNTIFS(U192:BQ192,CK192))/BT192</f>
        <v>0.163265306122449</v>
      </c>
      <c r="CJ192" s="14" t="n">
        <f aca="false">(COUNTIFS(U192:BQ192,CH193))/BT192</f>
        <v>0</v>
      </c>
      <c r="CK192" s="15" t="s">
        <v>892</v>
      </c>
      <c r="CL192" s="0" t="s">
        <v>1535</v>
      </c>
    </row>
    <row r="193" customFormat="false" ht="13.8" hidden="false" customHeight="false" outlineLevel="0" collapsed="false">
      <c r="A193" s="4" t="s">
        <v>202</v>
      </c>
      <c r="B193" s="4" t="n">
        <v>2</v>
      </c>
      <c r="C193" s="4" t="n">
        <v>1</v>
      </c>
      <c r="D193" s="4" t="n">
        <v>2</v>
      </c>
      <c r="E193" s="4" t="n">
        <v>50</v>
      </c>
      <c r="F193" s="4" t="n">
        <v>24</v>
      </c>
      <c r="G193" s="4" t="n">
        <v>6</v>
      </c>
      <c r="H193" s="4" t="n">
        <v>6024</v>
      </c>
      <c r="I193" s="4" t="n">
        <v>16024</v>
      </c>
      <c r="J193" s="4" t="n">
        <v>6024</v>
      </c>
      <c r="K193" s="4" t="s">
        <v>200</v>
      </c>
      <c r="L193" s="4" t="s">
        <v>132</v>
      </c>
      <c r="M193" s="0" t="s">
        <v>1536</v>
      </c>
      <c r="N193" s="0" t="s">
        <v>1504</v>
      </c>
      <c r="O193" s="0" t="s">
        <v>1537</v>
      </c>
      <c r="R193" s="0" t="n">
        <f aca="false">(1+LEN(N193)-LEN(SUBSTITUTE(N193," ","")))+1</f>
        <v>8</v>
      </c>
      <c r="S193" s="0" t="n">
        <f aca="false">(1+LEN(O193)-LEN(SUBSTITUTE(O193," ","")))</f>
        <v>11</v>
      </c>
      <c r="T193" s="0" t="s">
        <v>1377</v>
      </c>
      <c r="U193" s="19" t="s">
        <v>621</v>
      </c>
      <c r="V193" s="19" t="s">
        <v>621</v>
      </c>
      <c r="W193" s="19" t="s">
        <v>1260</v>
      </c>
      <c r="X193" s="0" t="s">
        <v>892</v>
      </c>
      <c r="Y193" s="19" t="s">
        <v>1260</v>
      </c>
      <c r="Z193" s="19" t="s">
        <v>1538</v>
      </c>
      <c r="AA193" s="19" t="s">
        <v>1260</v>
      </c>
      <c r="AB193" s="0" t="s">
        <v>1539</v>
      </c>
      <c r="AC193" s="0" t="s">
        <v>892</v>
      </c>
      <c r="AD193" s="12"/>
      <c r="AE193" s="19" t="s">
        <v>1260</v>
      </c>
      <c r="AF193" s="19" t="s">
        <v>1260</v>
      </c>
      <c r="AG193" s="0" t="s">
        <v>1540</v>
      </c>
      <c r="AH193" s="19" t="s">
        <v>1260</v>
      </c>
      <c r="AI193" s="0" t="s">
        <v>1539</v>
      </c>
      <c r="AJ193" s="19" t="s">
        <v>1260</v>
      </c>
      <c r="AK193" s="19" t="s">
        <v>1541</v>
      </c>
      <c r="AL193" s="0" t="s">
        <v>1542</v>
      </c>
      <c r="AM193" s="19" t="s">
        <v>1260</v>
      </c>
      <c r="AN193" s="0" t="s">
        <v>756</v>
      </c>
      <c r="AO193" s="19" t="s">
        <v>1543</v>
      </c>
      <c r="AP193" s="19" t="s">
        <v>1260</v>
      </c>
      <c r="AQ193" s="0" t="s">
        <v>212</v>
      </c>
      <c r="AR193" s="0" t="s">
        <v>1544</v>
      </c>
      <c r="AS193" s="23" t="s">
        <v>892</v>
      </c>
      <c r="AT193" s="19" t="s">
        <v>1545</v>
      </c>
      <c r="AU193" s="19" t="s">
        <v>1260</v>
      </c>
      <c r="AV193" s="0" t="s">
        <v>1539</v>
      </c>
      <c r="AW193" s="19" t="s">
        <v>1260</v>
      </c>
      <c r="AX193" s="0" t="s">
        <v>154</v>
      </c>
      <c r="AY193" s="19" t="s">
        <v>1260</v>
      </c>
      <c r="AZ193" s="0" t="s">
        <v>1539</v>
      </c>
      <c r="BA193" s="19" t="s">
        <v>1260</v>
      </c>
      <c r="BB193" s="0" t="s">
        <v>1539</v>
      </c>
      <c r="BC193" s="19" t="s">
        <v>1260</v>
      </c>
      <c r="BD193" s="0" t="s">
        <v>892</v>
      </c>
      <c r="BE193" s="19" t="s">
        <v>1541</v>
      </c>
      <c r="BF193" s="12"/>
      <c r="BG193" s="0" t="s">
        <v>1539</v>
      </c>
      <c r="BH193" s="0" t="s">
        <v>1539</v>
      </c>
      <c r="BI193" s="19" t="s">
        <v>1546</v>
      </c>
      <c r="BJ193" s="19" t="s">
        <v>1260</v>
      </c>
      <c r="BK193" s="19" t="s">
        <v>1260</v>
      </c>
      <c r="BL193" s="0" t="s">
        <v>1539</v>
      </c>
      <c r="BM193" s="0" t="s">
        <v>1539</v>
      </c>
      <c r="BN193" s="0" t="s">
        <v>706</v>
      </c>
      <c r="BO193" s="19" t="s">
        <v>621</v>
      </c>
      <c r="BP193" s="0" t="s">
        <v>1539</v>
      </c>
      <c r="BQ193" s="0" t="s">
        <v>1539</v>
      </c>
      <c r="BR193" s="16"/>
      <c r="BS193" s="0" t="s">
        <v>1260</v>
      </c>
      <c r="BT193" s="0" t="n">
        <f aca="false">49-(COUNTBLANK(U193:BQ193))</f>
        <v>47</v>
      </c>
      <c r="BU193" s="0" t="str">
        <f aca="false">CONCATENATE("*",BS193,"*")</f>
        <v>*serve*</v>
      </c>
      <c r="BV193" s="0" t="n">
        <f aca="false">COUNTIFS(U193:BQ193,BU193)</f>
        <v>0</v>
      </c>
      <c r="BW193" s="14" t="n">
        <f aca="false">BV193/BT193</f>
        <v>0</v>
      </c>
      <c r="BZ193" s="14" t="str">
        <f aca="false">IF(BY193="","",(BY193/BT193))</f>
        <v/>
      </c>
      <c r="CA193" s="0" t="n">
        <f aca="false">COUNTIFS(U193:BQ193,BU192)</f>
        <v>0</v>
      </c>
      <c r="CB193" s="0" t="str">
        <f aca="false">IF(BX193="",BU193,BX193)</f>
        <v>*serve*</v>
      </c>
      <c r="CC193" s="0" t="n">
        <f aca="false">COUNTIFS(U193:BQ193,CB192)</f>
        <v>0</v>
      </c>
      <c r="CD193" s="14" t="n">
        <f aca="false">CC193/BT193</f>
        <v>0</v>
      </c>
      <c r="CE193" s="0" t="s">
        <v>1547</v>
      </c>
      <c r="CF193" s="14" t="n">
        <f aca="false">(COUNTIFS(U193:BQ193,CE193))/BT193</f>
        <v>0</v>
      </c>
      <c r="CG193" s="19" t="s">
        <v>1548</v>
      </c>
      <c r="CH193" s="0" t="s">
        <v>1549</v>
      </c>
      <c r="CI193" s="14" t="n">
        <f aca="false">(COUNTIFS(U193:BQ193,CK193))/BT193</f>
        <v>0.382978723404255</v>
      </c>
      <c r="CJ193" s="14" t="n">
        <f aca="false">(COUNTIFS(U193:BQ193,CH192))/BT193</f>
        <v>0</v>
      </c>
      <c r="CK193" s="15" t="s">
        <v>1260</v>
      </c>
      <c r="CL193" s="0" t="s">
        <v>1535</v>
      </c>
    </row>
    <row r="194" customFormat="false" ht="13.8" hidden="false" customHeight="false" outlineLevel="0" collapsed="false">
      <c r="A194" s="4" t="s">
        <v>203</v>
      </c>
      <c r="B194" s="17" t="n">
        <v>2</v>
      </c>
      <c r="C194" s="17" t="n">
        <v>2</v>
      </c>
      <c r="D194" s="17" t="n">
        <v>1</v>
      </c>
      <c r="E194" s="17" t="n">
        <v>50</v>
      </c>
      <c r="F194" s="17" t="n">
        <v>24</v>
      </c>
      <c r="G194" s="17" t="n">
        <v>7</v>
      </c>
      <c r="H194" s="4" t="n">
        <v>7024</v>
      </c>
      <c r="I194" s="4" t="n">
        <v>17024</v>
      </c>
      <c r="J194" s="4" t="n">
        <v>7024</v>
      </c>
      <c r="K194" s="4" t="s">
        <v>200</v>
      </c>
      <c r="L194" s="4" t="s">
        <v>132</v>
      </c>
      <c r="M194" s="16" t="s">
        <v>1503</v>
      </c>
      <c r="N194" s="16" t="s">
        <v>1504</v>
      </c>
      <c r="O194" s="16" t="s">
        <v>1537</v>
      </c>
      <c r="R194" s="16" t="n">
        <f aca="false">(1+LEN(N194)-LEN(SUBSTITUTE(N194," ","")))+1</f>
        <v>8</v>
      </c>
      <c r="S194" s="16" t="n">
        <f aca="false">(1+LEN(O194)-LEN(SUBSTITUTE(O194," ","")))</f>
        <v>11</v>
      </c>
      <c r="T194" s="16" t="s">
        <v>1377</v>
      </c>
      <c r="U194" s="16" t="s">
        <v>154</v>
      </c>
      <c r="V194" s="20" t="s">
        <v>1506</v>
      </c>
      <c r="W194" s="16" t="s">
        <v>1507</v>
      </c>
      <c r="X194" s="16" t="s">
        <v>154</v>
      </c>
      <c r="Y194" s="16" t="s">
        <v>1508</v>
      </c>
      <c r="Z194" s="20" t="s">
        <v>892</v>
      </c>
      <c r="AA194" s="24" t="s">
        <v>1509</v>
      </c>
      <c r="AB194" s="20" t="s">
        <v>892</v>
      </c>
      <c r="AC194" s="20" t="s">
        <v>892</v>
      </c>
      <c r="AD194" s="16" t="s">
        <v>762</v>
      </c>
      <c r="AE194" s="16" t="s">
        <v>1510</v>
      </c>
      <c r="AF194" s="16" t="s">
        <v>1511</v>
      </c>
      <c r="AG194" s="16" t="s">
        <v>154</v>
      </c>
      <c r="AH194" s="24" t="s">
        <v>1512</v>
      </c>
      <c r="AI194" s="16" t="s">
        <v>154</v>
      </c>
      <c r="AJ194" s="20" t="s">
        <v>1513</v>
      </c>
      <c r="AK194" s="20" t="s">
        <v>892</v>
      </c>
      <c r="AL194" s="20" t="s">
        <v>1514</v>
      </c>
      <c r="AM194" s="20" t="s">
        <v>892</v>
      </c>
      <c r="AN194" s="20" t="s">
        <v>1515</v>
      </c>
      <c r="AO194" s="16" t="s">
        <v>154</v>
      </c>
      <c r="AP194" s="24" t="s">
        <v>1516</v>
      </c>
      <c r="AQ194" s="16" t="s">
        <v>1517</v>
      </c>
      <c r="AR194" s="24" t="s">
        <v>1518</v>
      </c>
      <c r="AS194" s="20" t="s">
        <v>892</v>
      </c>
      <c r="AT194" s="20" t="s">
        <v>1519</v>
      </c>
      <c r="AU194" s="20" t="s">
        <v>1520</v>
      </c>
      <c r="AV194" s="20" t="s">
        <v>1521</v>
      </c>
      <c r="AW194" s="16" t="s">
        <v>154</v>
      </c>
      <c r="AX194" s="16" t="s">
        <v>776</v>
      </c>
      <c r="AY194" s="20" t="s">
        <v>1520</v>
      </c>
      <c r="AZ194" s="20" t="s">
        <v>1522</v>
      </c>
      <c r="BA194" s="16" t="s">
        <v>154</v>
      </c>
      <c r="BB194" s="20" t="s">
        <v>1523</v>
      </c>
      <c r="BC194" s="20" t="s">
        <v>1524</v>
      </c>
      <c r="BD194" s="20" t="s">
        <v>1525</v>
      </c>
      <c r="BE194" s="20" t="s">
        <v>892</v>
      </c>
      <c r="BF194" s="16" t="s">
        <v>154</v>
      </c>
      <c r="BG194" s="16" t="s">
        <v>154</v>
      </c>
      <c r="BH194" s="16" t="s">
        <v>212</v>
      </c>
      <c r="BI194" s="20" t="s">
        <v>1520</v>
      </c>
      <c r="BJ194" s="24" t="s">
        <v>1526</v>
      </c>
      <c r="BK194" s="20" t="s">
        <v>1527</v>
      </c>
      <c r="BL194" s="24" t="s">
        <v>1518</v>
      </c>
      <c r="BM194" s="24" t="s">
        <v>1518</v>
      </c>
      <c r="BN194" s="20" t="s">
        <v>1528</v>
      </c>
      <c r="BO194" s="16" t="s">
        <v>1529</v>
      </c>
      <c r="BP194" s="16" t="s">
        <v>1530</v>
      </c>
      <c r="BQ194" s="20" t="s">
        <v>1531</v>
      </c>
      <c r="BR194" s="16"/>
      <c r="BS194" s="16" t="s">
        <v>892</v>
      </c>
      <c r="BT194" s="16" t="n">
        <f aca="false">49-(COUNTBLANK(U194:BQ194))</f>
        <v>49</v>
      </c>
      <c r="BU194" s="16" t="str">
        <f aca="false">CONCATENATE("*",BS194,"*")</f>
        <v>*speak*</v>
      </c>
      <c r="BV194" s="16" t="n">
        <f aca="false">COUNTIFS(U194:BQ194,BU194)</f>
        <v>0</v>
      </c>
      <c r="BW194" s="18" t="n">
        <f aca="false">BV194/BT194</f>
        <v>0</v>
      </c>
      <c r="BZ194" s="18" t="str">
        <f aca="false">IF(BY194="","",(BY194/BT194))</f>
        <v/>
      </c>
      <c r="CA194" s="16" t="n">
        <f aca="false">COUNTIFS(U194:BQ194,BU195)</f>
        <v>0</v>
      </c>
      <c r="CB194" s="16" t="str">
        <f aca="false">IF(BX194="",BU194,BX194)</f>
        <v>*speak*</v>
      </c>
      <c r="CC194" s="16" t="n">
        <f aca="false">COUNTIFS(U194:BQ194,CB195)</f>
        <v>0</v>
      </c>
      <c r="CD194" s="18" t="n">
        <f aca="false">CC194/BT194</f>
        <v>0</v>
      </c>
      <c r="CE194" s="16" t="s">
        <v>1532</v>
      </c>
      <c r="CF194" s="18" t="n">
        <f aca="false">(COUNTIFS(U194:BQ194,CE194))/BT194</f>
        <v>0</v>
      </c>
      <c r="CG194" s="20" t="s">
        <v>1533</v>
      </c>
      <c r="CH194" s="16" t="s">
        <v>1534</v>
      </c>
      <c r="CI194" s="14" t="n">
        <f aca="false">(COUNTIFS(U194:BQ194,CK194))/BT194</f>
        <v>0</v>
      </c>
      <c r="CJ194" s="18" t="n">
        <v>0.16</v>
      </c>
      <c r="CK194" s="16" t="s">
        <v>1260</v>
      </c>
      <c r="CL194" s="16" t="s">
        <v>1535</v>
      </c>
    </row>
    <row r="195" customFormat="false" ht="13.8" hidden="false" customHeight="false" outlineLevel="0" collapsed="false">
      <c r="A195" s="4" t="s">
        <v>199</v>
      </c>
      <c r="B195" s="17" t="n">
        <v>2</v>
      </c>
      <c r="C195" s="17" t="n">
        <v>2</v>
      </c>
      <c r="D195" s="17" t="n">
        <v>2</v>
      </c>
      <c r="E195" s="17" t="n">
        <v>50</v>
      </c>
      <c r="F195" s="17" t="n">
        <v>24</v>
      </c>
      <c r="G195" s="17" t="n">
        <v>8</v>
      </c>
      <c r="H195" s="4" t="n">
        <v>8024</v>
      </c>
      <c r="I195" s="4" t="n">
        <v>18024</v>
      </c>
      <c r="J195" s="4" t="n">
        <v>8024</v>
      </c>
      <c r="K195" s="4" t="s">
        <v>200</v>
      </c>
      <c r="L195" s="4" t="s">
        <v>132</v>
      </c>
      <c r="M195" s="16" t="s">
        <v>1536</v>
      </c>
      <c r="N195" s="16" t="s">
        <v>1504</v>
      </c>
      <c r="O195" s="16" t="s">
        <v>1505</v>
      </c>
      <c r="R195" s="16" t="n">
        <f aca="false">(1+LEN(N195)-LEN(SUBSTITUTE(N195," ","")))+1</f>
        <v>8</v>
      </c>
      <c r="S195" s="16" t="n">
        <f aca="false">(1+LEN(O195)-LEN(SUBSTITUTE(O195," ","")))</f>
        <v>11</v>
      </c>
      <c r="T195" s="16" t="s">
        <v>1377</v>
      </c>
      <c r="U195" s="20" t="s">
        <v>621</v>
      </c>
      <c r="V195" s="20" t="s">
        <v>621</v>
      </c>
      <c r="W195" s="20" t="s">
        <v>1260</v>
      </c>
      <c r="X195" s="16" t="s">
        <v>892</v>
      </c>
      <c r="Y195" s="20" t="s">
        <v>1260</v>
      </c>
      <c r="Z195" s="20" t="s">
        <v>1538</v>
      </c>
      <c r="AA195" s="20" t="s">
        <v>1260</v>
      </c>
      <c r="AB195" s="16" t="s">
        <v>1539</v>
      </c>
      <c r="AC195" s="16" t="s">
        <v>892</v>
      </c>
      <c r="AE195" s="20" t="s">
        <v>1260</v>
      </c>
      <c r="AF195" s="20" t="s">
        <v>1260</v>
      </c>
      <c r="AG195" s="16" t="s">
        <v>1540</v>
      </c>
      <c r="AH195" s="20" t="s">
        <v>1260</v>
      </c>
      <c r="AI195" s="16" t="s">
        <v>1539</v>
      </c>
      <c r="AJ195" s="20" t="s">
        <v>1260</v>
      </c>
      <c r="AK195" s="20" t="s">
        <v>1541</v>
      </c>
      <c r="AL195" s="16" t="s">
        <v>1542</v>
      </c>
      <c r="AM195" s="20" t="s">
        <v>1260</v>
      </c>
      <c r="AN195" s="16" t="s">
        <v>756</v>
      </c>
      <c r="AO195" s="20" t="s">
        <v>1543</v>
      </c>
      <c r="AP195" s="20" t="s">
        <v>1260</v>
      </c>
      <c r="AQ195" s="16" t="s">
        <v>212</v>
      </c>
      <c r="AR195" s="16" t="s">
        <v>1544</v>
      </c>
      <c r="AS195" s="24" t="s">
        <v>892</v>
      </c>
      <c r="AT195" s="20" t="s">
        <v>1545</v>
      </c>
      <c r="AU195" s="20" t="s">
        <v>1260</v>
      </c>
      <c r="AV195" s="16" t="s">
        <v>1539</v>
      </c>
      <c r="AW195" s="20" t="s">
        <v>1260</v>
      </c>
      <c r="AX195" s="16" t="s">
        <v>154</v>
      </c>
      <c r="AY195" s="20" t="s">
        <v>1260</v>
      </c>
      <c r="AZ195" s="16" t="s">
        <v>1539</v>
      </c>
      <c r="BA195" s="20" t="s">
        <v>1260</v>
      </c>
      <c r="BB195" s="16" t="s">
        <v>1539</v>
      </c>
      <c r="BC195" s="20" t="s">
        <v>1260</v>
      </c>
      <c r="BD195" s="16" t="s">
        <v>892</v>
      </c>
      <c r="BE195" s="20" t="s">
        <v>1541</v>
      </c>
      <c r="BG195" s="16" t="s">
        <v>1539</v>
      </c>
      <c r="BH195" s="16" t="s">
        <v>1539</v>
      </c>
      <c r="BI195" s="20" t="s">
        <v>1546</v>
      </c>
      <c r="BJ195" s="20" t="s">
        <v>1260</v>
      </c>
      <c r="BK195" s="20" t="s">
        <v>1260</v>
      </c>
      <c r="BL195" s="16" t="s">
        <v>1539</v>
      </c>
      <c r="BM195" s="16" t="s">
        <v>1539</v>
      </c>
      <c r="BN195" s="16" t="s">
        <v>706</v>
      </c>
      <c r="BO195" s="20" t="s">
        <v>621</v>
      </c>
      <c r="BP195" s="16" t="s">
        <v>1539</v>
      </c>
      <c r="BQ195" s="16" t="s">
        <v>1539</v>
      </c>
      <c r="BR195" s="16"/>
      <c r="BS195" s="16" t="s">
        <v>1260</v>
      </c>
      <c r="BT195" s="16" t="n">
        <f aca="false">49-(COUNTBLANK(U195:BQ195))</f>
        <v>47</v>
      </c>
      <c r="BU195" s="16" t="str">
        <f aca="false">CONCATENATE("*",BS195,"*")</f>
        <v>*serve*</v>
      </c>
      <c r="BV195" s="16" t="n">
        <f aca="false">COUNTIFS(U195:BQ195,BU195)</f>
        <v>0</v>
      </c>
      <c r="BW195" s="18" t="n">
        <f aca="false">BV195/BT195</f>
        <v>0</v>
      </c>
      <c r="BZ195" s="18" t="str">
        <f aca="false">IF(BY195="","",(BY195/BT195))</f>
        <v/>
      </c>
      <c r="CA195" s="16" t="n">
        <f aca="false">COUNTIFS(U195:BQ195,BU194)</f>
        <v>0</v>
      </c>
      <c r="CB195" s="16" t="str">
        <f aca="false">IF(BX195="",BU195,BX195)</f>
        <v>*serve*</v>
      </c>
      <c r="CC195" s="16" t="n">
        <f aca="false">COUNTIFS(U195:BQ195,CB194)</f>
        <v>0</v>
      </c>
      <c r="CD195" s="18" t="n">
        <f aca="false">CC195/BT195</f>
        <v>0</v>
      </c>
      <c r="CE195" s="16" t="s">
        <v>1547</v>
      </c>
      <c r="CF195" s="18" t="n">
        <f aca="false">(COUNTIFS(U195:BQ195,CE195))/BT195</f>
        <v>0</v>
      </c>
      <c r="CG195" s="20" t="s">
        <v>1548</v>
      </c>
      <c r="CH195" s="16" t="s">
        <v>1549</v>
      </c>
      <c r="CI195" s="14" t="n">
        <f aca="false">(COUNTIFS(U195:BQ195,CK195))/BT195</f>
        <v>0.0851063829787234</v>
      </c>
      <c r="CJ195" s="18" t="n">
        <v>0.38</v>
      </c>
      <c r="CK195" s="16" t="s">
        <v>892</v>
      </c>
      <c r="CL195" s="16" t="s">
        <v>1535</v>
      </c>
    </row>
    <row r="196" customFormat="false" ht="13.8" hidden="false" customHeight="false" outlineLevel="0" collapsed="false">
      <c r="A196" s="4" t="s">
        <v>197</v>
      </c>
      <c r="B196" s="4" t="n">
        <v>1</v>
      </c>
      <c r="C196" s="4" t="n">
        <v>1</v>
      </c>
      <c r="D196" s="4" t="n">
        <v>1</v>
      </c>
      <c r="E196" s="4" t="n">
        <v>51</v>
      </c>
      <c r="F196" s="4" t="n">
        <v>25</v>
      </c>
      <c r="G196" s="4" t="n">
        <v>0</v>
      </c>
      <c r="H196" s="4" t="n">
        <v>25</v>
      </c>
      <c r="I196" s="4" t="n">
        <v>10025</v>
      </c>
      <c r="J196" s="4" t="n">
        <v>25</v>
      </c>
      <c r="K196" s="4" t="s">
        <v>200</v>
      </c>
      <c r="L196" s="4" t="s">
        <v>132</v>
      </c>
      <c r="M196" s="0" t="s">
        <v>1550</v>
      </c>
      <c r="N196" s="0" t="s">
        <v>1551</v>
      </c>
      <c r="O196" s="0" t="s">
        <v>1552</v>
      </c>
      <c r="R196" s="0" t="n">
        <f aca="false">(1+LEN(N196)-LEN(SUBSTITUTE(N196," ","")))+1</f>
        <v>6</v>
      </c>
      <c r="S196" s="0" t="n">
        <f aca="false">(1+LEN(O196)-LEN(SUBSTITUTE(O196," ","")))</f>
        <v>11</v>
      </c>
      <c r="T196" s="0" t="s">
        <v>1553</v>
      </c>
      <c r="U196" s="0" t="s">
        <v>1554</v>
      </c>
      <c r="V196" s="0" t="s">
        <v>1555</v>
      </c>
      <c r="W196" s="0" t="s">
        <v>1556</v>
      </c>
      <c r="X196" s="0" t="s">
        <v>1557</v>
      </c>
      <c r="Y196" s="0" t="s">
        <v>1558</v>
      </c>
      <c r="Z196" s="0" t="s">
        <v>1559</v>
      </c>
      <c r="AA196" s="0" t="s">
        <v>1558</v>
      </c>
      <c r="AB196" s="0" t="s">
        <v>1539</v>
      </c>
      <c r="AC196" s="0" t="s">
        <v>1560</v>
      </c>
      <c r="AD196" s="0" t="s">
        <v>1560</v>
      </c>
      <c r="AE196" s="0" t="s">
        <v>1560</v>
      </c>
      <c r="AF196" s="0" t="s">
        <v>1561</v>
      </c>
      <c r="AG196" s="0" t="s">
        <v>555</v>
      </c>
      <c r="AH196" s="0" t="s">
        <v>555</v>
      </c>
      <c r="AI196" s="0" t="s">
        <v>1558</v>
      </c>
      <c r="AJ196" s="0" t="s">
        <v>1562</v>
      </c>
      <c r="AK196" s="0" t="s">
        <v>1560</v>
      </c>
      <c r="AL196" s="0" t="s">
        <v>1560</v>
      </c>
      <c r="AM196" s="0" t="s">
        <v>1539</v>
      </c>
      <c r="AN196" s="0" t="s">
        <v>1560</v>
      </c>
      <c r="AO196" s="0" t="s">
        <v>555</v>
      </c>
      <c r="AP196" s="0" t="s">
        <v>1563</v>
      </c>
      <c r="AQ196" s="0" t="s">
        <v>1539</v>
      </c>
      <c r="AR196" s="0" t="s">
        <v>1560</v>
      </c>
      <c r="AS196" s="0" t="s">
        <v>1560</v>
      </c>
      <c r="AT196" s="0" t="s">
        <v>804</v>
      </c>
      <c r="AU196" s="0" t="s">
        <v>555</v>
      </c>
      <c r="AV196" s="0" t="s">
        <v>1540</v>
      </c>
      <c r="AW196" s="0" t="s">
        <v>1564</v>
      </c>
      <c r="AX196" s="0" t="s">
        <v>1073</v>
      </c>
      <c r="AY196" s="0" t="s">
        <v>1539</v>
      </c>
      <c r="AZ196" s="0" t="s">
        <v>1565</v>
      </c>
      <c r="BA196" s="0" t="s">
        <v>1555</v>
      </c>
      <c r="BB196" s="0" t="s">
        <v>804</v>
      </c>
      <c r="BC196" s="0" t="s">
        <v>1566</v>
      </c>
      <c r="BD196" s="0" t="s">
        <v>1558</v>
      </c>
      <c r="BE196" s="0" t="s">
        <v>1539</v>
      </c>
      <c r="BF196" s="0" t="s">
        <v>1560</v>
      </c>
      <c r="BG196" s="0" t="s">
        <v>1560</v>
      </c>
      <c r="BH196" s="0" t="s">
        <v>1567</v>
      </c>
      <c r="BI196" s="0" t="s">
        <v>555</v>
      </c>
      <c r="BJ196" s="0" t="s">
        <v>525</v>
      </c>
      <c r="BK196" s="0" t="s">
        <v>1568</v>
      </c>
      <c r="BL196" s="0" t="s">
        <v>235</v>
      </c>
      <c r="BM196" s="0" t="s">
        <v>1555</v>
      </c>
      <c r="BN196" s="0" t="s">
        <v>1569</v>
      </c>
      <c r="BO196" s="0" t="s">
        <v>555</v>
      </c>
      <c r="BP196" s="0" t="s">
        <v>1560</v>
      </c>
      <c r="BQ196" s="0" t="s">
        <v>1554</v>
      </c>
      <c r="BS196" s="0" t="s">
        <v>1539</v>
      </c>
      <c r="BT196" s="0" t="n">
        <f aca="false">49-(COUNTBLANK(U196:BQ196))</f>
        <v>49</v>
      </c>
      <c r="BU196" s="0" t="str">
        <f aca="false">CONCATENATE("*",BS196,"*")</f>
        <v>*live*</v>
      </c>
      <c r="BV196" s="0" t="n">
        <f aca="false">COUNTIFS(U196:BQ196,BU196)</f>
        <v>0</v>
      </c>
      <c r="BW196" s="13" t="n">
        <f aca="false">BV196/BT196</f>
        <v>0</v>
      </c>
      <c r="BZ196" s="14" t="str">
        <f aca="false">IF(BY196="","",(BY196/BT196))</f>
        <v/>
      </c>
      <c r="CA196" s="0" t="n">
        <f aca="false">COUNTIFS(U196:BQ196,BU197)</f>
        <v>0</v>
      </c>
      <c r="CB196" s="0" t="str">
        <f aca="false">IF(BX196="",BU196,BX196)</f>
        <v>*live*</v>
      </c>
      <c r="CC196" s="0" t="n">
        <f aca="false">COUNTIFS(U196:BQ196,CB197)</f>
        <v>0</v>
      </c>
      <c r="CD196" s="14" t="n">
        <f aca="false">CC196/BT196</f>
        <v>0</v>
      </c>
      <c r="CE196" s="0" t="s">
        <v>1570</v>
      </c>
      <c r="CF196" s="14" t="n">
        <f aca="false">(COUNTIFS(U196:BQ196,CE196))/BT196</f>
        <v>0</v>
      </c>
      <c r="CH196" s="0" t="s">
        <v>1571</v>
      </c>
      <c r="CI196" s="14" t="n">
        <f aca="false">(COUNTIFS(U196:BQ196,CK196))/BT196</f>
        <v>0.326530612244898</v>
      </c>
      <c r="CJ196" s="14" t="n">
        <f aca="false">(COUNTIFS(U196:BQ196,CK197))/BT196</f>
        <v>0.0204081632653061</v>
      </c>
      <c r="CK196" s="15" t="s">
        <v>1539</v>
      </c>
      <c r="CL196" s="0" t="s">
        <v>1572</v>
      </c>
    </row>
    <row r="197" customFormat="false" ht="13.8" hidden="false" customHeight="false" outlineLevel="0" collapsed="false">
      <c r="A197" s="4" t="s">
        <v>131</v>
      </c>
      <c r="B197" s="4" t="n">
        <v>1</v>
      </c>
      <c r="C197" s="4" t="n">
        <v>1</v>
      </c>
      <c r="D197" s="4" t="n">
        <v>2</v>
      </c>
      <c r="E197" s="4" t="n">
        <v>51</v>
      </c>
      <c r="F197" s="4" t="n">
        <v>25</v>
      </c>
      <c r="G197" s="4" t="n">
        <v>1</v>
      </c>
      <c r="H197" s="4" t="n">
        <v>1025</v>
      </c>
      <c r="I197" s="4" t="n">
        <v>11025</v>
      </c>
      <c r="J197" s="4" t="n">
        <v>1025</v>
      </c>
      <c r="K197" s="4" t="s">
        <v>200</v>
      </c>
      <c r="L197" s="4" t="s">
        <v>132</v>
      </c>
      <c r="M197" s="0" t="s">
        <v>1573</v>
      </c>
      <c r="N197" s="0" t="s">
        <v>1551</v>
      </c>
      <c r="O197" s="0" t="s">
        <v>1574</v>
      </c>
      <c r="R197" s="0" t="n">
        <f aca="false">(1+LEN(N197)-LEN(SUBSTITUTE(N197," ","")))+1</f>
        <v>6</v>
      </c>
      <c r="S197" s="0" t="n">
        <f aca="false">(1+LEN(O197)-LEN(SUBSTITUTE(O197," ","")))</f>
        <v>11</v>
      </c>
      <c r="T197" s="0" t="s">
        <v>1553</v>
      </c>
      <c r="U197" s="0" t="s">
        <v>1073</v>
      </c>
      <c r="V197" s="0" t="s">
        <v>1575</v>
      </c>
      <c r="W197" s="0" t="s">
        <v>1073</v>
      </c>
      <c r="X197" s="0" t="s">
        <v>1073</v>
      </c>
      <c r="Y197" s="0" t="s">
        <v>1073</v>
      </c>
      <c r="Z197" s="0" t="s">
        <v>1073</v>
      </c>
      <c r="AA197" s="0" t="s">
        <v>1073</v>
      </c>
      <c r="AB197" s="0" t="s">
        <v>1073</v>
      </c>
      <c r="AC197" s="0" t="s">
        <v>1073</v>
      </c>
      <c r="AD197" s="0" t="s">
        <v>1576</v>
      </c>
      <c r="AE197" s="0" t="s">
        <v>1073</v>
      </c>
      <c r="AF197" s="0" t="s">
        <v>1577</v>
      </c>
      <c r="AG197" s="0" t="s">
        <v>1578</v>
      </c>
      <c r="AH197" s="0" t="s">
        <v>1073</v>
      </c>
      <c r="AI197" s="0" t="s">
        <v>1073</v>
      </c>
      <c r="AJ197" s="0" t="s">
        <v>1579</v>
      </c>
      <c r="AK197" s="0" t="s">
        <v>1578</v>
      </c>
      <c r="AL197" s="0" t="s">
        <v>1580</v>
      </c>
      <c r="AM197" s="0" t="s">
        <v>1581</v>
      </c>
      <c r="AN197" s="0" t="s">
        <v>1073</v>
      </c>
      <c r="AO197" s="0" t="s">
        <v>804</v>
      </c>
      <c r="AP197" s="0" t="s">
        <v>1577</v>
      </c>
      <c r="AQ197" s="0" t="s">
        <v>1073</v>
      </c>
      <c r="AR197" s="0" t="s">
        <v>1577</v>
      </c>
      <c r="AS197" s="0" t="s">
        <v>1073</v>
      </c>
      <c r="AT197" s="0" t="s">
        <v>1577</v>
      </c>
      <c r="AU197" s="0" t="s">
        <v>1073</v>
      </c>
      <c r="AV197" s="0" t="s">
        <v>1073</v>
      </c>
      <c r="AW197" s="0" t="s">
        <v>1073</v>
      </c>
      <c r="AX197" s="0" t="s">
        <v>1582</v>
      </c>
      <c r="AY197" s="0" t="s">
        <v>1582</v>
      </c>
      <c r="AZ197" s="0" t="s">
        <v>1583</v>
      </c>
      <c r="BA197" s="0" t="s">
        <v>1073</v>
      </c>
      <c r="BB197" s="0" t="s">
        <v>1582</v>
      </c>
      <c r="BC197" s="0" t="s">
        <v>1584</v>
      </c>
      <c r="BD197" s="0" t="s">
        <v>1073</v>
      </c>
      <c r="BE197" s="0" t="s">
        <v>1578</v>
      </c>
      <c r="BF197" s="0" t="s">
        <v>1073</v>
      </c>
      <c r="BG197" s="0" t="s">
        <v>1073</v>
      </c>
      <c r="BH197" s="0" t="s">
        <v>1073</v>
      </c>
      <c r="BI197" s="0" t="s">
        <v>1578</v>
      </c>
      <c r="BJ197" s="0" t="s">
        <v>1073</v>
      </c>
      <c r="BK197" s="0" t="s">
        <v>1073</v>
      </c>
      <c r="BL197" s="0" t="s">
        <v>1073</v>
      </c>
      <c r="BM197" s="0" t="s">
        <v>804</v>
      </c>
      <c r="BN197" s="0" t="s">
        <v>1585</v>
      </c>
      <c r="BO197" s="0" t="s">
        <v>1073</v>
      </c>
      <c r="BP197" s="0" t="s">
        <v>1586</v>
      </c>
      <c r="BQ197" s="0" t="s">
        <v>644</v>
      </c>
      <c r="BS197" s="0" t="s">
        <v>1073</v>
      </c>
      <c r="BT197" s="0" t="n">
        <f aca="false">49-(COUNTBLANK(U197:BQ197))</f>
        <v>49</v>
      </c>
      <c r="BU197" s="0" t="str">
        <f aca="false">CONCATENATE("*",BS197,"*")</f>
        <v>*win*</v>
      </c>
      <c r="BV197" s="0" t="n">
        <f aca="false">COUNTIFS(U197:BQ197,BU197)</f>
        <v>0</v>
      </c>
      <c r="BW197" s="13" t="n">
        <f aca="false">BV197/BT197</f>
        <v>0</v>
      </c>
      <c r="BZ197" s="14" t="str">
        <f aca="false">IF(BY197="","",(BY197/BT197))</f>
        <v/>
      </c>
      <c r="CA197" s="0" t="n">
        <f aca="false">COUNTIFS(U197:BQ197,BU196)</f>
        <v>0</v>
      </c>
      <c r="CB197" s="0" t="str">
        <f aca="false">IF(BX197="",BU197,BX197)</f>
        <v>*win*</v>
      </c>
      <c r="CC197" s="0" t="n">
        <f aca="false">COUNTIFS(U197:BQ197,CB196)</f>
        <v>0</v>
      </c>
      <c r="CD197" s="14" t="n">
        <f aca="false">CC197/BT197</f>
        <v>0</v>
      </c>
      <c r="CE197" s="0" t="s">
        <v>1587</v>
      </c>
      <c r="CF197" s="14" t="n">
        <f aca="false">(COUNTIFS(U197:BQ197,CE197))/BT197</f>
        <v>0</v>
      </c>
      <c r="CH197" s="0" t="s">
        <v>1588</v>
      </c>
      <c r="CI197" s="14" t="n">
        <f aca="false">(COUNTIFS(U197:BQ197,CK197))/BT197</f>
        <v>0.714285714285714</v>
      </c>
      <c r="CJ197" s="14" t="n">
        <f aca="false">(COUNTIFS(U197:BQ197,CK196))/BT197</f>
        <v>0</v>
      </c>
      <c r="CK197" s="15" t="s">
        <v>1073</v>
      </c>
      <c r="CL197" s="0" t="s">
        <v>1572</v>
      </c>
    </row>
    <row r="198" customFormat="false" ht="13.8" hidden="false" customHeight="false" outlineLevel="0" collapsed="false">
      <c r="A198" s="4" t="s">
        <v>167</v>
      </c>
      <c r="B198" s="17" t="n">
        <v>1</v>
      </c>
      <c r="C198" s="17" t="n">
        <v>2</v>
      </c>
      <c r="D198" s="17" t="n">
        <v>1</v>
      </c>
      <c r="E198" s="17" t="n">
        <v>51</v>
      </c>
      <c r="F198" s="17" t="n">
        <v>25</v>
      </c>
      <c r="G198" s="17" t="n">
        <v>2</v>
      </c>
      <c r="H198" s="4" t="n">
        <v>2025</v>
      </c>
      <c r="I198" s="4" t="n">
        <v>12025</v>
      </c>
      <c r="J198" s="4" t="n">
        <v>2025</v>
      </c>
      <c r="K198" s="4" t="s">
        <v>200</v>
      </c>
      <c r="L198" s="4" t="s">
        <v>132</v>
      </c>
      <c r="M198" s="16" t="s">
        <v>1550</v>
      </c>
      <c r="N198" s="16" t="s">
        <v>1551</v>
      </c>
      <c r="O198" s="16" t="s">
        <v>1574</v>
      </c>
      <c r="P198" s="16"/>
      <c r="Q198" s="16"/>
      <c r="R198" s="16" t="n">
        <f aca="false">(1+LEN(N198)-LEN(SUBSTITUTE(N198," ","")))+1</f>
        <v>6</v>
      </c>
      <c r="S198" s="16" t="n">
        <f aca="false">(1+LEN(O198)-LEN(SUBSTITUTE(O198," ","")))</f>
        <v>11</v>
      </c>
      <c r="T198" s="16" t="s">
        <v>1553</v>
      </c>
      <c r="U198" s="16" t="s">
        <v>1554</v>
      </c>
      <c r="V198" s="16" t="s">
        <v>1555</v>
      </c>
      <c r="W198" s="16" t="s">
        <v>1556</v>
      </c>
      <c r="X198" s="16" t="s">
        <v>1557</v>
      </c>
      <c r="Y198" s="16" t="s">
        <v>1558</v>
      </c>
      <c r="Z198" s="16" t="s">
        <v>1559</v>
      </c>
      <c r="AA198" s="16" t="s">
        <v>1558</v>
      </c>
      <c r="AB198" s="16" t="s">
        <v>1539</v>
      </c>
      <c r="AC198" s="16" t="s">
        <v>1560</v>
      </c>
      <c r="AD198" s="16" t="s">
        <v>1560</v>
      </c>
      <c r="AE198" s="16" t="s">
        <v>1560</v>
      </c>
      <c r="AF198" s="16" t="s">
        <v>1561</v>
      </c>
      <c r="AG198" s="16" t="s">
        <v>555</v>
      </c>
      <c r="AH198" s="16" t="s">
        <v>555</v>
      </c>
      <c r="AI198" s="16" t="s">
        <v>1558</v>
      </c>
      <c r="AJ198" s="16" t="s">
        <v>1562</v>
      </c>
      <c r="AK198" s="16" t="s">
        <v>1560</v>
      </c>
      <c r="AL198" s="16" t="s">
        <v>1560</v>
      </c>
      <c r="AM198" s="16" t="s">
        <v>1539</v>
      </c>
      <c r="AN198" s="16" t="s">
        <v>1560</v>
      </c>
      <c r="AO198" s="16" t="s">
        <v>555</v>
      </c>
      <c r="AP198" s="16" t="s">
        <v>1563</v>
      </c>
      <c r="AQ198" s="16" t="s">
        <v>1539</v>
      </c>
      <c r="AR198" s="16" t="s">
        <v>1560</v>
      </c>
      <c r="AS198" s="16" t="s">
        <v>1560</v>
      </c>
      <c r="AT198" s="16" t="s">
        <v>804</v>
      </c>
      <c r="AU198" s="16" t="s">
        <v>555</v>
      </c>
      <c r="AV198" s="16" t="s">
        <v>1540</v>
      </c>
      <c r="AW198" s="16" t="s">
        <v>1564</v>
      </c>
      <c r="AX198" s="16" t="s">
        <v>1073</v>
      </c>
      <c r="AY198" s="16" t="s">
        <v>1539</v>
      </c>
      <c r="AZ198" s="16" t="s">
        <v>1565</v>
      </c>
      <c r="BA198" s="16" t="s">
        <v>1555</v>
      </c>
      <c r="BB198" s="16" t="s">
        <v>804</v>
      </c>
      <c r="BC198" s="16" t="s">
        <v>1566</v>
      </c>
      <c r="BD198" s="16" t="s">
        <v>1558</v>
      </c>
      <c r="BE198" s="16" t="s">
        <v>1539</v>
      </c>
      <c r="BF198" s="16" t="s">
        <v>1560</v>
      </c>
      <c r="BG198" s="16" t="s">
        <v>1560</v>
      </c>
      <c r="BH198" s="16" t="s">
        <v>1567</v>
      </c>
      <c r="BI198" s="16" t="s">
        <v>555</v>
      </c>
      <c r="BJ198" s="16" t="s">
        <v>525</v>
      </c>
      <c r="BK198" s="16" t="s">
        <v>1568</v>
      </c>
      <c r="BL198" s="16" t="s">
        <v>235</v>
      </c>
      <c r="BM198" s="16" t="s">
        <v>1555</v>
      </c>
      <c r="BN198" s="16" t="s">
        <v>1569</v>
      </c>
      <c r="BO198" s="16" t="s">
        <v>555</v>
      </c>
      <c r="BP198" s="16" t="s">
        <v>1560</v>
      </c>
      <c r="BQ198" s="16" t="s">
        <v>1554</v>
      </c>
      <c r="BR198" s="16"/>
      <c r="BS198" s="16" t="s">
        <v>1539</v>
      </c>
      <c r="BT198" s="16" t="n">
        <f aca="false">49-(COUNTBLANK(U198:BQ198))</f>
        <v>49</v>
      </c>
      <c r="BU198" s="16" t="str">
        <f aca="false">CONCATENATE("*",BS198,"*")</f>
        <v>*live*</v>
      </c>
      <c r="BV198" s="16" t="n">
        <f aca="false">COUNTIFS(U198:BQ198,BU198)</f>
        <v>0</v>
      </c>
      <c r="BW198" s="18" t="n">
        <f aca="false">BV198/BT198</f>
        <v>0</v>
      </c>
      <c r="BX198" s="16"/>
      <c r="BY198" s="16"/>
      <c r="BZ198" s="18" t="str">
        <f aca="false">IF(BY198="","",(BY198/BT198))</f>
        <v/>
      </c>
      <c r="CA198" s="16" t="n">
        <f aca="false">COUNTIFS(U198:BQ198,BU199)</f>
        <v>0</v>
      </c>
      <c r="CB198" s="16" t="str">
        <f aca="false">IF(BX198="",BU198,BX198)</f>
        <v>*live*</v>
      </c>
      <c r="CC198" s="16" t="n">
        <f aca="false">COUNTIFS(U198:BQ198,CB199)</f>
        <v>0</v>
      </c>
      <c r="CD198" s="18" t="n">
        <f aca="false">CC198/BT198</f>
        <v>0</v>
      </c>
      <c r="CE198" s="16" t="s">
        <v>1570</v>
      </c>
      <c r="CF198" s="18" t="n">
        <f aca="false">(COUNTIFS(U198:BQ198,CE198))/BT198</f>
        <v>0</v>
      </c>
      <c r="CG198" s="16"/>
      <c r="CH198" s="16" t="s">
        <v>1571</v>
      </c>
      <c r="CI198" s="14" t="n">
        <f aca="false">(COUNTIFS(U198:BQ198,CK198))/BT198</f>
        <v>0.0204081632653061</v>
      </c>
      <c r="CJ198" s="14" t="n">
        <f aca="false">(COUNTIFS(U198:BQ198,CK199))/BT198</f>
        <v>0.326530612244898</v>
      </c>
      <c r="CK198" s="16" t="s">
        <v>1073</v>
      </c>
      <c r="CL198" s="16" t="s">
        <v>1572</v>
      </c>
    </row>
    <row r="199" customFormat="false" ht="13.8" hidden="false" customHeight="false" outlineLevel="0" collapsed="false">
      <c r="A199" s="4" t="s">
        <v>195</v>
      </c>
      <c r="B199" s="17" t="n">
        <v>1</v>
      </c>
      <c r="C199" s="17" t="n">
        <v>2</v>
      </c>
      <c r="D199" s="17" t="n">
        <v>2</v>
      </c>
      <c r="E199" s="17" t="n">
        <v>51</v>
      </c>
      <c r="F199" s="17" t="n">
        <v>25</v>
      </c>
      <c r="G199" s="17" t="n">
        <v>3</v>
      </c>
      <c r="H199" s="4" t="n">
        <v>3025</v>
      </c>
      <c r="I199" s="4" t="n">
        <v>13025</v>
      </c>
      <c r="J199" s="4" t="n">
        <v>3025</v>
      </c>
      <c r="K199" s="4" t="s">
        <v>200</v>
      </c>
      <c r="L199" s="4" t="s">
        <v>132</v>
      </c>
      <c r="M199" s="16" t="s">
        <v>1573</v>
      </c>
      <c r="N199" s="16" t="s">
        <v>1551</v>
      </c>
      <c r="O199" s="16" t="s">
        <v>1552</v>
      </c>
      <c r="R199" s="16" t="n">
        <f aca="false">(1+LEN(N199)-LEN(SUBSTITUTE(N199," ","")))+1</f>
        <v>6</v>
      </c>
      <c r="S199" s="16" t="n">
        <f aca="false">(1+LEN(O199)-LEN(SUBSTITUTE(O199," ","")))</f>
        <v>11</v>
      </c>
      <c r="T199" s="16" t="s">
        <v>1553</v>
      </c>
      <c r="U199" s="16" t="s">
        <v>1073</v>
      </c>
      <c r="V199" s="16" t="s">
        <v>1575</v>
      </c>
      <c r="W199" s="16" t="s">
        <v>1073</v>
      </c>
      <c r="X199" s="16" t="s">
        <v>1073</v>
      </c>
      <c r="Y199" s="16" t="s">
        <v>1073</v>
      </c>
      <c r="Z199" s="16" t="s">
        <v>1073</v>
      </c>
      <c r="AA199" s="16" t="s">
        <v>1073</v>
      </c>
      <c r="AB199" s="16" t="s">
        <v>1073</v>
      </c>
      <c r="AC199" s="16" t="s">
        <v>1073</v>
      </c>
      <c r="AD199" s="16" t="s">
        <v>1576</v>
      </c>
      <c r="AE199" s="16" t="s">
        <v>1073</v>
      </c>
      <c r="AF199" s="16" t="s">
        <v>1577</v>
      </c>
      <c r="AG199" s="16" t="s">
        <v>1578</v>
      </c>
      <c r="AH199" s="16" t="s">
        <v>1073</v>
      </c>
      <c r="AI199" s="16" t="s">
        <v>1073</v>
      </c>
      <c r="AJ199" s="16" t="s">
        <v>1579</v>
      </c>
      <c r="AK199" s="16" t="s">
        <v>1578</v>
      </c>
      <c r="AL199" s="16" t="s">
        <v>1580</v>
      </c>
      <c r="AM199" s="16" t="s">
        <v>1581</v>
      </c>
      <c r="AN199" s="16" t="s">
        <v>1073</v>
      </c>
      <c r="AO199" s="16" t="s">
        <v>804</v>
      </c>
      <c r="AP199" s="16" t="s">
        <v>1577</v>
      </c>
      <c r="AQ199" s="16" t="s">
        <v>1073</v>
      </c>
      <c r="AR199" s="16" t="s">
        <v>1577</v>
      </c>
      <c r="AS199" s="16" t="s">
        <v>1073</v>
      </c>
      <c r="AT199" s="16" t="s">
        <v>1577</v>
      </c>
      <c r="AU199" s="16" t="s">
        <v>1073</v>
      </c>
      <c r="AV199" s="16" t="s">
        <v>1073</v>
      </c>
      <c r="AW199" s="16" t="s">
        <v>1073</v>
      </c>
      <c r="AX199" s="16" t="s">
        <v>1582</v>
      </c>
      <c r="AY199" s="16" t="s">
        <v>1582</v>
      </c>
      <c r="AZ199" s="16" t="s">
        <v>1583</v>
      </c>
      <c r="BA199" s="16" t="s">
        <v>1073</v>
      </c>
      <c r="BB199" s="16" t="s">
        <v>1582</v>
      </c>
      <c r="BC199" s="16" t="s">
        <v>1584</v>
      </c>
      <c r="BD199" s="16" t="s">
        <v>1073</v>
      </c>
      <c r="BE199" s="16" t="s">
        <v>1578</v>
      </c>
      <c r="BF199" s="16" t="s">
        <v>1073</v>
      </c>
      <c r="BG199" s="16" t="s">
        <v>1073</v>
      </c>
      <c r="BH199" s="16" t="s">
        <v>1073</v>
      </c>
      <c r="BI199" s="16" t="s">
        <v>1578</v>
      </c>
      <c r="BJ199" s="16" t="s">
        <v>1073</v>
      </c>
      <c r="BK199" s="16" t="s">
        <v>1073</v>
      </c>
      <c r="BL199" s="16" t="s">
        <v>1073</v>
      </c>
      <c r="BM199" s="16" t="s">
        <v>804</v>
      </c>
      <c r="BN199" s="16" t="s">
        <v>1585</v>
      </c>
      <c r="BO199" s="16" t="s">
        <v>1073</v>
      </c>
      <c r="BP199" s="16" t="s">
        <v>1586</v>
      </c>
      <c r="BQ199" s="16" t="s">
        <v>644</v>
      </c>
      <c r="BS199" s="16" t="s">
        <v>1073</v>
      </c>
      <c r="BT199" s="16" t="n">
        <f aca="false">49-(COUNTBLANK(U199:BQ199))</f>
        <v>49</v>
      </c>
      <c r="BU199" s="16" t="str">
        <f aca="false">CONCATENATE("*",BS199,"*")</f>
        <v>*win*</v>
      </c>
      <c r="BV199" s="16" t="n">
        <f aca="false">COUNTIFS(U199:BQ199,BU199)</f>
        <v>0</v>
      </c>
      <c r="BW199" s="18" t="n">
        <f aca="false">BV199/BT199</f>
        <v>0</v>
      </c>
      <c r="BZ199" s="18" t="str">
        <f aca="false">IF(BY199="","",(BY199/BT199))</f>
        <v/>
      </c>
      <c r="CA199" s="16" t="n">
        <f aca="false">COUNTIFS(U199:BQ199,BU198)</f>
        <v>0</v>
      </c>
      <c r="CB199" s="16" t="str">
        <f aca="false">IF(BX199="",BU199,BX199)</f>
        <v>*win*</v>
      </c>
      <c r="CC199" s="16" t="n">
        <f aca="false">COUNTIFS(U199:BQ199,CB198)</f>
        <v>0</v>
      </c>
      <c r="CD199" s="18" t="n">
        <f aca="false">CC199/BT199</f>
        <v>0</v>
      </c>
      <c r="CE199" s="16" t="s">
        <v>1587</v>
      </c>
      <c r="CF199" s="18" t="n">
        <f aca="false">(COUNTIFS(U199:BQ199,CE199))/BT199</f>
        <v>0</v>
      </c>
      <c r="CH199" s="16" t="s">
        <v>1588</v>
      </c>
      <c r="CI199" s="14" t="n">
        <f aca="false">(COUNTIFS(U199:BQ199,CK199))/BT199</f>
        <v>0</v>
      </c>
      <c r="CJ199" s="14" t="n">
        <f aca="false">(COUNTIFS(U199:BQ199,CK198))/BT199</f>
        <v>0.714285714285714</v>
      </c>
      <c r="CK199" s="16" t="s">
        <v>1539</v>
      </c>
      <c r="CL199" s="16" t="s">
        <v>1572</v>
      </c>
    </row>
    <row r="200" customFormat="false" ht="13.8" hidden="false" customHeight="false" outlineLevel="0" collapsed="false">
      <c r="A200" s="4" t="s">
        <v>201</v>
      </c>
      <c r="B200" s="4" t="n">
        <v>2</v>
      </c>
      <c r="C200" s="4" t="n">
        <v>1</v>
      </c>
      <c r="D200" s="4" t="n">
        <v>1</v>
      </c>
      <c r="E200" s="4" t="n">
        <v>51</v>
      </c>
      <c r="F200" s="4" t="n">
        <v>25</v>
      </c>
      <c r="G200" s="4" t="n">
        <v>5</v>
      </c>
      <c r="H200" s="4" t="n">
        <v>5025</v>
      </c>
      <c r="I200" s="4" t="n">
        <v>15025</v>
      </c>
      <c r="J200" s="4" t="n">
        <v>5025</v>
      </c>
      <c r="K200" s="4" t="s">
        <v>200</v>
      </c>
      <c r="L200" s="4" t="s">
        <v>132</v>
      </c>
      <c r="M200" s="0" t="s">
        <v>1550</v>
      </c>
      <c r="N200" s="0" t="s">
        <v>1551</v>
      </c>
      <c r="O200" s="0" t="s">
        <v>1552</v>
      </c>
      <c r="R200" s="0" t="n">
        <f aca="false">(1+LEN(N200)-LEN(SUBSTITUTE(N200," ","")))+1</f>
        <v>6</v>
      </c>
      <c r="S200" s="0" t="n">
        <f aca="false">(1+LEN(O200)-LEN(SUBSTITUTE(O200," ","")))</f>
        <v>11</v>
      </c>
      <c r="T200" s="0" t="s">
        <v>1553</v>
      </c>
      <c r="U200" s="0" t="s">
        <v>1554</v>
      </c>
      <c r="V200" s="0" t="s">
        <v>1555</v>
      </c>
      <c r="W200" s="0" t="s">
        <v>1556</v>
      </c>
      <c r="X200" s="0" t="s">
        <v>1557</v>
      </c>
      <c r="Y200" s="0" t="s">
        <v>1558</v>
      </c>
      <c r="Z200" s="0" t="s">
        <v>1559</v>
      </c>
      <c r="AA200" s="0" t="s">
        <v>1558</v>
      </c>
      <c r="AB200" s="0" t="s">
        <v>1539</v>
      </c>
      <c r="AC200" s="0" t="s">
        <v>1560</v>
      </c>
      <c r="AD200" s="0" t="s">
        <v>1560</v>
      </c>
      <c r="AE200" s="0" t="s">
        <v>1560</v>
      </c>
      <c r="AF200" s="0" t="s">
        <v>1561</v>
      </c>
      <c r="AG200" s="0" t="s">
        <v>555</v>
      </c>
      <c r="AH200" s="0" t="s">
        <v>555</v>
      </c>
      <c r="AI200" s="0" t="s">
        <v>1558</v>
      </c>
      <c r="AJ200" s="0" t="s">
        <v>1562</v>
      </c>
      <c r="AK200" s="0" t="s">
        <v>1560</v>
      </c>
      <c r="AL200" s="0" t="s">
        <v>1560</v>
      </c>
      <c r="AM200" s="0" t="s">
        <v>1539</v>
      </c>
      <c r="AN200" s="0" t="s">
        <v>1560</v>
      </c>
      <c r="AO200" s="0" t="s">
        <v>555</v>
      </c>
      <c r="AP200" s="0" t="s">
        <v>1563</v>
      </c>
      <c r="AQ200" s="0" t="s">
        <v>1539</v>
      </c>
      <c r="AR200" s="0" t="s">
        <v>1560</v>
      </c>
      <c r="AS200" s="0" t="s">
        <v>1560</v>
      </c>
      <c r="AT200" s="0" t="s">
        <v>804</v>
      </c>
      <c r="AU200" s="0" t="s">
        <v>555</v>
      </c>
      <c r="AV200" s="0" t="s">
        <v>1540</v>
      </c>
      <c r="AW200" s="0" t="s">
        <v>1564</v>
      </c>
      <c r="AX200" s="0" t="s">
        <v>1073</v>
      </c>
      <c r="AY200" s="0" t="s">
        <v>1539</v>
      </c>
      <c r="AZ200" s="0" t="s">
        <v>1565</v>
      </c>
      <c r="BA200" s="0" t="s">
        <v>1555</v>
      </c>
      <c r="BB200" s="0" t="s">
        <v>804</v>
      </c>
      <c r="BC200" s="0" t="s">
        <v>1566</v>
      </c>
      <c r="BD200" s="0" t="s">
        <v>1558</v>
      </c>
      <c r="BE200" s="0" t="s">
        <v>1539</v>
      </c>
      <c r="BF200" s="0" t="s">
        <v>1560</v>
      </c>
      <c r="BG200" s="0" t="s">
        <v>1560</v>
      </c>
      <c r="BH200" s="0" t="s">
        <v>1567</v>
      </c>
      <c r="BI200" s="0" t="s">
        <v>555</v>
      </c>
      <c r="BJ200" s="0" t="s">
        <v>525</v>
      </c>
      <c r="BK200" s="0" t="s">
        <v>1568</v>
      </c>
      <c r="BL200" s="0" t="s">
        <v>235</v>
      </c>
      <c r="BM200" s="0" t="s">
        <v>1555</v>
      </c>
      <c r="BN200" s="0" t="s">
        <v>1569</v>
      </c>
      <c r="BO200" s="0" t="s">
        <v>555</v>
      </c>
      <c r="BP200" s="0" t="s">
        <v>1560</v>
      </c>
      <c r="BQ200" s="0" t="s">
        <v>1554</v>
      </c>
      <c r="BR200" s="16"/>
      <c r="BS200" s="0" t="s">
        <v>1539</v>
      </c>
      <c r="BT200" s="0" t="n">
        <f aca="false">49-(COUNTBLANK(U200:BQ200))</f>
        <v>49</v>
      </c>
      <c r="BU200" s="0" t="str">
        <f aca="false">CONCATENATE("*",BS200,"*")</f>
        <v>*live*</v>
      </c>
      <c r="BV200" s="0" t="n">
        <f aca="false">COUNTIFS(U200:BQ200,BU200)</f>
        <v>0</v>
      </c>
      <c r="BW200" s="13" t="n">
        <f aca="false">BV200/BT200</f>
        <v>0</v>
      </c>
      <c r="BZ200" s="14" t="str">
        <f aca="false">IF(BY200="","",(BY200/BT200))</f>
        <v/>
      </c>
      <c r="CA200" s="0" t="n">
        <f aca="false">COUNTIFS(U200:BQ200,BU201)</f>
        <v>0</v>
      </c>
      <c r="CB200" s="0" t="str">
        <f aca="false">IF(BX200="",BU200,BX200)</f>
        <v>*live*</v>
      </c>
      <c r="CC200" s="0" t="n">
        <f aca="false">COUNTIFS(U200:BQ200,CB201)</f>
        <v>0</v>
      </c>
      <c r="CD200" s="14" t="n">
        <f aca="false">CC200/BT200</f>
        <v>0</v>
      </c>
      <c r="CE200" s="0" t="s">
        <v>1570</v>
      </c>
      <c r="CF200" s="14" t="n">
        <f aca="false">(COUNTIFS(U200:BQ200,CE200))/BT200</f>
        <v>0</v>
      </c>
      <c r="CH200" s="0" t="s">
        <v>1571</v>
      </c>
      <c r="CI200" s="14" t="n">
        <f aca="false">(COUNTIFS(U200:BQ200,CK200))/BT200</f>
        <v>0.326530612244898</v>
      </c>
      <c r="CJ200" s="14" t="n">
        <f aca="false">(COUNTIFS(U200:BQ200,CH201))/BT200</f>
        <v>0</v>
      </c>
      <c r="CK200" s="15" t="s">
        <v>1539</v>
      </c>
      <c r="CL200" s="0" t="s">
        <v>1572</v>
      </c>
    </row>
    <row r="201" customFormat="false" ht="13.8" hidden="false" customHeight="false" outlineLevel="0" collapsed="false">
      <c r="A201" s="4" t="s">
        <v>202</v>
      </c>
      <c r="B201" s="4" t="n">
        <v>2</v>
      </c>
      <c r="C201" s="4" t="n">
        <v>1</v>
      </c>
      <c r="D201" s="4" t="n">
        <v>2</v>
      </c>
      <c r="E201" s="4" t="n">
        <v>51</v>
      </c>
      <c r="F201" s="4" t="n">
        <v>25</v>
      </c>
      <c r="G201" s="4" t="n">
        <v>6</v>
      </c>
      <c r="H201" s="4" t="n">
        <v>6025</v>
      </c>
      <c r="I201" s="4" t="n">
        <v>16025</v>
      </c>
      <c r="J201" s="4" t="n">
        <v>6025</v>
      </c>
      <c r="K201" s="4" t="s">
        <v>200</v>
      </c>
      <c r="L201" s="4" t="s">
        <v>132</v>
      </c>
      <c r="M201" s="0" t="s">
        <v>1573</v>
      </c>
      <c r="N201" s="0" t="s">
        <v>1551</v>
      </c>
      <c r="O201" s="0" t="s">
        <v>1574</v>
      </c>
      <c r="R201" s="0" t="n">
        <f aca="false">(1+LEN(N201)-LEN(SUBSTITUTE(N201," ","")))+1</f>
        <v>6</v>
      </c>
      <c r="S201" s="0" t="n">
        <f aca="false">(1+LEN(O201)-LEN(SUBSTITUTE(O201," ","")))</f>
        <v>11</v>
      </c>
      <c r="T201" s="0" t="s">
        <v>1553</v>
      </c>
      <c r="U201" s="0" t="s">
        <v>1073</v>
      </c>
      <c r="V201" s="0" t="s">
        <v>1575</v>
      </c>
      <c r="W201" s="0" t="s">
        <v>1073</v>
      </c>
      <c r="X201" s="0" t="s">
        <v>1073</v>
      </c>
      <c r="Y201" s="0" t="s">
        <v>1073</v>
      </c>
      <c r="Z201" s="0" t="s">
        <v>1073</v>
      </c>
      <c r="AA201" s="0" t="s">
        <v>1073</v>
      </c>
      <c r="AB201" s="0" t="s">
        <v>1073</v>
      </c>
      <c r="AC201" s="0" t="s">
        <v>1073</v>
      </c>
      <c r="AD201" s="0" t="s">
        <v>1576</v>
      </c>
      <c r="AE201" s="0" t="s">
        <v>1073</v>
      </c>
      <c r="AF201" s="0" t="s">
        <v>1577</v>
      </c>
      <c r="AG201" s="0" t="s">
        <v>1578</v>
      </c>
      <c r="AH201" s="0" t="s">
        <v>1073</v>
      </c>
      <c r="AI201" s="0" t="s">
        <v>1073</v>
      </c>
      <c r="AJ201" s="0" t="s">
        <v>1579</v>
      </c>
      <c r="AK201" s="0" t="s">
        <v>1578</v>
      </c>
      <c r="AL201" s="0" t="s">
        <v>1580</v>
      </c>
      <c r="AM201" s="0" t="s">
        <v>1581</v>
      </c>
      <c r="AN201" s="0" t="s">
        <v>1073</v>
      </c>
      <c r="AO201" s="0" t="s">
        <v>804</v>
      </c>
      <c r="AP201" s="0" t="s">
        <v>1577</v>
      </c>
      <c r="AQ201" s="0" t="s">
        <v>1073</v>
      </c>
      <c r="AR201" s="0" t="s">
        <v>1577</v>
      </c>
      <c r="AS201" s="0" t="s">
        <v>1073</v>
      </c>
      <c r="AT201" s="0" t="s">
        <v>1577</v>
      </c>
      <c r="AU201" s="0" t="s">
        <v>1073</v>
      </c>
      <c r="AV201" s="0" t="s">
        <v>1073</v>
      </c>
      <c r="AW201" s="0" t="s">
        <v>1073</v>
      </c>
      <c r="AX201" s="0" t="s">
        <v>1582</v>
      </c>
      <c r="AY201" s="0" t="s">
        <v>1582</v>
      </c>
      <c r="AZ201" s="0" t="s">
        <v>1583</v>
      </c>
      <c r="BA201" s="0" t="s">
        <v>1073</v>
      </c>
      <c r="BB201" s="0" t="s">
        <v>1582</v>
      </c>
      <c r="BC201" s="0" t="s">
        <v>1584</v>
      </c>
      <c r="BD201" s="0" t="s">
        <v>1073</v>
      </c>
      <c r="BE201" s="0" t="s">
        <v>1578</v>
      </c>
      <c r="BF201" s="0" t="s">
        <v>1073</v>
      </c>
      <c r="BG201" s="0" t="s">
        <v>1073</v>
      </c>
      <c r="BH201" s="0" t="s">
        <v>1073</v>
      </c>
      <c r="BI201" s="0" t="s">
        <v>1578</v>
      </c>
      <c r="BJ201" s="0" t="s">
        <v>1073</v>
      </c>
      <c r="BK201" s="0" t="s">
        <v>1073</v>
      </c>
      <c r="BL201" s="0" t="s">
        <v>1073</v>
      </c>
      <c r="BM201" s="0" t="s">
        <v>804</v>
      </c>
      <c r="BN201" s="0" t="s">
        <v>1585</v>
      </c>
      <c r="BO201" s="0" t="s">
        <v>1073</v>
      </c>
      <c r="BP201" s="0" t="s">
        <v>1586</v>
      </c>
      <c r="BQ201" s="0" t="s">
        <v>644</v>
      </c>
      <c r="BR201" s="16"/>
      <c r="BS201" s="0" t="s">
        <v>1073</v>
      </c>
      <c r="BT201" s="0" t="n">
        <f aca="false">49-(COUNTBLANK(U201:BQ201))</f>
        <v>49</v>
      </c>
      <c r="BU201" s="0" t="str">
        <f aca="false">CONCATENATE("*",BS201,"*")</f>
        <v>*win*</v>
      </c>
      <c r="BV201" s="0" t="n">
        <f aca="false">COUNTIFS(U201:BQ201,BU201)</f>
        <v>0</v>
      </c>
      <c r="BW201" s="13" t="n">
        <f aca="false">BV201/BT201</f>
        <v>0</v>
      </c>
      <c r="BZ201" s="14" t="str">
        <f aca="false">IF(BY201="","",(BY201/BT201))</f>
        <v/>
      </c>
      <c r="CA201" s="0" t="n">
        <f aca="false">COUNTIFS(U201:BQ201,BU200)</f>
        <v>0</v>
      </c>
      <c r="CB201" s="0" t="str">
        <f aca="false">IF(BX201="",BU201,BX201)</f>
        <v>*win*</v>
      </c>
      <c r="CC201" s="0" t="n">
        <f aca="false">COUNTIFS(U201:BQ201,CB200)</f>
        <v>0</v>
      </c>
      <c r="CD201" s="14" t="n">
        <f aca="false">CC201/BT201</f>
        <v>0</v>
      </c>
      <c r="CE201" s="0" t="s">
        <v>1587</v>
      </c>
      <c r="CF201" s="14" t="n">
        <f aca="false">(COUNTIFS(U201:BQ201,CE201))/BT201</f>
        <v>0</v>
      </c>
      <c r="CH201" s="0" t="s">
        <v>1588</v>
      </c>
      <c r="CI201" s="14" t="n">
        <f aca="false">(COUNTIFS(U201:BQ201,CK201))/BT201</f>
        <v>0.714285714285714</v>
      </c>
      <c r="CJ201" s="14" t="n">
        <f aca="false">(COUNTIFS(U201:BQ201,CH200))/BT201</f>
        <v>0</v>
      </c>
      <c r="CK201" s="15" t="s">
        <v>1073</v>
      </c>
      <c r="CL201" s="0" t="s">
        <v>1572</v>
      </c>
    </row>
    <row r="202" customFormat="false" ht="13.8" hidden="false" customHeight="false" outlineLevel="0" collapsed="false">
      <c r="A202" s="4" t="s">
        <v>203</v>
      </c>
      <c r="B202" s="17" t="n">
        <v>2</v>
      </c>
      <c r="C202" s="17" t="n">
        <v>2</v>
      </c>
      <c r="D202" s="17" t="n">
        <v>1</v>
      </c>
      <c r="E202" s="17" t="n">
        <v>51</v>
      </c>
      <c r="F202" s="17" t="n">
        <v>25</v>
      </c>
      <c r="G202" s="17" t="n">
        <v>7</v>
      </c>
      <c r="H202" s="4" t="n">
        <v>7025</v>
      </c>
      <c r="I202" s="4" t="n">
        <v>17025</v>
      </c>
      <c r="J202" s="4" t="n">
        <v>7025</v>
      </c>
      <c r="K202" s="4" t="s">
        <v>200</v>
      </c>
      <c r="L202" s="4" t="s">
        <v>132</v>
      </c>
      <c r="M202" s="16" t="s">
        <v>1550</v>
      </c>
      <c r="N202" s="16" t="s">
        <v>1551</v>
      </c>
      <c r="O202" s="16" t="s">
        <v>1574</v>
      </c>
      <c r="R202" s="16" t="n">
        <f aca="false">(1+LEN(N202)-LEN(SUBSTITUTE(N202," ","")))+1</f>
        <v>6</v>
      </c>
      <c r="S202" s="16" t="n">
        <f aca="false">(1+LEN(O202)-LEN(SUBSTITUTE(O202," ","")))</f>
        <v>11</v>
      </c>
      <c r="T202" s="16" t="s">
        <v>1553</v>
      </c>
      <c r="U202" s="16" t="s">
        <v>1554</v>
      </c>
      <c r="V202" s="16" t="s">
        <v>1555</v>
      </c>
      <c r="W202" s="16" t="s">
        <v>1556</v>
      </c>
      <c r="X202" s="16" t="s">
        <v>1557</v>
      </c>
      <c r="Y202" s="16" t="s">
        <v>1558</v>
      </c>
      <c r="Z202" s="16" t="s">
        <v>1559</v>
      </c>
      <c r="AA202" s="16" t="s">
        <v>1558</v>
      </c>
      <c r="AB202" s="16" t="s">
        <v>1539</v>
      </c>
      <c r="AC202" s="16" t="s">
        <v>1560</v>
      </c>
      <c r="AD202" s="16" t="s">
        <v>1560</v>
      </c>
      <c r="AE202" s="16" t="s">
        <v>1560</v>
      </c>
      <c r="AF202" s="16" t="s">
        <v>1561</v>
      </c>
      <c r="AG202" s="16" t="s">
        <v>555</v>
      </c>
      <c r="AH202" s="16" t="s">
        <v>555</v>
      </c>
      <c r="AI202" s="16" t="s">
        <v>1558</v>
      </c>
      <c r="AJ202" s="16" t="s">
        <v>1562</v>
      </c>
      <c r="AK202" s="16" t="s">
        <v>1560</v>
      </c>
      <c r="AL202" s="16" t="s">
        <v>1560</v>
      </c>
      <c r="AM202" s="16" t="s">
        <v>1539</v>
      </c>
      <c r="AN202" s="16" t="s">
        <v>1560</v>
      </c>
      <c r="AO202" s="16" t="s">
        <v>555</v>
      </c>
      <c r="AP202" s="16" t="s">
        <v>1563</v>
      </c>
      <c r="AQ202" s="16" t="s">
        <v>1539</v>
      </c>
      <c r="AR202" s="16" t="s">
        <v>1560</v>
      </c>
      <c r="AS202" s="16" t="s">
        <v>1560</v>
      </c>
      <c r="AT202" s="16" t="s">
        <v>804</v>
      </c>
      <c r="AU202" s="16" t="s">
        <v>555</v>
      </c>
      <c r="AV202" s="16" t="s">
        <v>1540</v>
      </c>
      <c r="AW202" s="16" t="s">
        <v>1564</v>
      </c>
      <c r="AX202" s="16" t="s">
        <v>1073</v>
      </c>
      <c r="AY202" s="16" t="s">
        <v>1539</v>
      </c>
      <c r="AZ202" s="16" t="s">
        <v>1565</v>
      </c>
      <c r="BA202" s="16" t="s">
        <v>1555</v>
      </c>
      <c r="BB202" s="16" t="s">
        <v>804</v>
      </c>
      <c r="BC202" s="16" t="s">
        <v>1566</v>
      </c>
      <c r="BD202" s="16" t="s">
        <v>1558</v>
      </c>
      <c r="BE202" s="16" t="s">
        <v>1539</v>
      </c>
      <c r="BF202" s="16" t="s">
        <v>1560</v>
      </c>
      <c r="BG202" s="16" t="s">
        <v>1560</v>
      </c>
      <c r="BH202" s="16" t="s">
        <v>1567</v>
      </c>
      <c r="BI202" s="16" t="s">
        <v>555</v>
      </c>
      <c r="BJ202" s="16" t="s">
        <v>525</v>
      </c>
      <c r="BK202" s="16" t="s">
        <v>1568</v>
      </c>
      <c r="BL202" s="16" t="s">
        <v>235</v>
      </c>
      <c r="BM202" s="16" t="s">
        <v>1555</v>
      </c>
      <c r="BN202" s="16" t="s">
        <v>1569</v>
      </c>
      <c r="BO202" s="16" t="s">
        <v>555</v>
      </c>
      <c r="BP202" s="16" t="s">
        <v>1560</v>
      </c>
      <c r="BQ202" s="16" t="s">
        <v>1554</v>
      </c>
      <c r="BS202" s="16" t="s">
        <v>1539</v>
      </c>
      <c r="BT202" s="16" t="n">
        <f aca="false">49-(COUNTBLANK(U202:BQ202))</f>
        <v>49</v>
      </c>
      <c r="BU202" s="16" t="str">
        <f aca="false">CONCATENATE("*",BS202,"*")</f>
        <v>*live*</v>
      </c>
      <c r="BV202" s="16" t="n">
        <f aca="false">COUNTIFS(U202:BQ202,BU202)</f>
        <v>0</v>
      </c>
      <c r="BW202" s="18" t="n">
        <f aca="false">BV202/BT202</f>
        <v>0</v>
      </c>
      <c r="BZ202" s="18" t="str">
        <f aca="false">IF(BY202="","",(BY202/BT202))</f>
        <v/>
      </c>
      <c r="CA202" s="16" t="n">
        <f aca="false">COUNTIFS(U202:BQ202,BU203)</f>
        <v>0</v>
      </c>
      <c r="CB202" s="16" t="str">
        <f aca="false">IF(BX202="",BU202,BX202)</f>
        <v>*live*</v>
      </c>
      <c r="CC202" s="16" t="n">
        <f aca="false">COUNTIFS(U202:BQ202,CB203)</f>
        <v>0</v>
      </c>
      <c r="CD202" s="18" t="n">
        <f aca="false">CC202/BT202</f>
        <v>0</v>
      </c>
      <c r="CE202" s="16" t="s">
        <v>1570</v>
      </c>
      <c r="CF202" s="18" t="n">
        <f aca="false">(COUNTIFS(U202:BQ202,CE202))/BT202</f>
        <v>0</v>
      </c>
      <c r="CH202" s="16" t="s">
        <v>1571</v>
      </c>
      <c r="CI202" s="14" t="n">
        <f aca="false">(COUNTIFS(U202:BQ202,CK202))/BT202</f>
        <v>0.0204081632653061</v>
      </c>
      <c r="CJ202" s="18" t="n">
        <v>0.33</v>
      </c>
      <c r="CK202" s="16" t="s">
        <v>1073</v>
      </c>
      <c r="CL202" s="16" t="s">
        <v>1572</v>
      </c>
    </row>
    <row r="203" customFormat="false" ht="13.8" hidden="false" customHeight="false" outlineLevel="0" collapsed="false">
      <c r="A203" s="4" t="s">
        <v>199</v>
      </c>
      <c r="B203" s="17" t="n">
        <v>2</v>
      </c>
      <c r="C203" s="17" t="n">
        <v>2</v>
      </c>
      <c r="D203" s="17" t="n">
        <v>2</v>
      </c>
      <c r="E203" s="17" t="n">
        <v>51</v>
      </c>
      <c r="F203" s="17" t="n">
        <v>25</v>
      </c>
      <c r="G203" s="17" t="n">
        <v>8</v>
      </c>
      <c r="H203" s="4" t="n">
        <v>8025</v>
      </c>
      <c r="I203" s="4" t="n">
        <v>18025</v>
      </c>
      <c r="J203" s="4" t="n">
        <v>8025</v>
      </c>
      <c r="K203" s="4" t="s">
        <v>200</v>
      </c>
      <c r="L203" s="4" t="s">
        <v>132</v>
      </c>
      <c r="M203" s="16" t="s">
        <v>1573</v>
      </c>
      <c r="N203" s="16" t="s">
        <v>1551</v>
      </c>
      <c r="O203" s="16" t="s">
        <v>1552</v>
      </c>
      <c r="R203" s="16" t="n">
        <f aca="false">(1+LEN(N203)-LEN(SUBSTITUTE(N203," ","")))+1</f>
        <v>6</v>
      </c>
      <c r="S203" s="16" t="n">
        <f aca="false">(1+LEN(O203)-LEN(SUBSTITUTE(O203," ","")))</f>
        <v>11</v>
      </c>
      <c r="T203" s="16" t="s">
        <v>1553</v>
      </c>
      <c r="U203" s="16" t="s">
        <v>1073</v>
      </c>
      <c r="V203" s="16" t="s">
        <v>1575</v>
      </c>
      <c r="W203" s="16" t="s">
        <v>1073</v>
      </c>
      <c r="X203" s="16" t="s">
        <v>1073</v>
      </c>
      <c r="Y203" s="16" t="s">
        <v>1073</v>
      </c>
      <c r="Z203" s="16" t="s">
        <v>1073</v>
      </c>
      <c r="AA203" s="16" t="s">
        <v>1073</v>
      </c>
      <c r="AB203" s="16" t="s">
        <v>1073</v>
      </c>
      <c r="AC203" s="16" t="s">
        <v>1073</v>
      </c>
      <c r="AD203" s="16" t="s">
        <v>1576</v>
      </c>
      <c r="AE203" s="16" t="s">
        <v>1073</v>
      </c>
      <c r="AF203" s="16" t="s">
        <v>1577</v>
      </c>
      <c r="AG203" s="16" t="s">
        <v>1578</v>
      </c>
      <c r="AH203" s="16" t="s">
        <v>1073</v>
      </c>
      <c r="AI203" s="16" t="s">
        <v>1073</v>
      </c>
      <c r="AJ203" s="16" t="s">
        <v>1579</v>
      </c>
      <c r="AK203" s="16" t="s">
        <v>1578</v>
      </c>
      <c r="AL203" s="16" t="s">
        <v>1580</v>
      </c>
      <c r="AM203" s="16" t="s">
        <v>1581</v>
      </c>
      <c r="AN203" s="16" t="s">
        <v>1073</v>
      </c>
      <c r="AO203" s="16" t="s">
        <v>804</v>
      </c>
      <c r="AP203" s="16" t="s">
        <v>1577</v>
      </c>
      <c r="AQ203" s="16" t="s">
        <v>1073</v>
      </c>
      <c r="AR203" s="16" t="s">
        <v>1577</v>
      </c>
      <c r="AS203" s="16" t="s">
        <v>1073</v>
      </c>
      <c r="AT203" s="16" t="s">
        <v>1577</v>
      </c>
      <c r="AU203" s="16" t="s">
        <v>1073</v>
      </c>
      <c r="AV203" s="16" t="s">
        <v>1073</v>
      </c>
      <c r="AW203" s="16" t="s">
        <v>1073</v>
      </c>
      <c r="AX203" s="16" t="s">
        <v>1582</v>
      </c>
      <c r="AY203" s="16" t="s">
        <v>1582</v>
      </c>
      <c r="AZ203" s="16" t="s">
        <v>1583</v>
      </c>
      <c r="BA203" s="16" t="s">
        <v>1073</v>
      </c>
      <c r="BB203" s="16" t="s">
        <v>1582</v>
      </c>
      <c r="BC203" s="16" t="s">
        <v>1584</v>
      </c>
      <c r="BD203" s="16" t="s">
        <v>1073</v>
      </c>
      <c r="BE203" s="16" t="s">
        <v>1578</v>
      </c>
      <c r="BF203" s="16" t="s">
        <v>1073</v>
      </c>
      <c r="BG203" s="16" t="s">
        <v>1073</v>
      </c>
      <c r="BH203" s="16" t="s">
        <v>1073</v>
      </c>
      <c r="BI203" s="16" t="s">
        <v>1578</v>
      </c>
      <c r="BJ203" s="16" t="s">
        <v>1073</v>
      </c>
      <c r="BK203" s="16" t="s">
        <v>1073</v>
      </c>
      <c r="BL203" s="16" t="s">
        <v>1073</v>
      </c>
      <c r="BM203" s="16" t="s">
        <v>804</v>
      </c>
      <c r="BN203" s="16" t="s">
        <v>1585</v>
      </c>
      <c r="BO203" s="16" t="s">
        <v>1073</v>
      </c>
      <c r="BP203" s="16" t="s">
        <v>1586</v>
      </c>
      <c r="BQ203" s="16" t="s">
        <v>644</v>
      </c>
      <c r="BS203" s="16" t="s">
        <v>1073</v>
      </c>
      <c r="BT203" s="16" t="n">
        <f aca="false">49-(COUNTBLANK(U203:BQ203))</f>
        <v>49</v>
      </c>
      <c r="BU203" s="16" t="str">
        <f aca="false">CONCATENATE("*",BS203,"*")</f>
        <v>*win*</v>
      </c>
      <c r="BV203" s="16" t="n">
        <f aca="false">COUNTIFS(U203:BQ203,BU203)</f>
        <v>0</v>
      </c>
      <c r="BW203" s="18" t="n">
        <f aca="false">BV203/BT203</f>
        <v>0</v>
      </c>
      <c r="BZ203" s="18" t="str">
        <f aca="false">IF(BY203="","",(BY203/BT203))</f>
        <v/>
      </c>
      <c r="CA203" s="16" t="n">
        <f aca="false">COUNTIFS(U203:BQ203,BU202)</f>
        <v>0</v>
      </c>
      <c r="CB203" s="16" t="str">
        <f aca="false">IF(BX203="",BU203,BX203)</f>
        <v>*win*</v>
      </c>
      <c r="CC203" s="16" t="n">
        <f aca="false">COUNTIFS(U203:BQ203,CB202)</f>
        <v>0</v>
      </c>
      <c r="CD203" s="18" t="n">
        <f aca="false">CC203/BT203</f>
        <v>0</v>
      </c>
      <c r="CE203" s="16" t="s">
        <v>1587</v>
      </c>
      <c r="CF203" s="18" t="n">
        <f aca="false">(COUNTIFS(U203:BQ203,CE203))/BT203</f>
        <v>0</v>
      </c>
      <c r="CH203" s="16" t="s">
        <v>1588</v>
      </c>
      <c r="CI203" s="14" t="n">
        <f aca="false">(COUNTIFS(U203:BQ203,CK203))/BT203</f>
        <v>0</v>
      </c>
      <c r="CJ203" s="18" t="n">
        <v>0.71</v>
      </c>
      <c r="CK203" s="16" t="s">
        <v>1539</v>
      </c>
      <c r="CL203" s="16" t="s">
        <v>1572</v>
      </c>
    </row>
    <row r="204" customFormat="false" ht="13.8" hidden="false" customHeight="false" outlineLevel="0" collapsed="false">
      <c r="A204" s="4" t="s">
        <v>197</v>
      </c>
      <c r="B204" s="4" t="n">
        <v>1</v>
      </c>
      <c r="C204" s="4" t="n">
        <v>1</v>
      </c>
      <c r="D204" s="4" t="n">
        <v>1</v>
      </c>
      <c r="E204" s="4" t="n">
        <v>52</v>
      </c>
      <c r="F204" s="4" t="n">
        <v>26</v>
      </c>
      <c r="G204" s="4" t="n">
        <v>0</v>
      </c>
      <c r="H204" s="4" t="n">
        <v>26</v>
      </c>
      <c r="I204" s="4" t="n">
        <v>10026</v>
      </c>
      <c r="J204" s="4" t="n">
        <v>26</v>
      </c>
      <c r="K204" s="4" t="s">
        <v>200</v>
      </c>
      <c r="L204" s="4" t="s">
        <v>132</v>
      </c>
      <c r="M204" s="0" t="s">
        <v>1589</v>
      </c>
      <c r="N204" s="0" t="s">
        <v>1590</v>
      </c>
      <c r="O204" s="0" t="s">
        <v>1591</v>
      </c>
      <c r="R204" s="0" t="n">
        <f aca="false">(1+LEN(N204)-LEN(SUBSTITUTE(N204," ","")))+1</f>
        <v>9</v>
      </c>
      <c r="S204" s="0" t="n">
        <f aca="false">(1+LEN(O204)-LEN(SUBSTITUTE(O204," ","")))</f>
        <v>12</v>
      </c>
      <c r="T204" s="0" t="s">
        <v>1553</v>
      </c>
      <c r="U204" s="0" t="s">
        <v>1592</v>
      </c>
      <c r="V204" s="0" t="s">
        <v>892</v>
      </c>
      <c r="W204" s="0" t="s">
        <v>1593</v>
      </c>
      <c r="X204" s="0" t="s">
        <v>1594</v>
      </c>
      <c r="Y204" s="0" t="s">
        <v>304</v>
      </c>
      <c r="Z204" s="0" t="s">
        <v>186</v>
      </c>
      <c r="AA204" s="0" t="s">
        <v>186</v>
      </c>
      <c r="AB204" s="0" t="s">
        <v>1520</v>
      </c>
      <c r="AC204" s="0" t="s">
        <v>1594</v>
      </c>
      <c r="AD204" s="0" t="s">
        <v>734</v>
      </c>
      <c r="AE204" s="0" t="s">
        <v>1595</v>
      </c>
      <c r="AF204" s="0" t="s">
        <v>1596</v>
      </c>
      <c r="AG204" s="0" t="s">
        <v>186</v>
      </c>
      <c r="AH204" s="0" t="s">
        <v>892</v>
      </c>
      <c r="AI204" s="0" t="s">
        <v>1592</v>
      </c>
      <c r="AJ204" s="0" t="s">
        <v>1520</v>
      </c>
      <c r="AK204" s="0" t="s">
        <v>186</v>
      </c>
      <c r="AL204" s="0" t="s">
        <v>644</v>
      </c>
      <c r="AM204" s="0" t="s">
        <v>186</v>
      </c>
      <c r="AN204" s="0" t="s">
        <v>186</v>
      </c>
      <c r="AO204" s="0" t="s">
        <v>186</v>
      </c>
      <c r="AP204" s="0" t="s">
        <v>1597</v>
      </c>
      <c r="AQ204" s="0" t="s">
        <v>186</v>
      </c>
      <c r="AR204" s="0" t="s">
        <v>1520</v>
      </c>
      <c r="AS204" s="0" t="s">
        <v>1592</v>
      </c>
      <c r="AT204" s="0" t="s">
        <v>186</v>
      </c>
      <c r="AU204" s="0" t="s">
        <v>677</v>
      </c>
      <c r="AV204" s="0" t="s">
        <v>1598</v>
      </c>
      <c r="AW204" s="0" t="s">
        <v>1599</v>
      </c>
      <c r="AX204" s="0" t="s">
        <v>967</v>
      </c>
      <c r="AY204" s="0" t="s">
        <v>186</v>
      </c>
      <c r="AZ204" s="0" t="s">
        <v>186</v>
      </c>
      <c r="BA204" s="0" t="s">
        <v>186</v>
      </c>
      <c r="BB204" s="0" t="s">
        <v>967</v>
      </c>
      <c r="BC204" s="0" t="s">
        <v>186</v>
      </c>
      <c r="BD204" s="0" t="s">
        <v>186</v>
      </c>
      <c r="BE204" s="0" t="s">
        <v>186</v>
      </c>
      <c r="BF204" s="0" t="s">
        <v>186</v>
      </c>
      <c r="BG204" s="0" t="s">
        <v>186</v>
      </c>
      <c r="BH204" s="0" t="s">
        <v>186</v>
      </c>
      <c r="BI204" s="0" t="s">
        <v>967</v>
      </c>
      <c r="BJ204" s="0" t="s">
        <v>1600</v>
      </c>
      <c r="BK204" s="0" t="s">
        <v>892</v>
      </c>
      <c r="BL204" s="0" t="s">
        <v>1596</v>
      </c>
      <c r="BM204" s="0" t="s">
        <v>186</v>
      </c>
      <c r="BN204" s="0" t="s">
        <v>1601</v>
      </c>
      <c r="BO204" s="0" t="s">
        <v>186</v>
      </c>
      <c r="BP204" s="0" t="s">
        <v>892</v>
      </c>
      <c r="BQ204" s="0" t="s">
        <v>1596</v>
      </c>
      <c r="BS204" s="0" t="s">
        <v>186</v>
      </c>
      <c r="BT204" s="0" t="n">
        <f aca="false">49-(COUNTBLANK(U204:BQ204))</f>
        <v>49</v>
      </c>
      <c r="BU204" s="0" t="str">
        <f aca="false">CONCATENATE("*",BS204,"*")</f>
        <v>*eat*</v>
      </c>
      <c r="BV204" s="0" t="n">
        <f aca="false">COUNTIFS(U204:BQ204,BU204)</f>
        <v>0</v>
      </c>
      <c r="BW204" s="18" t="n">
        <f aca="false">BV204/BT204</f>
        <v>0</v>
      </c>
      <c r="BZ204" s="14" t="str">
        <f aca="false">IF(BY204="","",(BY204/BT204))</f>
        <v/>
      </c>
      <c r="CA204" s="0" t="n">
        <f aca="false">COUNTIFS(U204:BQ204,BU205)</f>
        <v>0</v>
      </c>
      <c r="CB204" s="0" t="str">
        <f aca="false">IF(BX204="",BU204,BX204)</f>
        <v>*eat*</v>
      </c>
      <c r="CC204" s="0" t="n">
        <f aca="false">COUNTIFS(U204:BQ204,CB205)</f>
        <v>0</v>
      </c>
      <c r="CD204" s="14" t="n">
        <f aca="false">CC204/BT204</f>
        <v>0</v>
      </c>
      <c r="CE204" s="0" t="s">
        <v>193</v>
      </c>
      <c r="CF204" s="14" t="n">
        <f aca="false">(COUNTIFS(U204:BQ204,CE204))/BT204</f>
        <v>0</v>
      </c>
      <c r="CH204" s="0" t="s">
        <v>194</v>
      </c>
      <c r="CI204" s="14" t="n">
        <f aca="false">(COUNTIFS(U204:BQ204,CK204))/BT204</f>
        <v>0.489795918367347</v>
      </c>
      <c r="CJ204" s="14" t="n">
        <f aca="false">(COUNTIFS(U204:BQ204,CK205))/BT204</f>
        <v>0.0204081632653061</v>
      </c>
      <c r="CK204" s="15" t="s">
        <v>186</v>
      </c>
      <c r="CL204" s="0" t="s">
        <v>1602</v>
      </c>
    </row>
    <row r="205" customFormat="false" ht="13.8" hidden="false" customHeight="false" outlineLevel="0" collapsed="false">
      <c r="A205" s="4" t="s">
        <v>131</v>
      </c>
      <c r="B205" s="4" t="n">
        <v>1</v>
      </c>
      <c r="C205" s="4" t="n">
        <v>1</v>
      </c>
      <c r="D205" s="4" t="n">
        <v>2</v>
      </c>
      <c r="E205" s="4" t="n">
        <v>52</v>
      </c>
      <c r="F205" s="4" t="n">
        <v>26</v>
      </c>
      <c r="G205" s="4" t="n">
        <v>1</v>
      </c>
      <c r="H205" s="4" t="n">
        <v>1026</v>
      </c>
      <c r="I205" s="4" t="n">
        <v>11026</v>
      </c>
      <c r="J205" s="4" t="n">
        <v>1026</v>
      </c>
      <c r="K205" s="4" t="s">
        <v>200</v>
      </c>
      <c r="L205" s="4" t="s">
        <v>132</v>
      </c>
      <c r="M205" s="0" t="s">
        <v>1603</v>
      </c>
      <c r="N205" s="0" t="s">
        <v>1590</v>
      </c>
      <c r="O205" s="0" t="s">
        <v>1604</v>
      </c>
      <c r="R205" s="0" t="n">
        <f aca="false">(1+LEN(N205)-LEN(SUBSTITUTE(N205," ","")))+1</f>
        <v>9</v>
      </c>
      <c r="S205" s="0" t="n">
        <f aca="false">(1+LEN(O205)-LEN(SUBSTITUTE(O205," ","")))</f>
        <v>12</v>
      </c>
      <c r="T205" s="0" t="s">
        <v>1553</v>
      </c>
      <c r="U205" s="0" t="s">
        <v>644</v>
      </c>
      <c r="V205" s="0" t="s">
        <v>677</v>
      </c>
      <c r="W205" s="0" t="s">
        <v>677</v>
      </c>
      <c r="X205" s="0" t="s">
        <v>1605</v>
      </c>
      <c r="Y205" s="0" t="s">
        <v>1606</v>
      </c>
      <c r="Z205" s="0" t="s">
        <v>644</v>
      </c>
      <c r="AA205" s="0" t="s">
        <v>1607</v>
      </c>
      <c r="AB205" s="0" t="s">
        <v>677</v>
      </c>
      <c r="AC205" s="0" t="s">
        <v>677</v>
      </c>
      <c r="AD205" s="0" t="s">
        <v>1608</v>
      </c>
      <c r="AE205" s="0" t="s">
        <v>706</v>
      </c>
      <c r="AF205" s="0" t="s">
        <v>1609</v>
      </c>
      <c r="AG205" s="0" t="s">
        <v>1610</v>
      </c>
      <c r="AH205" s="0" t="s">
        <v>677</v>
      </c>
      <c r="AI205" s="0" t="s">
        <v>644</v>
      </c>
      <c r="AJ205" s="0" t="s">
        <v>1611</v>
      </c>
      <c r="AK205" s="0" t="s">
        <v>806</v>
      </c>
      <c r="AL205" s="0" t="s">
        <v>1612</v>
      </c>
      <c r="AM205" s="0" t="s">
        <v>1613</v>
      </c>
      <c r="AN205" s="0" t="s">
        <v>1614</v>
      </c>
      <c r="AO205" s="0" t="s">
        <v>644</v>
      </c>
      <c r="AP205" s="0" t="s">
        <v>1615</v>
      </c>
      <c r="AQ205" s="0" t="s">
        <v>644</v>
      </c>
      <c r="AR205" s="0" t="s">
        <v>1616</v>
      </c>
      <c r="AS205" s="0" t="s">
        <v>1617</v>
      </c>
      <c r="AT205" s="0" t="s">
        <v>1618</v>
      </c>
      <c r="AU205" s="0" t="s">
        <v>644</v>
      </c>
      <c r="AV205" s="0" t="s">
        <v>644</v>
      </c>
      <c r="AW205" s="0" t="s">
        <v>1619</v>
      </c>
      <c r="AX205" s="0" t="s">
        <v>186</v>
      </c>
      <c r="AY205" s="0" t="s">
        <v>644</v>
      </c>
      <c r="AZ205" s="0" t="s">
        <v>677</v>
      </c>
      <c r="BA205" s="0" t="s">
        <v>1620</v>
      </c>
      <c r="BB205" s="0" t="s">
        <v>644</v>
      </c>
      <c r="BC205" s="0" t="s">
        <v>1615</v>
      </c>
      <c r="BD205" s="0" t="s">
        <v>677</v>
      </c>
      <c r="BE205" s="0" t="s">
        <v>1621</v>
      </c>
      <c r="BF205" s="0" t="s">
        <v>644</v>
      </c>
      <c r="BG205" s="0" t="s">
        <v>1622</v>
      </c>
      <c r="BH205" s="0" t="s">
        <v>644</v>
      </c>
      <c r="BI205" s="0" t="s">
        <v>1621</v>
      </c>
      <c r="BJ205" s="0" t="s">
        <v>677</v>
      </c>
      <c r="BK205" s="0" t="s">
        <v>1623</v>
      </c>
      <c r="BL205" s="0" t="s">
        <v>1624</v>
      </c>
      <c r="BM205" s="0" t="s">
        <v>1625</v>
      </c>
      <c r="BN205" s="0" t="s">
        <v>677</v>
      </c>
      <c r="BO205" s="0" t="s">
        <v>677</v>
      </c>
      <c r="BP205" s="0" t="s">
        <v>1619</v>
      </c>
      <c r="BQ205" s="0" t="s">
        <v>1626</v>
      </c>
      <c r="BS205" s="0" t="s">
        <v>677</v>
      </c>
      <c r="BT205" s="0" t="n">
        <f aca="false">49-(COUNTBLANK(U205:BQ205))</f>
        <v>49</v>
      </c>
      <c r="BU205" s="0" t="str">
        <f aca="false">CONCATENATE("*",BS205,"*")</f>
        <v>*move*</v>
      </c>
      <c r="BV205" s="0" t="n">
        <f aca="false">COUNTIFS(U205:BQ205,BU205)</f>
        <v>0</v>
      </c>
      <c r="BW205" s="18" t="n">
        <f aca="false">BV205/BT205</f>
        <v>0</v>
      </c>
      <c r="CA205" s="0" t="n">
        <f aca="false">COUNTIFS(U205:BQ205,BU204)</f>
        <v>0</v>
      </c>
      <c r="CB205" s="0" t="str">
        <f aca="false">IF(BX205="",BU205,BX205)</f>
        <v>*move*</v>
      </c>
      <c r="CC205" s="0" t="n">
        <f aca="false">COUNTIFS(U205:BQ205,CB204)</f>
        <v>0</v>
      </c>
      <c r="CD205" s="14" t="n">
        <f aca="false">CC205/BT205</f>
        <v>0</v>
      </c>
      <c r="CE205" s="0" t="s">
        <v>1627</v>
      </c>
      <c r="CF205" s="14" t="n">
        <f aca="false">(COUNTIFS(U205:BQ205,CE205))/BT205</f>
        <v>0</v>
      </c>
      <c r="CH205" s="0" t="s">
        <v>1628</v>
      </c>
      <c r="CI205" s="14" t="n">
        <f aca="false">(COUNTIFS(U205:BQ205,CK205))/BT205</f>
        <v>0.387755102040816</v>
      </c>
      <c r="CJ205" s="14" t="n">
        <f aca="false">(COUNTIFS(U205:BQ205,CK204))/BT205</f>
        <v>0.0204081632653061</v>
      </c>
      <c r="CK205" s="15" t="s">
        <v>677</v>
      </c>
      <c r="CL205" s="0" t="s">
        <v>1602</v>
      </c>
    </row>
    <row r="206" customFormat="false" ht="13.8" hidden="false" customHeight="false" outlineLevel="0" collapsed="false">
      <c r="A206" s="4" t="s">
        <v>167</v>
      </c>
      <c r="B206" s="17" t="n">
        <v>1</v>
      </c>
      <c r="C206" s="17" t="n">
        <v>2</v>
      </c>
      <c r="D206" s="17" t="n">
        <v>1</v>
      </c>
      <c r="E206" s="17" t="n">
        <v>52</v>
      </c>
      <c r="F206" s="17" t="n">
        <v>26</v>
      </c>
      <c r="G206" s="17" t="n">
        <v>2</v>
      </c>
      <c r="H206" s="4" t="n">
        <v>2026</v>
      </c>
      <c r="I206" s="4" t="n">
        <v>12026</v>
      </c>
      <c r="J206" s="4" t="n">
        <v>2026</v>
      </c>
      <c r="K206" s="4" t="s">
        <v>200</v>
      </c>
      <c r="L206" s="4" t="s">
        <v>132</v>
      </c>
      <c r="M206" s="16" t="s">
        <v>1589</v>
      </c>
      <c r="N206" s="16" t="s">
        <v>1590</v>
      </c>
      <c r="O206" s="16" t="s">
        <v>1604</v>
      </c>
      <c r="P206" s="16"/>
      <c r="Q206" s="16"/>
      <c r="R206" s="16" t="n">
        <f aca="false">(1+LEN(N206)-LEN(SUBSTITUTE(N206," ","")))+1</f>
        <v>9</v>
      </c>
      <c r="S206" s="16" t="n">
        <f aca="false">(1+LEN(O206)-LEN(SUBSTITUTE(O206," ","")))</f>
        <v>12</v>
      </c>
      <c r="T206" s="16" t="s">
        <v>1553</v>
      </c>
      <c r="U206" s="16" t="s">
        <v>1592</v>
      </c>
      <c r="V206" s="16" t="s">
        <v>892</v>
      </c>
      <c r="W206" s="16" t="s">
        <v>1593</v>
      </c>
      <c r="X206" s="16" t="s">
        <v>1594</v>
      </c>
      <c r="Y206" s="16" t="s">
        <v>304</v>
      </c>
      <c r="Z206" s="16" t="s">
        <v>186</v>
      </c>
      <c r="AA206" s="16" t="s">
        <v>186</v>
      </c>
      <c r="AB206" s="16" t="s">
        <v>1520</v>
      </c>
      <c r="AC206" s="16" t="s">
        <v>1594</v>
      </c>
      <c r="AD206" s="16" t="s">
        <v>734</v>
      </c>
      <c r="AE206" s="16" t="s">
        <v>1595</v>
      </c>
      <c r="AF206" s="16" t="s">
        <v>1596</v>
      </c>
      <c r="AG206" s="16" t="s">
        <v>186</v>
      </c>
      <c r="AH206" s="16" t="s">
        <v>892</v>
      </c>
      <c r="AI206" s="16" t="s">
        <v>1592</v>
      </c>
      <c r="AJ206" s="16" t="s">
        <v>1520</v>
      </c>
      <c r="AK206" s="16" t="s">
        <v>186</v>
      </c>
      <c r="AL206" s="16" t="s">
        <v>644</v>
      </c>
      <c r="AM206" s="16" t="s">
        <v>186</v>
      </c>
      <c r="AN206" s="16" t="s">
        <v>186</v>
      </c>
      <c r="AO206" s="16" t="s">
        <v>186</v>
      </c>
      <c r="AP206" s="16" t="s">
        <v>1597</v>
      </c>
      <c r="AQ206" s="16" t="s">
        <v>186</v>
      </c>
      <c r="AR206" s="16" t="s">
        <v>1520</v>
      </c>
      <c r="AS206" s="16" t="s">
        <v>1592</v>
      </c>
      <c r="AT206" s="16" t="s">
        <v>186</v>
      </c>
      <c r="AU206" s="16" t="s">
        <v>677</v>
      </c>
      <c r="AV206" s="16" t="s">
        <v>1598</v>
      </c>
      <c r="AW206" s="16" t="s">
        <v>1599</v>
      </c>
      <c r="AX206" s="16" t="s">
        <v>967</v>
      </c>
      <c r="AY206" s="16" t="s">
        <v>186</v>
      </c>
      <c r="AZ206" s="16" t="s">
        <v>186</v>
      </c>
      <c r="BA206" s="16" t="s">
        <v>186</v>
      </c>
      <c r="BB206" s="16" t="s">
        <v>967</v>
      </c>
      <c r="BC206" s="16" t="s">
        <v>186</v>
      </c>
      <c r="BD206" s="16" t="s">
        <v>186</v>
      </c>
      <c r="BE206" s="16" t="s">
        <v>186</v>
      </c>
      <c r="BF206" s="16" t="s">
        <v>186</v>
      </c>
      <c r="BG206" s="16" t="s">
        <v>186</v>
      </c>
      <c r="BH206" s="16" t="s">
        <v>186</v>
      </c>
      <c r="BI206" s="16" t="s">
        <v>967</v>
      </c>
      <c r="BJ206" s="16" t="s">
        <v>1600</v>
      </c>
      <c r="BK206" s="16" t="s">
        <v>892</v>
      </c>
      <c r="BL206" s="16" t="s">
        <v>1596</v>
      </c>
      <c r="BM206" s="16" t="s">
        <v>186</v>
      </c>
      <c r="BN206" s="16" t="s">
        <v>1601</v>
      </c>
      <c r="BO206" s="16" t="s">
        <v>186</v>
      </c>
      <c r="BP206" s="16" t="s">
        <v>892</v>
      </c>
      <c r="BQ206" s="16" t="s">
        <v>1596</v>
      </c>
      <c r="BR206" s="16"/>
      <c r="BS206" s="16" t="s">
        <v>186</v>
      </c>
      <c r="BT206" s="16" t="n">
        <f aca="false">49-(COUNTBLANK(U206:BQ206))</f>
        <v>49</v>
      </c>
      <c r="BU206" s="16" t="str">
        <f aca="false">CONCATENATE("*",BS206,"*")</f>
        <v>*eat*</v>
      </c>
      <c r="BV206" s="16" t="n">
        <f aca="false">COUNTIFS(U206:BQ206,BU206)</f>
        <v>0</v>
      </c>
      <c r="BW206" s="18" t="n">
        <f aca="false">BV206/BT206</f>
        <v>0</v>
      </c>
      <c r="BX206" s="16"/>
      <c r="BY206" s="16"/>
      <c r="BZ206" s="18" t="str">
        <f aca="false">IF(BY206="","",(BY206/BT206))</f>
        <v/>
      </c>
      <c r="CA206" s="16" t="n">
        <f aca="false">COUNTIFS(U206:BQ206,BU207)</f>
        <v>0</v>
      </c>
      <c r="CB206" s="16" t="str">
        <f aca="false">IF(BX206="",BU206,BX206)</f>
        <v>*eat*</v>
      </c>
      <c r="CC206" s="16" t="n">
        <f aca="false">COUNTIFS(U206:BQ206,CB207)</f>
        <v>0</v>
      </c>
      <c r="CD206" s="18" t="n">
        <f aca="false">CC206/BT206</f>
        <v>0</v>
      </c>
      <c r="CE206" s="16" t="s">
        <v>193</v>
      </c>
      <c r="CF206" s="18" t="n">
        <f aca="false">(COUNTIFS(U206:BQ206,CE206))/BT206</f>
        <v>0</v>
      </c>
      <c r="CG206" s="16"/>
      <c r="CH206" s="16" t="s">
        <v>194</v>
      </c>
      <c r="CI206" s="14" t="n">
        <f aca="false">(COUNTIFS(U206:BQ206,CK206))/BT206</f>
        <v>0.0204081632653061</v>
      </c>
      <c r="CJ206" s="14" t="n">
        <f aca="false">(COUNTIFS(U206:BQ206,CK207))/BT206</f>
        <v>0.489795918367347</v>
      </c>
      <c r="CK206" s="16" t="s">
        <v>677</v>
      </c>
      <c r="CL206" s="16" t="s">
        <v>1602</v>
      </c>
    </row>
    <row r="207" customFormat="false" ht="13.8" hidden="false" customHeight="false" outlineLevel="0" collapsed="false">
      <c r="A207" s="4" t="s">
        <v>195</v>
      </c>
      <c r="B207" s="17" t="n">
        <v>1</v>
      </c>
      <c r="C207" s="17" t="n">
        <v>2</v>
      </c>
      <c r="D207" s="17" t="n">
        <v>2</v>
      </c>
      <c r="E207" s="17" t="n">
        <v>52</v>
      </c>
      <c r="F207" s="17" t="n">
        <v>26</v>
      </c>
      <c r="G207" s="17" t="n">
        <v>3</v>
      </c>
      <c r="H207" s="4" t="n">
        <v>3026</v>
      </c>
      <c r="I207" s="4" t="n">
        <v>13026</v>
      </c>
      <c r="J207" s="4" t="n">
        <v>3026</v>
      </c>
      <c r="K207" s="4" t="s">
        <v>200</v>
      </c>
      <c r="L207" s="4" t="s">
        <v>132</v>
      </c>
      <c r="M207" s="16" t="s">
        <v>1603</v>
      </c>
      <c r="N207" s="16" t="s">
        <v>1590</v>
      </c>
      <c r="O207" s="16" t="s">
        <v>1591</v>
      </c>
      <c r="R207" s="16" t="n">
        <f aca="false">(1+LEN(N207)-LEN(SUBSTITUTE(N207," ","")))+1</f>
        <v>9</v>
      </c>
      <c r="S207" s="16" t="n">
        <f aca="false">(1+LEN(O207)-LEN(SUBSTITUTE(O207," ","")))</f>
        <v>12</v>
      </c>
      <c r="T207" s="16" t="s">
        <v>1553</v>
      </c>
      <c r="U207" s="16" t="s">
        <v>644</v>
      </c>
      <c r="V207" s="16" t="s">
        <v>677</v>
      </c>
      <c r="W207" s="16" t="s">
        <v>677</v>
      </c>
      <c r="X207" s="16" t="s">
        <v>1605</v>
      </c>
      <c r="Y207" s="16" t="s">
        <v>1606</v>
      </c>
      <c r="Z207" s="16" t="s">
        <v>644</v>
      </c>
      <c r="AA207" s="16" t="s">
        <v>1607</v>
      </c>
      <c r="AB207" s="16" t="s">
        <v>677</v>
      </c>
      <c r="AC207" s="16" t="s">
        <v>677</v>
      </c>
      <c r="AD207" s="16" t="s">
        <v>1608</v>
      </c>
      <c r="AE207" s="16" t="s">
        <v>706</v>
      </c>
      <c r="AF207" s="16" t="s">
        <v>1609</v>
      </c>
      <c r="AG207" s="16" t="s">
        <v>1610</v>
      </c>
      <c r="AH207" s="16" t="s">
        <v>677</v>
      </c>
      <c r="AI207" s="16" t="s">
        <v>644</v>
      </c>
      <c r="AJ207" s="16" t="s">
        <v>1611</v>
      </c>
      <c r="AK207" s="16" t="s">
        <v>806</v>
      </c>
      <c r="AL207" s="16" t="s">
        <v>1612</v>
      </c>
      <c r="AM207" s="16" t="s">
        <v>1613</v>
      </c>
      <c r="AN207" s="16" t="s">
        <v>1614</v>
      </c>
      <c r="AO207" s="16" t="s">
        <v>644</v>
      </c>
      <c r="AP207" s="16" t="s">
        <v>1615</v>
      </c>
      <c r="AQ207" s="16" t="s">
        <v>644</v>
      </c>
      <c r="AR207" s="16" t="s">
        <v>1616</v>
      </c>
      <c r="AS207" s="16" t="s">
        <v>1617</v>
      </c>
      <c r="AT207" s="16" t="s">
        <v>1618</v>
      </c>
      <c r="AU207" s="16" t="s">
        <v>644</v>
      </c>
      <c r="AV207" s="16" t="s">
        <v>644</v>
      </c>
      <c r="AW207" s="16" t="s">
        <v>1619</v>
      </c>
      <c r="AX207" s="16" t="s">
        <v>186</v>
      </c>
      <c r="AY207" s="16" t="s">
        <v>644</v>
      </c>
      <c r="AZ207" s="16" t="s">
        <v>677</v>
      </c>
      <c r="BA207" s="16" t="s">
        <v>1620</v>
      </c>
      <c r="BB207" s="16" t="s">
        <v>644</v>
      </c>
      <c r="BC207" s="16" t="s">
        <v>1615</v>
      </c>
      <c r="BD207" s="16" t="s">
        <v>677</v>
      </c>
      <c r="BE207" s="16" t="s">
        <v>1621</v>
      </c>
      <c r="BF207" s="16" t="s">
        <v>644</v>
      </c>
      <c r="BG207" s="16" t="s">
        <v>1622</v>
      </c>
      <c r="BH207" s="16" t="s">
        <v>644</v>
      </c>
      <c r="BI207" s="16" t="s">
        <v>1621</v>
      </c>
      <c r="BJ207" s="16" t="s">
        <v>677</v>
      </c>
      <c r="BK207" s="16" t="s">
        <v>1623</v>
      </c>
      <c r="BL207" s="16" t="s">
        <v>1624</v>
      </c>
      <c r="BM207" s="16" t="s">
        <v>1625</v>
      </c>
      <c r="BN207" s="16" t="s">
        <v>677</v>
      </c>
      <c r="BO207" s="16" t="s">
        <v>677</v>
      </c>
      <c r="BP207" s="16" t="s">
        <v>1619</v>
      </c>
      <c r="BQ207" s="16" t="s">
        <v>1626</v>
      </c>
      <c r="BS207" s="16" t="s">
        <v>677</v>
      </c>
      <c r="BT207" s="16" t="n">
        <f aca="false">49-(COUNTBLANK(U207:BQ207))</f>
        <v>49</v>
      </c>
      <c r="BU207" s="16" t="str">
        <f aca="false">CONCATENATE("*",BS207,"*")</f>
        <v>*move*</v>
      </c>
      <c r="BV207" s="16" t="n">
        <f aca="false">COUNTIFS(U207:BQ207,BU207)</f>
        <v>0</v>
      </c>
      <c r="BW207" s="18" t="n">
        <f aca="false">BV207/BT207</f>
        <v>0</v>
      </c>
      <c r="BZ207" s="18"/>
      <c r="CA207" s="16" t="n">
        <f aca="false">COUNTIFS(U207:BQ207,BU206)</f>
        <v>0</v>
      </c>
      <c r="CB207" s="16" t="str">
        <f aca="false">IF(BX207="",BU207,BX207)</f>
        <v>*move*</v>
      </c>
      <c r="CC207" s="16" t="n">
        <f aca="false">COUNTIFS(U207:BQ207,CB206)</f>
        <v>0</v>
      </c>
      <c r="CD207" s="18" t="n">
        <f aca="false">CC207/BT207</f>
        <v>0</v>
      </c>
      <c r="CE207" s="16" t="s">
        <v>1627</v>
      </c>
      <c r="CF207" s="18" t="n">
        <f aca="false">(COUNTIFS(U207:BQ207,CE207))/BT207</f>
        <v>0</v>
      </c>
      <c r="CH207" s="16" t="s">
        <v>1628</v>
      </c>
      <c r="CI207" s="14" t="n">
        <f aca="false">(COUNTIFS(U207:BQ207,CK207))/BT207</f>
        <v>0.0204081632653061</v>
      </c>
      <c r="CJ207" s="14" t="n">
        <f aca="false">(COUNTIFS(U207:BQ207,CK206))/BT207</f>
        <v>0.387755102040816</v>
      </c>
      <c r="CK207" s="16" t="s">
        <v>186</v>
      </c>
      <c r="CL207" s="16" t="s">
        <v>1602</v>
      </c>
    </row>
    <row r="208" customFormat="false" ht="13.8" hidden="false" customHeight="false" outlineLevel="0" collapsed="false">
      <c r="A208" s="4" t="s">
        <v>201</v>
      </c>
      <c r="B208" s="4" t="n">
        <v>2</v>
      </c>
      <c r="C208" s="4" t="n">
        <v>1</v>
      </c>
      <c r="D208" s="4" t="n">
        <v>1</v>
      </c>
      <c r="E208" s="4" t="n">
        <v>52</v>
      </c>
      <c r="F208" s="4" t="n">
        <v>26</v>
      </c>
      <c r="G208" s="4" t="n">
        <v>5</v>
      </c>
      <c r="H208" s="4" t="n">
        <v>5026</v>
      </c>
      <c r="I208" s="4" t="n">
        <v>15026</v>
      </c>
      <c r="J208" s="4" t="n">
        <v>5026</v>
      </c>
      <c r="K208" s="4" t="s">
        <v>200</v>
      </c>
      <c r="L208" s="4" t="s">
        <v>132</v>
      </c>
      <c r="M208" s="0" t="s">
        <v>1589</v>
      </c>
      <c r="N208" s="0" t="s">
        <v>1590</v>
      </c>
      <c r="O208" s="0" t="s">
        <v>1591</v>
      </c>
      <c r="R208" s="0" t="n">
        <f aca="false">(1+LEN(N208)-LEN(SUBSTITUTE(N208," ","")))+1</f>
        <v>9</v>
      </c>
      <c r="S208" s="0" t="n">
        <f aca="false">(1+LEN(O208)-LEN(SUBSTITUTE(O208," ","")))</f>
        <v>12</v>
      </c>
      <c r="T208" s="0" t="s">
        <v>1553</v>
      </c>
      <c r="U208" s="0" t="s">
        <v>1592</v>
      </c>
      <c r="V208" s="0" t="s">
        <v>892</v>
      </c>
      <c r="W208" s="0" t="s">
        <v>1593</v>
      </c>
      <c r="X208" s="0" t="s">
        <v>1594</v>
      </c>
      <c r="Y208" s="0" t="s">
        <v>304</v>
      </c>
      <c r="Z208" s="0" t="s">
        <v>186</v>
      </c>
      <c r="AA208" s="0" t="s">
        <v>186</v>
      </c>
      <c r="AB208" s="0" t="s">
        <v>1520</v>
      </c>
      <c r="AC208" s="0" t="s">
        <v>1594</v>
      </c>
      <c r="AD208" s="0" t="s">
        <v>734</v>
      </c>
      <c r="AE208" s="0" t="s">
        <v>1595</v>
      </c>
      <c r="AF208" s="0" t="s">
        <v>1596</v>
      </c>
      <c r="AG208" s="0" t="s">
        <v>186</v>
      </c>
      <c r="AH208" s="0" t="s">
        <v>892</v>
      </c>
      <c r="AI208" s="0" t="s">
        <v>1592</v>
      </c>
      <c r="AJ208" s="0" t="s">
        <v>1520</v>
      </c>
      <c r="AK208" s="0" t="s">
        <v>186</v>
      </c>
      <c r="AL208" s="0" t="s">
        <v>644</v>
      </c>
      <c r="AM208" s="0" t="s">
        <v>186</v>
      </c>
      <c r="AN208" s="0" t="s">
        <v>186</v>
      </c>
      <c r="AO208" s="0" t="s">
        <v>186</v>
      </c>
      <c r="AP208" s="0" t="s">
        <v>1597</v>
      </c>
      <c r="AQ208" s="0" t="s">
        <v>186</v>
      </c>
      <c r="AR208" s="0" t="s">
        <v>1520</v>
      </c>
      <c r="AS208" s="0" t="s">
        <v>1592</v>
      </c>
      <c r="AT208" s="0" t="s">
        <v>186</v>
      </c>
      <c r="AU208" s="0" t="s">
        <v>677</v>
      </c>
      <c r="AV208" s="0" t="s">
        <v>1598</v>
      </c>
      <c r="AW208" s="0" t="s">
        <v>1599</v>
      </c>
      <c r="AX208" s="0" t="s">
        <v>967</v>
      </c>
      <c r="AY208" s="0" t="s">
        <v>186</v>
      </c>
      <c r="AZ208" s="0" t="s">
        <v>186</v>
      </c>
      <c r="BA208" s="0" t="s">
        <v>186</v>
      </c>
      <c r="BB208" s="0" t="s">
        <v>967</v>
      </c>
      <c r="BC208" s="0" t="s">
        <v>186</v>
      </c>
      <c r="BD208" s="0" t="s">
        <v>186</v>
      </c>
      <c r="BE208" s="0" t="s">
        <v>186</v>
      </c>
      <c r="BF208" s="0" t="s">
        <v>186</v>
      </c>
      <c r="BG208" s="0" t="s">
        <v>186</v>
      </c>
      <c r="BH208" s="0" t="s">
        <v>186</v>
      </c>
      <c r="BI208" s="0" t="s">
        <v>967</v>
      </c>
      <c r="BJ208" s="0" t="s">
        <v>1600</v>
      </c>
      <c r="BK208" s="0" t="s">
        <v>892</v>
      </c>
      <c r="BL208" s="0" t="s">
        <v>1596</v>
      </c>
      <c r="BM208" s="0" t="s">
        <v>186</v>
      </c>
      <c r="BN208" s="0" t="s">
        <v>1601</v>
      </c>
      <c r="BO208" s="0" t="s">
        <v>186</v>
      </c>
      <c r="BP208" s="0" t="s">
        <v>892</v>
      </c>
      <c r="BQ208" s="0" t="s">
        <v>1596</v>
      </c>
      <c r="BS208" s="0" t="s">
        <v>186</v>
      </c>
      <c r="BT208" s="0" t="n">
        <f aca="false">49-(COUNTBLANK(U208:BQ208))</f>
        <v>49</v>
      </c>
      <c r="BU208" s="0" t="str">
        <f aca="false">CONCATENATE("*",BS208,"*")</f>
        <v>*eat*</v>
      </c>
      <c r="BV208" s="0" t="n">
        <f aca="false">COUNTIFS(U208:BQ208,BU208)</f>
        <v>0</v>
      </c>
      <c r="BW208" s="18" t="n">
        <f aca="false">BV208/BT208</f>
        <v>0</v>
      </c>
      <c r="BZ208" s="14" t="str">
        <f aca="false">IF(BY208="","",(BY208/BT208))</f>
        <v/>
      </c>
      <c r="CA208" s="0" t="n">
        <f aca="false">COUNTIFS(U208:BQ208,BU209)</f>
        <v>0</v>
      </c>
      <c r="CB208" s="0" t="str">
        <f aca="false">IF(BX208="",BU208,BX208)</f>
        <v>*eat*</v>
      </c>
      <c r="CC208" s="0" t="n">
        <f aca="false">COUNTIFS(U208:BQ208,CB209)</f>
        <v>0</v>
      </c>
      <c r="CD208" s="14" t="n">
        <f aca="false">CC208/BT208</f>
        <v>0</v>
      </c>
      <c r="CE208" s="0" t="s">
        <v>193</v>
      </c>
      <c r="CF208" s="14" t="n">
        <f aca="false">(COUNTIFS(U208:BQ208,CE208))/BT208</f>
        <v>0</v>
      </c>
      <c r="CH208" s="0" t="s">
        <v>194</v>
      </c>
      <c r="CI208" s="14" t="n">
        <f aca="false">(COUNTIFS(U208:BQ208,CK208))/BT208</f>
        <v>0.489795918367347</v>
      </c>
      <c r="CJ208" s="14" t="n">
        <f aca="false">(COUNTIFS(U208:BQ208,CH209))/BT208</f>
        <v>0</v>
      </c>
      <c r="CK208" s="15" t="s">
        <v>186</v>
      </c>
      <c r="CL208" s="0" t="s">
        <v>1602</v>
      </c>
    </row>
    <row r="209" customFormat="false" ht="13.8" hidden="false" customHeight="false" outlineLevel="0" collapsed="false">
      <c r="A209" s="4" t="s">
        <v>202</v>
      </c>
      <c r="B209" s="4" t="n">
        <v>2</v>
      </c>
      <c r="C209" s="4" t="n">
        <v>1</v>
      </c>
      <c r="D209" s="4" t="n">
        <v>2</v>
      </c>
      <c r="E209" s="4" t="n">
        <v>52</v>
      </c>
      <c r="F209" s="4" t="n">
        <v>26</v>
      </c>
      <c r="G209" s="4" t="n">
        <v>6</v>
      </c>
      <c r="H209" s="4" t="n">
        <v>6026</v>
      </c>
      <c r="I209" s="4" t="n">
        <v>16026</v>
      </c>
      <c r="J209" s="4" t="n">
        <v>6026</v>
      </c>
      <c r="K209" s="4" t="s">
        <v>200</v>
      </c>
      <c r="L209" s="4" t="s">
        <v>132</v>
      </c>
      <c r="M209" s="0" t="s">
        <v>1603</v>
      </c>
      <c r="N209" s="0" t="s">
        <v>1590</v>
      </c>
      <c r="O209" s="0" t="s">
        <v>1604</v>
      </c>
      <c r="R209" s="0" t="n">
        <f aca="false">(1+LEN(N209)-LEN(SUBSTITUTE(N209," ","")))+1</f>
        <v>9</v>
      </c>
      <c r="S209" s="0" t="n">
        <f aca="false">(1+LEN(O209)-LEN(SUBSTITUTE(O209," ","")))</f>
        <v>12</v>
      </c>
      <c r="T209" s="0" t="s">
        <v>1553</v>
      </c>
      <c r="U209" s="0" t="s">
        <v>644</v>
      </c>
      <c r="V209" s="0" t="s">
        <v>677</v>
      </c>
      <c r="W209" s="0" t="s">
        <v>677</v>
      </c>
      <c r="X209" s="0" t="s">
        <v>1605</v>
      </c>
      <c r="Y209" s="0" t="s">
        <v>1606</v>
      </c>
      <c r="Z209" s="0" t="s">
        <v>644</v>
      </c>
      <c r="AA209" s="0" t="s">
        <v>1607</v>
      </c>
      <c r="AB209" s="0" t="s">
        <v>677</v>
      </c>
      <c r="AC209" s="0" t="s">
        <v>677</v>
      </c>
      <c r="AD209" s="0" t="s">
        <v>1608</v>
      </c>
      <c r="AE209" s="0" t="s">
        <v>706</v>
      </c>
      <c r="AF209" s="0" t="s">
        <v>1609</v>
      </c>
      <c r="AG209" s="0" t="s">
        <v>1610</v>
      </c>
      <c r="AH209" s="0" t="s">
        <v>677</v>
      </c>
      <c r="AI209" s="0" t="s">
        <v>644</v>
      </c>
      <c r="AJ209" s="0" t="s">
        <v>1611</v>
      </c>
      <c r="AK209" s="0" t="s">
        <v>806</v>
      </c>
      <c r="AL209" s="0" t="s">
        <v>1612</v>
      </c>
      <c r="AM209" s="0" t="s">
        <v>1613</v>
      </c>
      <c r="AN209" s="0" t="s">
        <v>1614</v>
      </c>
      <c r="AO209" s="0" t="s">
        <v>644</v>
      </c>
      <c r="AP209" s="0" t="s">
        <v>1615</v>
      </c>
      <c r="AQ209" s="0" t="s">
        <v>644</v>
      </c>
      <c r="AR209" s="0" t="s">
        <v>1616</v>
      </c>
      <c r="AS209" s="0" t="s">
        <v>1617</v>
      </c>
      <c r="AT209" s="0" t="s">
        <v>1618</v>
      </c>
      <c r="AU209" s="0" t="s">
        <v>644</v>
      </c>
      <c r="AV209" s="0" t="s">
        <v>644</v>
      </c>
      <c r="AW209" s="0" t="s">
        <v>1619</v>
      </c>
      <c r="AX209" s="0" t="s">
        <v>186</v>
      </c>
      <c r="AY209" s="0" t="s">
        <v>644</v>
      </c>
      <c r="AZ209" s="0" t="s">
        <v>677</v>
      </c>
      <c r="BA209" s="0" t="s">
        <v>1620</v>
      </c>
      <c r="BB209" s="0" t="s">
        <v>644</v>
      </c>
      <c r="BC209" s="0" t="s">
        <v>1615</v>
      </c>
      <c r="BD209" s="0" t="s">
        <v>677</v>
      </c>
      <c r="BE209" s="0" t="s">
        <v>1621</v>
      </c>
      <c r="BF209" s="0" t="s">
        <v>644</v>
      </c>
      <c r="BG209" s="0" t="s">
        <v>1622</v>
      </c>
      <c r="BH209" s="0" t="s">
        <v>644</v>
      </c>
      <c r="BI209" s="0" t="s">
        <v>1621</v>
      </c>
      <c r="BJ209" s="0" t="s">
        <v>677</v>
      </c>
      <c r="BK209" s="0" t="s">
        <v>1623</v>
      </c>
      <c r="BL209" s="0" t="s">
        <v>1624</v>
      </c>
      <c r="BM209" s="0" t="s">
        <v>1625</v>
      </c>
      <c r="BN209" s="0" t="s">
        <v>677</v>
      </c>
      <c r="BO209" s="0" t="s">
        <v>677</v>
      </c>
      <c r="BP209" s="0" t="s">
        <v>1619</v>
      </c>
      <c r="BQ209" s="0" t="s">
        <v>1626</v>
      </c>
      <c r="BS209" s="0" t="s">
        <v>677</v>
      </c>
      <c r="BT209" s="0" t="n">
        <f aca="false">49-(COUNTBLANK(U209:BQ209))</f>
        <v>49</v>
      </c>
      <c r="BU209" s="0" t="str">
        <f aca="false">CONCATENATE("*",BS209,"*")</f>
        <v>*move*</v>
      </c>
      <c r="BV209" s="0" t="n">
        <f aca="false">COUNTIFS(U209:BQ209,BU209)</f>
        <v>0</v>
      </c>
      <c r="BW209" s="18" t="n">
        <f aca="false">BV209/BT209</f>
        <v>0</v>
      </c>
      <c r="CA209" s="0" t="n">
        <f aca="false">COUNTIFS(U209:BQ209,BU208)</f>
        <v>0</v>
      </c>
      <c r="CB209" s="0" t="str">
        <f aca="false">IF(BX209="",BU209,BX209)</f>
        <v>*move*</v>
      </c>
      <c r="CC209" s="0" t="n">
        <f aca="false">COUNTIFS(U209:BQ209,CB208)</f>
        <v>0</v>
      </c>
      <c r="CD209" s="14" t="n">
        <f aca="false">CC209/BT209</f>
        <v>0</v>
      </c>
      <c r="CE209" s="0" t="s">
        <v>1627</v>
      </c>
      <c r="CF209" s="14" t="n">
        <f aca="false">(COUNTIFS(U209:BQ209,CE209))/BT209</f>
        <v>0</v>
      </c>
      <c r="CH209" s="0" t="s">
        <v>1628</v>
      </c>
      <c r="CI209" s="14" t="n">
        <f aca="false">(COUNTIFS(U209:BQ209,CK209))/BT209</f>
        <v>0.387755102040816</v>
      </c>
      <c r="CJ209" s="14" t="n">
        <f aca="false">(COUNTIFS(U209:BQ209,CH208))/BT209</f>
        <v>0</v>
      </c>
      <c r="CK209" s="15" t="s">
        <v>677</v>
      </c>
      <c r="CL209" s="0" t="s">
        <v>1602</v>
      </c>
    </row>
    <row r="210" customFormat="false" ht="13.8" hidden="false" customHeight="false" outlineLevel="0" collapsed="false">
      <c r="A210" s="4" t="s">
        <v>203</v>
      </c>
      <c r="B210" s="17" t="n">
        <v>2</v>
      </c>
      <c r="C210" s="17" t="n">
        <v>2</v>
      </c>
      <c r="D210" s="17" t="n">
        <v>1</v>
      </c>
      <c r="E210" s="17" t="n">
        <v>52</v>
      </c>
      <c r="F210" s="17" t="n">
        <v>26</v>
      </c>
      <c r="G210" s="17" t="n">
        <v>7</v>
      </c>
      <c r="H210" s="4" t="n">
        <v>7026</v>
      </c>
      <c r="I210" s="4" t="n">
        <v>17026</v>
      </c>
      <c r="J210" s="4" t="n">
        <v>7026</v>
      </c>
      <c r="K210" s="4" t="s">
        <v>200</v>
      </c>
      <c r="L210" s="4" t="s">
        <v>132</v>
      </c>
      <c r="M210" s="16" t="s">
        <v>1589</v>
      </c>
      <c r="N210" s="16" t="s">
        <v>1590</v>
      </c>
      <c r="O210" s="16" t="s">
        <v>1604</v>
      </c>
      <c r="R210" s="16" t="n">
        <f aca="false">(1+LEN(N210)-LEN(SUBSTITUTE(N210," ","")))+1</f>
        <v>9</v>
      </c>
      <c r="S210" s="16" t="n">
        <f aca="false">(1+LEN(O210)-LEN(SUBSTITUTE(O210," ","")))</f>
        <v>12</v>
      </c>
      <c r="T210" s="16" t="s">
        <v>1553</v>
      </c>
      <c r="U210" s="16" t="s">
        <v>1592</v>
      </c>
      <c r="V210" s="16" t="s">
        <v>892</v>
      </c>
      <c r="W210" s="16" t="s">
        <v>1593</v>
      </c>
      <c r="X210" s="16" t="s">
        <v>1594</v>
      </c>
      <c r="Y210" s="16" t="s">
        <v>304</v>
      </c>
      <c r="Z210" s="16" t="s">
        <v>186</v>
      </c>
      <c r="AA210" s="16" t="s">
        <v>186</v>
      </c>
      <c r="AB210" s="16" t="s">
        <v>1520</v>
      </c>
      <c r="AC210" s="16" t="s">
        <v>1594</v>
      </c>
      <c r="AD210" s="16" t="s">
        <v>734</v>
      </c>
      <c r="AE210" s="16" t="s">
        <v>1595</v>
      </c>
      <c r="AF210" s="16" t="s">
        <v>1596</v>
      </c>
      <c r="AG210" s="16" t="s">
        <v>186</v>
      </c>
      <c r="AH210" s="16" t="s">
        <v>892</v>
      </c>
      <c r="AI210" s="16" t="s">
        <v>1592</v>
      </c>
      <c r="AJ210" s="16" t="s">
        <v>1520</v>
      </c>
      <c r="AK210" s="16" t="s">
        <v>186</v>
      </c>
      <c r="AL210" s="16" t="s">
        <v>644</v>
      </c>
      <c r="AM210" s="16" t="s">
        <v>186</v>
      </c>
      <c r="AN210" s="16" t="s">
        <v>186</v>
      </c>
      <c r="AO210" s="16" t="s">
        <v>186</v>
      </c>
      <c r="AP210" s="16" t="s">
        <v>1597</v>
      </c>
      <c r="AQ210" s="16" t="s">
        <v>186</v>
      </c>
      <c r="AR210" s="16" t="s">
        <v>1520</v>
      </c>
      <c r="AS210" s="16" t="s">
        <v>1592</v>
      </c>
      <c r="AT210" s="16" t="s">
        <v>186</v>
      </c>
      <c r="AU210" s="16" t="s">
        <v>677</v>
      </c>
      <c r="AV210" s="16" t="s">
        <v>1598</v>
      </c>
      <c r="AW210" s="16" t="s">
        <v>1599</v>
      </c>
      <c r="AX210" s="16" t="s">
        <v>967</v>
      </c>
      <c r="AY210" s="16" t="s">
        <v>186</v>
      </c>
      <c r="AZ210" s="16" t="s">
        <v>186</v>
      </c>
      <c r="BA210" s="16" t="s">
        <v>186</v>
      </c>
      <c r="BB210" s="16" t="s">
        <v>967</v>
      </c>
      <c r="BC210" s="16" t="s">
        <v>186</v>
      </c>
      <c r="BD210" s="16" t="s">
        <v>186</v>
      </c>
      <c r="BE210" s="16" t="s">
        <v>186</v>
      </c>
      <c r="BF210" s="16" t="s">
        <v>186</v>
      </c>
      <c r="BG210" s="16" t="s">
        <v>186</v>
      </c>
      <c r="BH210" s="16" t="s">
        <v>186</v>
      </c>
      <c r="BI210" s="16" t="s">
        <v>967</v>
      </c>
      <c r="BJ210" s="16" t="s">
        <v>1600</v>
      </c>
      <c r="BK210" s="16" t="s">
        <v>892</v>
      </c>
      <c r="BL210" s="16" t="s">
        <v>1596</v>
      </c>
      <c r="BM210" s="16" t="s">
        <v>186</v>
      </c>
      <c r="BN210" s="16" t="s">
        <v>1601</v>
      </c>
      <c r="BO210" s="16" t="s">
        <v>186</v>
      </c>
      <c r="BP210" s="16" t="s">
        <v>892</v>
      </c>
      <c r="BQ210" s="16" t="s">
        <v>1596</v>
      </c>
      <c r="BS210" s="16" t="s">
        <v>186</v>
      </c>
      <c r="BT210" s="16" t="n">
        <f aca="false">49-(COUNTBLANK(U210:BQ210))</f>
        <v>49</v>
      </c>
      <c r="BU210" s="16" t="str">
        <f aca="false">CONCATENATE("*",BS210,"*")</f>
        <v>*eat*</v>
      </c>
      <c r="BV210" s="16" t="n">
        <f aca="false">COUNTIFS(U210:BQ210,BU210)</f>
        <v>0</v>
      </c>
      <c r="BW210" s="18" t="n">
        <f aca="false">BV210/BT210</f>
        <v>0</v>
      </c>
      <c r="BZ210" s="18" t="str">
        <f aca="false">IF(BY210="","",(BY210/BT210))</f>
        <v/>
      </c>
      <c r="CA210" s="16" t="n">
        <f aca="false">COUNTIFS(U210:BQ210,BU211)</f>
        <v>0</v>
      </c>
      <c r="CB210" s="16" t="str">
        <f aca="false">IF(BX210="",BU210,BX210)</f>
        <v>*eat*</v>
      </c>
      <c r="CC210" s="16" t="n">
        <f aca="false">COUNTIFS(U210:BQ210,CB211)</f>
        <v>0</v>
      </c>
      <c r="CD210" s="18" t="n">
        <f aca="false">CC210/BT210</f>
        <v>0</v>
      </c>
      <c r="CE210" s="16" t="s">
        <v>193</v>
      </c>
      <c r="CF210" s="18" t="n">
        <f aca="false">(COUNTIFS(U210:BQ210,CE210))/BT210</f>
        <v>0</v>
      </c>
      <c r="CH210" s="16" t="s">
        <v>194</v>
      </c>
      <c r="CI210" s="14" t="n">
        <f aca="false">(COUNTIFS(U210:BQ210,CK210))/BT210</f>
        <v>0.0204081632653061</v>
      </c>
      <c r="CJ210" s="18" t="n">
        <v>0.49</v>
      </c>
      <c r="CK210" s="16" t="s">
        <v>677</v>
      </c>
      <c r="CL210" s="16" t="s">
        <v>1602</v>
      </c>
    </row>
    <row r="211" customFormat="false" ht="13.8" hidden="false" customHeight="false" outlineLevel="0" collapsed="false">
      <c r="A211" s="4" t="s">
        <v>199</v>
      </c>
      <c r="B211" s="17" t="n">
        <v>2</v>
      </c>
      <c r="C211" s="17" t="n">
        <v>2</v>
      </c>
      <c r="D211" s="17" t="n">
        <v>2</v>
      </c>
      <c r="E211" s="17" t="n">
        <v>52</v>
      </c>
      <c r="F211" s="17" t="n">
        <v>26</v>
      </c>
      <c r="G211" s="17" t="n">
        <v>8</v>
      </c>
      <c r="H211" s="4" t="n">
        <v>8026</v>
      </c>
      <c r="I211" s="4" t="n">
        <v>18026</v>
      </c>
      <c r="J211" s="4" t="n">
        <v>8026</v>
      </c>
      <c r="K211" s="4" t="s">
        <v>200</v>
      </c>
      <c r="L211" s="4" t="s">
        <v>132</v>
      </c>
      <c r="M211" s="16" t="s">
        <v>1603</v>
      </c>
      <c r="N211" s="16" t="s">
        <v>1590</v>
      </c>
      <c r="O211" s="16" t="s">
        <v>1591</v>
      </c>
      <c r="R211" s="16" t="n">
        <f aca="false">(1+LEN(N211)-LEN(SUBSTITUTE(N211," ","")))+1</f>
        <v>9</v>
      </c>
      <c r="S211" s="16" t="n">
        <f aca="false">(1+LEN(O211)-LEN(SUBSTITUTE(O211," ","")))</f>
        <v>12</v>
      </c>
      <c r="T211" s="16" t="s">
        <v>1553</v>
      </c>
      <c r="U211" s="16" t="s">
        <v>644</v>
      </c>
      <c r="V211" s="16" t="s">
        <v>677</v>
      </c>
      <c r="W211" s="16" t="s">
        <v>677</v>
      </c>
      <c r="X211" s="16" t="s">
        <v>1605</v>
      </c>
      <c r="Y211" s="16" t="s">
        <v>1606</v>
      </c>
      <c r="Z211" s="16" t="s">
        <v>644</v>
      </c>
      <c r="AA211" s="16" t="s">
        <v>1607</v>
      </c>
      <c r="AB211" s="16" t="s">
        <v>677</v>
      </c>
      <c r="AC211" s="16" t="s">
        <v>677</v>
      </c>
      <c r="AD211" s="16" t="s">
        <v>1608</v>
      </c>
      <c r="AE211" s="16" t="s">
        <v>706</v>
      </c>
      <c r="AF211" s="16" t="s">
        <v>1609</v>
      </c>
      <c r="AG211" s="16" t="s">
        <v>1610</v>
      </c>
      <c r="AH211" s="16" t="s">
        <v>677</v>
      </c>
      <c r="AI211" s="16" t="s">
        <v>644</v>
      </c>
      <c r="AJ211" s="16" t="s">
        <v>1611</v>
      </c>
      <c r="AK211" s="16" t="s">
        <v>806</v>
      </c>
      <c r="AL211" s="16" t="s">
        <v>1612</v>
      </c>
      <c r="AM211" s="16" t="s">
        <v>1613</v>
      </c>
      <c r="AN211" s="16" t="s">
        <v>1614</v>
      </c>
      <c r="AO211" s="16" t="s">
        <v>644</v>
      </c>
      <c r="AP211" s="16" t="s">
        <v>1615</v>
      </c>
      <c r="AQ211" s="16" t="s">
        <v>644</v>
      </c>
      <c r="AR211" s="16" t="s">
        <v>1616</v>
      </c>
      <c r="AS211" s="16" t="s">
        <v>1617</v>
      </c>
      <c r="AT211" s="16" t="s">
        <v>1618</v>
      </c>
      <c r="AU211" s="16" t="s">
        <v>644</v>
      </c>
      <c r="AV211" s="16" t="s">
        <v>644</v>
      </c>
      <c r="AW211" s="16" t="s">
        <v>1619</v>
      </c>
      <c r="AX211" s="16" t="s">
        <v>186</v>
      </c>
      <c r="AY211" s="16" t="s">
        <v>644</v>
      </c>
      <c r="AZ211" s="16" t="s">
        <v>677</v>
      </c>
      <c r="BA211" s="16" t="s">
        <v>1620</v>
      </c>
      <c r="BB211" s="16" t="s">
        <v>644</v>
      </c>
      <c r="BC211" s="16" t="s">
        <v>1615</v>
      </c>
      <c r="BD211" s="16" t="s">
        <v>677</v>
      </c>
      <c r="BE211" s="16" t="s">
        <v>1621</v>
      </c>
      <c r="BF211" s="16" t="s">
        <v>644</v>
      </c>
      <c r="BG211" s="16" t="s">
        <v>1622</v>
      </c>
      <c r="BH211" s="16" t="s">
        <v>644</v>
      </c>
      <c r="BI211" s="16" t="s">
        <v>1621</v>
      </c>
      <c r="BJ211" s="16" t="s">
        <v>677</v>
      </c>
      <c r="BK211" s="16" t="s">
        <v>1623</v>
      </c>
      <c r="BL211" s="16" t="s">
        <v>1624</v>
      </c>
      <c r="BM211" s="16" t="s">
        <v>1625</v>
      </c>
      <c r="BN211" s="16" t="s">
        <v>677</v>
      </c>
      <c r="BO211" s="16" t="s">
        <v>677</v>
      </c>
      <c r="BP211" s="16" t="s">
        <v>1619</v>
      </c>
      <c r="BQ211" s="16" t="s">
        <v>1626</v>
      </c>
      <c r="BS211" s="16" t="s">
        <v>677</v>
      </c>
      <c r="BT211" s="16" t="n">
        <f aca="false">49-(COUNTBLANK(U211:BQ211))</f>
        <v>49</v>
      </c>
      <c r="BU211" s="16" t="str">
        <f aca="false">CONCATENATE("*",BS211,"*")</f>
        <v>*move*</v>
      </c>
      <c r="BV211" s="16" t="n">
        <f aca="false">COUNTIFS(U211:BQ211,BU211)</f>
        <v>0</v>
      </c>
      <c r="BW211" s="18" t="n">
        <f aca="false">BV211/BT211</f>
        <v>0</v>
      </c>
      <c r="BZ211" s="18"/>
      <c r="CA211" s="16" t="n">
        <f aca="false">COUNTIFS(U211:BQ211,BU210)</f>
        <v>0</v>
      </c>
      <c r="CB211" s="16" t="str">
        <f aca="false">IF(BX211="",BU211,BX211)</f>
        <v>*move*</v>
      </c>
      <c r="CC211" s="16" t="n">
        <f aca="false">COUNTIFS(U211:BQ211,CB210)</f>
        <v>0</v>
      </c>
      <c r="CD211" s="18" t="n">
        <f aca="false">CC211/BT211</f>
        <v>0</v>
      </c>
      <c r="CE211" s="16" t="s">
        <v>1627</v>
      </c>
      <c r="CF211" s="18" t="n">
        <f aca="false">(COUNTIFS(U211:BQ211,CE211))/BT211</f>
        <v>0</v>
      </c>
      <c r="CH211" s="16" t="s">
        <v>1628</v>
      </c>
      <c r="CI211" s="14" t="n">
        <f aca="false">(COUNTIFS(U211:BQ211,CK211))/BT211</f>
        <v>0.0204081632653061</v>
      </c>
      <c r="CJ211" s="18" t="n">
        <v>0.39</v>
      </c>
      <c r="CK211" s="16" t="s">
        <v>186</v>
      </c>
      <c r="CL211" s="16" t="s">
        <v>1602</v>
      </c>
    </row>
    <row r="212" customFormat="false" ht="13.8" hidden="false" customHeight="false" outlineLevel="0" collapsed="false">
      <c r="A212" s="4" t="s">
        <v>197</v>
      </c>
      <c r="B212" s="4" t="n">
        <v>1</v>
      </c>
      <c r="C212" s="4" t="n">
        <v>1</v>
      </c>
      <c r="D212" s="4" t="n">
        <v>1</v>
      </c>
      <c r="E212" s="4" t="n">
        <v>57</v>
      </c>
      <c r="F212" s="4" t="n">
        <v>27</v>
      </c>
      <c r="G212" s="4" t="n">
        <v>0</v>
      </c>
      <c r="H212" s="4" t="n">
        <v>27</v>
      </c>
      <c r="I212" s="4" t="n">
        <v>10027</v>
      </c>
      <c r="J212" s="4" t="n">
        <v>27</v>
      </c>
      <c r="K212" s="4" t="s">
        <v>200</v>
      </c>
      <c r="L212" s="4" t="s">
        <v>132</v>
      </c>
      <c r="M212" s="0" t="s">
        <v>1629</v>
      </c>
      <c r="N212" s="0" t="s">
        <v>1630</v>
      </c>
      <c r="O212" s="0" t="s">
        <v>1631</v>
      </c>
      <c r="R212" s="0" t="n">
        <f aca="false">(1+LEN(N212)-LEN(SUBSTITUTE(N212," ","")))+1</f>
        <v>7</v>
      </c>
      <c r="S212" s="0" t="n">
        <f aca="false">(1+LEN(O212)-LEN(SUBSTITUTE(O212," ","")))</f>
        <v>11</v>
      </c>
      <c r="T212" s="0" t="s">
        <v>1553</v>
      </c>
      <c r="U212" s="0" t="s">
        <v>1632</v>
      </c>
      <c r="V212" s="0" t="s">
        <v>1633</v>
      </c>
      <c r="W212" s="0" t="s">
        <v>1634</v>
      </c>
      <c r="X212" s="0" t="s">
        <v>1635</v>
      </c>
      <c r="Y212" s="0" t="s">
        <v>1636</v>
      </c>
      <c r="Z212" s="0" t="s">
        <v>1637</v>
      </c>
      <c r="AA212" s="0" t="s">
        <v>1638</v>
      </c>
      <c r="AB212" s="0" t="s">
        <v>1632</v>
      </c>
      <c r="AC212" s="0" t="s">
        <v>1639</v>
      </c>
      <c r="AD212" s="0" t="s">
        <v>1073</v>
      </c>
      <c r="AE212" s="0" t="s">
        <v>1640</v>
      </c>
      <c r="AF212" s="0" t="s">
        <v>1635</v>
      </c>
      <c r="AG212" s="0" t="s">
        <v>1641</v>
      </c>
      <c r="AH212" s="0" t="s">
        <v>1642</v>
      </c>
      <c r="AI212" s="0" t="s">
        <v>1560</v>
      </c>
      <c r="AJ212" s="0" t="s">
        <v>1643</v>
      </c>
      <c r="AK212" s="0" t="s">
        <v>734</v>
      </c>
      <c r="AL212" s="0" t="s">
        <v>1644</v>
      </c>
      <c r="AM212" s="0" t="s">
        <v>1560</v>
      </c>
      <c r="AN212" s="0" t="s">
        <v>1635</v>
      </c>
      <c r="AO212" s="0" t="s">
        <v>1635</v>
      </c>
      <c r="AP212" s="0" t="s">
        <v>1645</v>
      </c>
      <c r="AQ212" s="0" t="s">
        <v>1637</v>
      </c>
      <c r="AR212" s="0" t="s">
        <v>1639</v>
      </c>
      <c r="AS212" s="0" t="s">
        <v>1646</v>
      </c>
      <c r="AT212" s="0" t="s">
        <v>1647</v>
      </c>
      <c r="AU212" s="0" t="s">
        <v>1632</v>
      </c>
      <c r="AV212" s="0" t="s">
        <v>1648</v>
      </c>
      <c r="AW212" s="0" t="s">
        <v>1649</v>
      </c>
      <c r="AX212" s="0" t="s">
        <v>1632</v>
      </c>
      <c r="AY212" s="0" t="s">
        <v>1632</v>
      </c>
      <c r="AZ212" s="0" t="s">
        <v>1650</v>
      </c>
      <c r="BA212" s="0" t="s">
        <v>1632</v>
      </c>
      <c r="BB212" s="0" t="s">
        <v>1632</v>
      </c>
      <c r="BC212" s="0" t="s">
        <v>1651</v>
      </c>
      <c r="BD212" s="0" t="s">
        <v>1639</v>
      </c>
      <c r="BE212" s="0" t="s">
        <v>1632</v>
      </c>
      <c r="BF212" s="0" t="s">
        <v>1652</v>
      </c>
      <c r="BG212" s="0" t="s">
        <v>1653</v>
      </c>
      <c r="BH212" s="0" t="s">
        <v>1654</v>
      </c>
      <c r="BI212" s="0" t="s">
        <v>1632</v>
      </c>
      <c r="BJ212" s="0" t="s">
        <v>1655</v>
      </c>
      <c r="BK212" s="0" t="s">
        <v>1632</v>
      </c>
      <c r="BL212" s="0" t="s">
        <v>1637</v>
      </c>
      <c r="BM212" s="0" t="s">
        <v>1632</v>
      </c>
      <c r="BN212" s="0" t="s">
        <v>1656</v>
      </c>
      <c r="BO212" s="0" t="s">
        <v>1560</v>
      </c>
      <c r="BP212" s="0" t="s">
        <v>1653</v>
      </c>
      <c r="BQ212" s="0" t="s">
        <v>1657</v>
      </c>
      <c r="BS212" s="0" t="s">
        <v>1632</v>
      </c>
      <c r="BT212" s="0" t="n">
        <f aca="false">49-(COUNTBLANK(U212:BQ212))</f>
        <v>49</v>
      </c>
      <c r="BU212" s="0" t="str">
        <f aca="false">CONCATENATE("*",BS212,"*")</f>
        <v>*save*</v>
      </c>
      <c r="BV212" s="0" t="n">
        <f aca="false">COUNTIFS(U212:BQ212,BU212)</f>
        <v>0</v>
      </c>
      <c r="BW212" s="14" t="n">
        <f aca="false">BV212/BT212</f>
        <v>0</v>
      </c>
      <c r="BZ212" s="14" t="str">
        <f aca="false">IF(BY212="","",(BY212/BT212))</f>
        <v/>
      </c>
      <c r="CA212" s="0" t="n">
        <f aca="false">COUNTIFS(U212:BQ212,BU213)</f>
        <v>0</v>
      </c>
      <c r="CB212" s="0" t="str">
        <f aca="false">IF(BX212="",BU212,BX212)</f>
        <v>*save*</v>
      </c>
      <c r="CC212" s="0" t="n">
        <f aca="false">COUNTIFS(U212:BQ212,CB213)</f>
        <v>0</v>
      </c>
      <c r="CD212" s="14" t="n">
        <f aca="false">CC212/BT212</f>
        <v>0</v>
      </c>
      <c r="CE212" s="0" t="s">
        <v>1658</v>
      </c>
      <c r="CF212" s="14" t="n">
        <f aca="false">(COUNTIFS(U212:BQ212,CE212))/BT212</f>
        <v>0</v>
      </c>
      <c r="CH212" s="0" t="s">
        <v>1659</v>
      </c>
      <c r="CI212" s="14" t="n">
        <f aca="false">(COUNTIFS(U212:BQ212,CK212))/BT212</f>
        <v>0.510204081632653</v>
      </c>
      <c r="CJ212" s="14" t="n">
        <f aca="false">(COUNTIFS(U212:BQ212,CK213))/BT212</f>
        <v>0</v>
      </c>
      <c r="CK212" s="15" t="s">
        <v>1632</v>
      </c>
      <c r="CL212" s="0" t="s">
        <v>1660</v>
      </c>
    </row>
    <row r="213" customFormat="false" ht="13.8" hidden="false" customHeight="false" outlineLevel="0" collapsed="false">
      <c r="A213" s="4" t="s">
        <v>131</v>
      </c>
      <c r="B213" s="4" t="n">
        <v>1</v>
      </c>
      <c r="C213" s="4" t="n">
        <v>1</v>
      </c>
      <c r="D213" s="4" t="n">
        <v>2</v>
      </c>
      <c r="E213" s="4" t="n">
        <v>57</v>
      </c>
      <c r="F213" s="4" t="n">
        <v>27</v>
      </c>
      <c r="G213" s="4" t="n">
        <v>1</v>
      </c>
      <c r="H213" s="4" t="n">
        <v>1027</v>
      </c>
      <c r="I213" s="4" t="n">
        <v>11027</v>
      </c>
      <c r="J213" s="4" t="n">
        <v>1027</v>
      </c>
      <c r="K213" s="4" t="s">
        <v>200</v>
      </c>
      <c r="L213" s="4" t="s">
        <v>132</v>
      </c>
      <c r="M213" s="0" t="s">
        <v>1661</v>
      </c>
      <c r="N213" s="0" t="s">
        <v>1630</v>
      </c>
      <c r="O213" s="0" t="s">
        <v>1662</v>
      </c>
      <c r="R213" s="0" t="n">
        <f aca="false">(1+LEN(N213)-LEN(SUBSTITUTE(N213," ","")))+1</f>
        <v>7</v>
      </c>
      <c r="S213" s="0" t="n">
        <f aca="false">(1+LEN(O213)-LEN(SUBSTITUTE(O213," ","")))</f>
        <v>11</v>
      </c>
      <c r="T213" s="0" t="s">
        <v>1553</v>
      </c>
      <c r="U213" s="0" t="s">
        <v>1663</v>
      </c>
      <c r="V213" s="0" t="s">
        <v>1664</v>
      </c>
      <c r="W213" s="0" t="s">
        <v>1665</v>
      </c>
      <c r="X213" s="0" t="s">
        <v>1644</v>
      </c>
      <c r="Y213" s="0" t="s">
        <v>1666</v>
      </c>
      <c r="Z213" s="0" t="s">
        <v>1667</v>
      </c>
      <c r="AA213" s="0" t="s">
        <v>1668</v>
      </c>
      <c r="AB213" s="0" t="s">
        <v>1663</v>
      </c>
      <c r="AC213" s="0" t="s">
        <v>1669</v>
      </c>
      <c r="AD213" s="0" t="s">
        <v>1670</v>
      </c>
      <c r="AE213" s="0" t="s">
        <v>1632</v>
      </c>
      <c r="AF213" s="0" t="s">
        <v>1671</v>
      </c>
      <c r="AG213" s="0" t="s">
        <v>1672</v>
      </c>
      <c r="AH213" s="0" t="s">
        <v>1637</v>
      </c>
      <c r="AI213" s="12"/>
      <c r="AJ213" s="0" t="s">
        <v>1673</v>
      </c>
      <c r="AK213" s="0" t="s">
        <v>1674</v>
      </c>
      <c r="AL213" s="0" t="s">
        <v>1663</v>
      </c>
      <c r="AM213" s="0" t="s">
        <v>1675</v>
      </c>
      <c r="AN213" s="0" t="s">
        <v>1664</v>
      </c>
      <c r="AO213" s="0" t="s">
        <v>1676</v>
      </c>
      <c r="AP213" s="0" t="s">
        <v>1676</v>
      </c>
      <c r="AQ213" s="0" t="s">
        <v>1560</v>
      </c>
      <c r="AR213" s="0" t="s">
        <v>1666</v>
      </c>
      <c r="AS213" s="0" t="s">
        <v>1666</v>
      </c>
      <c r="AT213" s="0" t="s">
        <v>1676</v>
      </c>
      <c r="AU213" s="0" t="s">
        <v>1632</v>
      </c>
      <c r="AV213" s="0" t="s">
        <v>1560</v>
      </c>
      <c r="AW213" s="0" t="s">
        <v>1666</v>
      </c>
      <c r="AX213" s="0" t="s">
        <v>1677</v>
      </c>
      <c r="AY213" s="0" t="s">
        <v>1560</v>
      </c>
      <c r="AZ213" s="0" t="s">
        <v>1676</v>
      </c>
      <c r="BA213" s="0" t="s">
        <v>1666</v>
      </c>
      <c r="BB213" s="0" t="s">
        <v>1676</v>
      </c>
      <c r="BC213" s="0" t="s">
        <v>1666</v>
      </c>
      <c r="BD213" s="0" t="s">
        <v>1560</v>
      </c>
      <c r="BE213" s="0" t="s">
        <v>1678</v>
      </c>
      <c r="BF213" s="0" t="s">
        <v>1652</v>
      </c>
      <c r="BG213" s="0" t="s">
        <v>1676</v>
      </c>
      <c r="BH213" s="0" t="s">
        <v>1560</v>
      </c>
      <c r="BI213" s="0" t="s">
        <v>1678</v>
      </c>
      <c r="BJ213" s="0" t="s">
        <v>1632</v>
      </c>
      <c r="BK213" s="0" t="s">
        <v>1679</v>
      </c>
      <c r="BL213" s="0" t="s">
        <v>1652</v>
      </c>
      <c r="BM213" s="0" t="s">
        <v>172</v>
      </c>
      <c r="BN213" s="0" t="s">
        <v>1680</v>
      </c>
      <c r="BO213" s="0" t="s">
        <v>1666</v>
      </c>
      <c r="BP213" s="0" t="s">
        <v>1681</v>
      </c>
      <c r="BQ213" s="0" t="s">
        <v>1632</v>
      </c>
      <c r="BS213" s="0" t="s">
        <v>1652</v>
      </c>
      <c r="BT213" s="0" t="n">
        <f aca="false">49-(COUNTBLANK(U213:BQ213))</f>
        <v>48</v>
      </c>
      <c r="BU213" s="0" t="str">
        <f aca="false">CONCATENATE("*",BS213,"*")</f>
        <v>*work*</v>
      </c>
      <c r="BV213" s="0" t="n">
        <f aca="false">COUNTIFS(U213:BQ213,BU213)</f>
        <v>0</v>
      </c>
      <c r="BW213" s="14" t="n">
        <f aca="false">BV213/BT213</f>
        <v>0</v>
      </c>
      <c r="BZ213" s="14" t="str">
        <f aca="false">IF(BY213="","",(BY213/BT213))</f>
        <v/>
      </c>
      <c r="CA213" s="0" t="n">
        <f aca="false">COUNTIFS(U213:BQ213,BU212)</f>
        <v>0</v>
      </c>
      <c r="CB213" s="0" t="str">
        <f aca="false">IF(BX213="",BU213,BX213)</f>
        <v>*work*</v>
      </c>
      <c r="CC213" s="0" t="n">
        <f aca="false">COUNTIFS(U213:BQ213,CB212)</f>
        <v>0</v>
      </c>
      <c r="CD213" s="14" t="n">
        <f aca="false">CC213/BT213</f>
        <v>0</v>
      </c>
      <c r="CE213" s="0" t="s">
        <v>1682</v>
      </c>
      <c r="CF213" s="14" t="n">
        <f aca="false">(COUNTIFS(U213:BQ213,CE213))/BT213</f>
        <v>0</v>
      </c>
      <c r="CH213" s="0" t="s">
        <v>1683</v>
      </c>
      <c r="CI213" s="14" t="n">
        <f aca="false">(COUNTIFS(U213:BQ213,CK213))/BT213</f>
        <v>0.25</v>
      </c>
      <c r="CJ213" s="14" t="n">
        <f aca="false">(COUNTIFS(U213:BQ213,CK212))/BT213</f>
        <v>0.166666666666667</v>
      </c>
      <c r="CK213" s="15" t="s">
        <v>1191</v>
      </c>
      <c r="CL213" s="0" t="s">
        <v>1660</v>
      </c>
    </row>
    <row r="214" customFormat="false" ht="13.8" hidden="false" customHeight="false" outlineLevel="0" collapsed="false">
      <c r="A214" s="4" t="s">
        <v>167</v>
      </c>
      <c r="B214" s="17" t="n">
        <v>1</v>
      </c>
      <c r="C214" s="17" t="n">
        <v>2</v>
      </c>
      <c r="D214" s="17" t="n">
        <v>1</v>
      </c>
      <c r="E214" s="17" t="n">
        <v>57</v>
      </c>
      <c r="F214" s="17" t="n">
        <v>27</v>
      </c>
      <c r="G214" s="17" t="n">
        <v>2</v>
      </c>
      <c r="H214" s="4" t="n">
        <v>2027</v>
      </c>
      <c r="I214" s="4" t="n">
        <v>12027</v>
      </c>
      <c r="J214" s="4" t="n">
        <v>2027</v>
      </c>
      <c r="K214" s="4" t="s">
        <v>200</v>
      </c>
      <c r="L214" s="4" t="s">
        <v>132</v>
      </c>
      <c r="M214" s="16" t="s">
        <v>1629</v>
      </c>
      <c r="N214" s="16" t="s">
        <v>1630</v>
      </c>
      <c r="O214" s="16" t="s">
        <v>1662</v>
      </c>
      <c r="P214" s="16"/>
      <c r="Q214" s="16"/>
      <c r="R214" s="16" t="n">
        <f aca="false">(1+LEN(N214)-LEN(SUBSTITUTE(N214," ","")))+1</f>
        <v>7</v>
      </c>
      <c r="S214" s="16" t="n">
        <f aca="false">(1+LEN(O214)-LEN(SUBSTITUTE(O214," ","")))</f>
        <v>11</v>
      </c>
      <c r="T214" s="16" t="s">
        <v>1553</v>
      </c>
      <c r="U214" s="16" t="s">
        <v>1632</v>
      </c>
      <c r="V214" s="16" t="s">
        <v>1633</v>
      </c>
      <c r="W214" s="16" t="s">
        <v>1634</v>
      </c>
      <c r="X214" s="16" t="s">
        <v>1635</v>
      </c>
      <c r="Y214" s="16" t="s">
        <v>1636</v>
      </c>
      <c r="Z214" s="16" t="s">
        <v>1637</v>
      </c>
      <c r="AA214" s="16" t="s">
        <v>1638</v>
      </c>
      <c r="AB214" s="16" t="s">
        <v>1632</v>
      </c>
      <c r="AC214" s="16" t="s">
        <v>1639</v>
      </c>
      <c r="AD214" s="16" t="s">
        <v>1073</v>
      </c>
      <c r="AE214" s="16" t="s">
        <v>1640</v>
      </c>
      <c r="AF214" s="16" t="s">
        <v>1635</v>
      </c>
      <c r="AG214" s="16" t="s">
        <v>1641</v>
      </c>
      <c r="AH214" s="16" t="s">
        <v>1642</v>
      </c>
      <c r="AI214" s="16" t="s">
        <v>1560</v>
      </c>
      <c r="AJ214" s="16" t="s">
        <v>1643</v>
      </c>
      <c r="AK214" s="16" t="s">
        <v>734</v>
      </c>
      <c r="AL214" s="16" t="s">
        <v>1644</v>
      </c>
      <c r="AM214" s="16" t="s">
        <v>1560</v>
      </c>
      <c r="AN214" s="16" t="s">
        <v>1635</v>
      </c>
      <c r="AO214" s="16" t="s">
        <v>1635</v>
      </c>
      <c r="AP214" s="16" t="s">
        <v>1645</v>
      </c>
      <c r="AQ214" s="16" t="s">
        <v>1637</v>
      </c>
      <c r="AR214" s="16" t="s">
        <v>1639</v>
      </c>
      <c r="AS214" s="16" t="s">
        <v>1646</v>
      </c>
      <c r="AT214" s="16" t="s">
        <v>1647</v>
      </c>
      <c r="AU214" s="16" t="s">
        <v>1632</v>
      </c>
      <c r="AV214" s="16" t="s">
        <v>1648</v>
      </c>
      <c r="AW214" s="16" t="s">
        <v>1649</v>
      </c>
      <c r="AX214" s="16" t="s">
        <v>1632</v>
      </c>
      <c r="AY214" s="16" t="s">
        <v>1632</v>
      </c>
      <c r="AZ214" s="16" t="s">
        <v>1650</v>
      </c>
      <c r="BA214" s="16" t="s">
        <v>1632</v>
      </c>
      <c r="BB214" s="16" t="s">
        <v>1632</v>
      </c>
      <c r="BC214" s="16" t="s">
        <v>1651</v>
      </c>
      <c r="BD214" s="16" t="s">
        <v>1639</v>
      </c>
      <c r="BE214" s="16" t="s">
        <v>1632</v>
      </c>
      <c r="BF214" s="16" t="s">
        <v>1652</v>
      </c>
      <c r="BG214" s="16" t="s">
        <v>1653</v>
      </c>
      <c r="BH214" s="16" t="s">
        <v>1654</v>
      </c>
      <c r="BI214" s="16" t="s">
        <v>1632</v>
      </c>
      <c r="BJ214" s="16" t="s">
        <v>1655</v>
      </c>
      <c r="BK214" s="16" t="s">
        <v>1632</v>
      </c>
      <c r="BL214" s="16" t="s">
        <v>1637</v>
      </c>
      <c r="BM214" s="16" t="s">
        <v>1632</v>
      </c>
      <c r="BN214" s="16" t="s">
        <v>1656</v>
      </c>
      <c r="BO214" s="16" t="s">
        <v>1560</v>
      </c>
      <c r="BP214" s="16" t="s">
        <v>1653</v>
      </c>
      <c r="BQ214" s="16" t="s">
        <v>1657</v>
      </c>
      <c r="BR214" s="16"/>
      <c r="BS214" s="16" t="s">
        <v>1632</v>
      </c>
      <c r="BT214" s="16" t="n">
        <f aca="false">49-(COUNTBLANK(U214:BQ214))</f>
        <v>49</v>
      </c>
      <c r="BU214" s="16" t="str">
        <f aca="false">CONCATENATE("*",BS214,"*")</f>
        <v>*save*</v>
      </c>
      <c r="BV214" s="16" t="n">
        <f aca="false">COUNTIFS(U214:BQ214,BU214)</f>
        <v>0</v>
      </c>
      <c r="BW214" s="18" t="n">
        <f aca="false">BV214/BT214</f>
        <v>0</v>
      </c>
      <c r="BX214" s="16"/>
      <c r="BY214" s="16"/>
      <c r="BZ214" s="18" t="str">
        <f aca="false">IF(BY214="","",(BY214/BT214))</f>
        <v/>
      </c>
      <c r="CA214" s="16" t="n">
        <f aca="false">COUNTIFS(U214:BQ214,BU215)</f>
        <v>0</v>
      </c>
      <c r="CB214" s="16" t="str">
        <f aca="false">IF(BX214="",BU214,BX214)</f>
        <v>*save*</v>
      </c>
      <c r="CC214" s="16" t="n">
        <f aca="false">COUNTIFS(U214:BQ214,CB215)</f>
        <v>0</v>
      </c>
      <c r="CD214" s="18" t="n">
        <f aca="false">CC214/BT214</f>
        <v>0</v>
      </c>
      <c r="CE214" s="16" t="s">
        <v>1658</v>
      </c>
      <c r="CF214" s="18" t="n">
        <f aca="false">(COUNTIFS(U214:BQ214,CE214))/BT214</f>
        <v>0</v>
      </c>
      <c r="CG214" s="16"/>
      <c r="CH214" s="16" t="s">
        <v>1659</v>
      </c>
      <c r="CI214" s="14" t="n">
        <f aca="false">(COUNTIFS(U214:BQ214,CK214))/BT214</f>
        <v>0</v>
      </c>
      <c r="CJ214" s="14" t="n">
        <f aca="false">(COUNTIFS(U214:BQ214,CK215))/BT214</f>
        <v>0.510204081632653</v>
      </c>
      <c r="CK214" s="16" t="s">
        <v>1191</v>
      </c>
      <c r="CL214" s="16" t="s">
        <v>1660</v>
      </c>
    </row>
    <row r="215" customFormat="false" ht="13.8" hidden="false" customHeight="false" outlineLevel="0" collapsed="false">
      <c r="A215" s="4" t="s">
        <v>195</v>
      </c>
      <c r="B215" s="17" t="n">
        <v>1</v>
      </c>
      <c r="C215" s="17" t="n">
        <v>2</v>
      </c>
      <c r="D215" s="17" t="n">
        <v>2</v>
      </c>
      <c r="E215" s="17" t="n">
        <v>57</v>
      </c>
      <c r="F215" s="17" t="n">
        <v>27</v>
      </c>
      <c r="G215" s="17" t="n">
        <v>3</v>
      </c>
      <c r="H215" s="4" t="n">
        <v>3027</v>
      </c>
      <c r="I215" s="4" t="n">
        <v>13027</v>
      </c>
      <c r="J215" s="4" t="n">
        <v>3027</v>
      </c>
      <c r="K215" s="4" t="s">
        <v>200</v>
      </c>
      <c r="L215" s="4" t="s">
        <v>132</v>
      </c>
      <c r="M215" s="16" t="s">
        <v>1661</v>
      </c>
      <c r="N215" s="16" t="s">
        <v>1630</v>
      </c>
      <c r="O215" s="16" t="s">
        <v>1631</v>
      </c>
      <c r="R215" s="16" t="n">
        <f aca="false">(1+LEN(N215)-LEN(SUBSTITUTE(N215," ","")))+1</f>
        <v>7</v>
      </c>
      <c r="S215" s="16" t="n">
        <f aca="false">(1+LEN(O215)-LEN(SUBSTITUTE(O215," ","")))</f>
        <v>11</v>
      </c>
      <c r="T215" s="16" t="s">
        <v>1553</v>
      </c>
      <c r="U215" s="16" t="s">
        <v>1663</v>
      </c>
      <c r="V215" s="16" t="s">
        <v>1664</v>
      </c>
      <c r="W215" s="16" t="s">
        <v>1665</v>
      </c>
      <c r="X215" s="16" t="s">
        <v>1644</v>
      </c>
      <c r="Y215" s="16" t="s">
        <v>1666</v>
      </c>
      <c r="Z215" s="16" t="s">
        <v>1667</v>
      </c>
      <c r="AA215" s="16" t="s">
        <v>1668</v>
      </c>
      <c r="AB215" s="16" t="s">
        <v>1663</v>
      </c>
      <c r="AC215" s="16" t="s">
        <v>1669</v>
      </c>
      <c r="AD215" s="16" t="s">
        <v>1670</v>
      </c>
      <c r="AE215" s="16" t="s">
        <v>1632</v>
      </c>
      <c r="AF215" s="16" t="s">
        <v>1671</v>
      </c>
      <c r="AG215" s="16" t="s">
        <v>1672</v>
      </c>
      <c r="AH215" s="16" t="s">
        <v>1637</v>
      </c>
      <c r="AJ215" s="16" t="s">
        <v>1673</v>
      </c>
      <c r="AK215" s="16" t="s">
        <v>1674</v>
      </c>
      <c r="AL215" s="16" t="s">
        <v>1663</v>
      </c>
      <c r="AM215" s="16" t="s">
        <v>1675</v>
      </c>
      <c r="AN215" s="16" t="s">
        <v>1664</v>
      </c>
      <c r="AO215" s="16" t="s">
        <v>1676</v>
      </c>
      <c r="AP215" s="16" t="s">
        <v>1676</v>
      </c>
      <c r="AQ215" s="16" t="s">
        <v>1560</v>
      </c>
      <c r="AR215" s="16" t="s">
        <v>1666</v>
      </c>
      <c r="AS215" s="16" t="s">
        <v>1666</v>
      </c>
      <c r="AT215" s="16" t="s">
        <v>1676</v>
      </c>
      <c r="AU215" s="16" t="s">
        <v>1632</v>
      </c>
      <c r="AV215" s="16" t="s">
        <v>1560</v>
      </c>
      <c r="AW215" s="16" t="s">
        <v>1666</v>
      </c>
      <c r="AX215" s="16" t="s">
        <v>1677</v>
      </c>
      <c r="AY215" s="16" t="s">
        <v>1560</v>
      </c>
      <c r="AZ215" s="16" t="s">
        <v>1676</v>
      </c>
      <c r="BA215" s="16" t="s">
        <v>1666</v>
      </c>
      <c r="BB215" s="16" t="s">
        <v>1676</v>
      </c>
      <c r="BC215" s="16" t="s">
        <v>1666</v>
      </c>
      <c r="BD215" s="16" t="s">
        <v>1560</v>
      </c>
      <c r="BE215" s="16" t="s">
        <v>1678</v>
      </c>
      <c r="BF215" s="16" t="s">
        <v>1652</v>
      </c>
      <c r="BG215" s="16" t="s">
        <v>1676</v>
      </c>
      <c r="BH215" s="16" t="s">
        <v>1560</v>
      </c>
      <c r="BI215" s="16" t="s">
        <v>1678</v>
      </c>
      <c r="BJ215" s="16" t="s">
        <v>1632</v>
      </c>
      <c r="BK215" s="16" t="s">
        <v>1679</v>
      </c>
      <c r="BL215" s="16" t="s">
        <v>1652</v>
      </c>
      <c r="BM215" s="16" t="s">
        <v>172</v>
      </c>
      <c r="BN215" s="16" t="s">
        <v>1680</v>
      </c>
      <c r="BO215" s="16" t="s">
        <v>1666</v>
      </c>
      <c r="BP215" s="16" t="s">
        <v>1681</v>
      </c>
      <c r="BQ215" s="16" t="s">
        <v>1632</v>
      </c>
      <c r="BS215" s="16" t="s">
        <v>1652</v>
      </c>
      <c r="BT215" s="16" t="n">
        <f aca="false">49-(COUNTBLANK(U215:BQ215))</f>
        <v>48</v>
      </c>
      <c r="BU215" s="16" t="str">
        <f aca="false">CONCATENATE("*",BS215,"*")</f>
        <v>*work*</v>
      </c>
      <c r="BV215" s="16" t="n">
        <f aca="false">COUNTIFS(U215:BQ215,BU215)</f>
        <v>0</v>
      </c>
      <c r="BW215" s="18" t="n">
        <f aca="false">BV215/BT215</f>
        <v>0</v>
      </c>
      <c r="BZ215" s="18" t="str">
        <f aca="false">IF(BY215="","",(BY215/BT215))</f>
        <v/>
      </c>
      <c r="CA215" s="16" t="n">
        <f aca="false">COUNTIFS(U215:BQ215,BU214)</f>
        <v>0</v>
      </c>
      <c r="CB215" s="16" t="str">
        <f aca="false">IF(BX215="",BU215,BX215)</f>
        <v>*work*</v>
      </c>
      <c r="CC215" s="16" t="n">
        <f aca="false">COUNTIFS(U215:BQ215,CB214)</f>
        <v>0</v>
      </c>
      <c r="CD215" s="18" t="n">
        <f aca="false">CC215/BT215</f>
        <v>0</v>
      </c>
      <c r="CE215" s="16" t="s">
        <v>1682</v>
      </c>
      <c r="CF215" s="18" t="n">
        <f aca="false">(COUNTIFS(U215:BQ215,CE215))/BT215</f>
        <v>0</v>
      </c>
      <c r="CH215" s="16" t="s">
        <v>1683</v>
      </c>
      <c r="CI215" s="14" t="n">
        <f aca="false">(COUNTIFS(U215:BQ215,CK215))/BT215</f>
        <v>0.166666666666667</v>
      </c>
      <c r="CJ215" s="14" t="n">
        <f aca="false">(COUNTIFS(U215:BQ215,CK214))/BT215</f>
        <v>0.25</v>
      </c>
      <c r="CK215" s="16" t="s">
        <v>1632</v>
      </c>
      <c r="CL215" s="16" t="s">
        <v>1660</v>
      </c>
    </row>
    <row r="216" customFormat="false" ht="13.8" hidden="false" customHeight="false" outlineLevel="0" collapsed="false">
      <c r="A216" s="4" t="s">
        <v>201</v>
      </c>
      <c r="B216" s="4" t="n">
        <v>2</v>
      </c>
      <c r="C216" s="4" t="n">
        <v>1</v>
      </c>
      <c r="D216" s="4" t="n">
        <v>1</v>
      </c>
      <c r="E216" s="4" t="n">
        <v>57</v>
      </c>
      <c r="F216" s="4" t="n">
        <v>27</v>
      </c>
      <c r="G216" s="4" t="n">
        <v>5</v>
      </c>
      <c r="H216" s="4" t="n">
        <v>5027</v>
      </c>
      <c r="I216" s="4" t="n">
        <v>15027</v>
      </c>
      <c r="J216" s="4" t="n">
        <v>5027</v>
      </c>
      <c r="K216" s="4" t="s">
        <v>200</v>
      </c>
      <c r="L216" s="4" t="s">
        <v>132</v>
      </c>
      <c r="M216" s="0" t="s">
        <v>1629</v>
      </c>
      <c r="N216" s="0" t="s">
        <v>1630</v>
      </c>
      <c r="O216" s="0" t="s">
        <v>1631</v>
      </c>
      <c r="R216" s="0" t="n">
        <f aca="false">(1+LEN(N216)-LEN(SUBSTITUTE(N216," ","")))+1</f>
        <v>7</v>
      </c>
      <c r="S216" s="0" t="n">
        <f aca="false">(1+LEN(O216)-LEN(SUBSTITUTE(O216," ","")))</f>
        <v>11</v>
      </c>
      <c r="T216" s="0" t="s">
        <v>1553</v>
      </c>
      <c r="U216" s="0" t="s">
        <v>1632</v>
      </c>
      <c r="V216" s="0" t="s">
        <v>1633</v>
      </c>
      <c r="W216" s="0" t="s">
        <v>1634</v>
      </c>
      <c r="X216" s="0" t="s">
        <v>1635</v>
      </c>
      <c r="Y216" s="0" t="s">
        <v>1636</v>
      </c>
      <c r="Z216" s="0" t="s">
        <v>1637</v>
      </c>
      <c r="AA216" s="0" t="s">
        <v>1638</v>
      </c>
      <c r="AB216" s="0" t="s">
        <v>1632</v>
      </c>
      <c r="AC216" s="0" t="s">
        <v>1639</v>
      </c>
      <c r="AD216" s="0" t="s">
        <v>1073</v>
      </c>
      <c r="AE216" s="0" t="s">
        <v>1640</v>
      </c>
      <c r="AF216" s="0" t="s">
        <v>1635</v>
      </c>
      <c r="AG216" s="0" t="s">
        <v>1641</v>
      </c>
      <c r="AH216" s="0" t="s">
        <v>1642</v>
      </c>
      <c r="AI216" s="0" t="s">
        <v>1560</v>
      </c>
      <c r="AJ216" s="0" t="s">
        <v>1643</v>
      </c>
      <c r="AK216" s="0" t="s">
        <v>734</v>
      </c>
      <c r="AL216" s="0" t="s">
        <v>1644</v>
      </c>
      <c r="AM216" s="0" t="s">
        <v>1560</v>
      </c>
      <c r="AN216" s="0" t="s">
        <v>1635</v>
      </c>
      <c r="AO216" s="0" t="s">
        <v>1635</v>
      </c>
      <c r="AP216" s="0" t="s">
        <v>1645</v>
      </c>
      <c r="AQ216" s="0" t="s">
        <v>1637</v>
      </c>
      <c r="AR216" s="0" t="s">
        <v>1639</v>
      </c>
      <c r="AS216" s="0" t="s">
        <v>1646</v>
      </c>
      <c r="AT216" s="0" t="s">
        <v>1647</v>
      </c>
      <c r="AU216" s="0" t="s">
        <v>1632</v>
      </c>
      <c r="AV216" s="0" t="s">
        <v>1648</v>
      </c>
      <c r="AW216" s="0" t="s">
        <v>1649</v>
      </c>
      <c r="AX216" s="0" t="s">
        <v>1632</v>
      </c>
      <c r="AY216" s="0" t="s">
        <v>1632</v>
      </c>
      <c r="AZ216" s="0" t="s">
        <v>1650</v>
      </c>
      <c r="BA216" s="0" t="s">
        <v>1632</v>
      </c>
      <c r="BB216" s="0" t="s">
        <v>1632</v>
      </c>
      <c r="BC216" s="0" t="s">
        <v>1651</v>
      </c>
      <c r="BD216" s="0" t="s">
        <v>1639</v>
      </c>
      <c r="BE216" s="0" t="s">
        <v>1632</v>
      </c>
      <c r="BF216" s="0" t="s">
        <v>1652</v>
      </c>
      <c r="BG216" s="0" t="s">
        <v>1653</v>
      </c>
      <c r="BH216" s="0" t="s">
        <v>1654</v>
      </c>
      <c r="BI216" s="0" t="s">
        <v>1632</v>
      </c>
      <c r="BJ216" s="0" t="s">
        <v>1655</v>
      </c>
      <c r="BK216" s="0" t="s">
        <v>1632</v>
      </c>
      <c r="BL216" s="0" t="s">
        <v>1637</v>
      </c>
      <c r="BM216" s="0" t="s">
        <v>1632</v>
      </c>
      <c r="BN216" s="0" t="s">
        <v>1656</v>
      </c>
      <c r="BO216" s="0" t="s">
        <v>1560</v>
      </c>
      <c r="BP216" s="0" t="s">
        <v>1653</v>
      </c>
      <c r="BQ216" s="0" t="s">
        <v>1657</v>
      </c>
      <c r="BS216" s="0" t="s">
        <v>1632</v>
      </c>
      <c r="BT216" s="0" t="n">
        <f aca="false">49-(COUNTBLANK(U216:BQ216))</f>
        <v>49</v>
      </c>
      <c r="BU216" s="0" t="str">
        <f aca="false">CONCATENATE("*",BS216,"*")</f>
        <v>*save*</v>
      </c>
      <c r="BV216" s="0" t="n">
        <f aca="false">COUNTIFS(U216:BQ216,BU216)</f>
        <v>0</v>
      </c>
      <c r="BW216" s="14" t="n">
        <f aca="false">BV216/BT216</f>
        <v>0</v>
      </c>
      <c r="BZ216" s="14" t="str">
        <f aca="false">IF(BY216="","",(BY216/BT216))</f>
        <v/>
      </c>
      <c r="CA216" s="0" t="n">
        <f aca="false">COUNTIFS(U216:BQ216,BU217)</f>
        <v>0</v>
      </c>
      <c r="CB216" s="0" t="str">
        <f aca="false">IF(BX216="",BU216,BX216)</f>
        <v>*save*</v>
      </c>
      <c r="CC216" s="0" t="n">
        <f aca="false">COUNTIFS(U216:BQ216,CB217)</f>
        <v>0</v>
      </c>
      <c r="CD216" s="14" t="n">
        <f aca="false">CC216/BT216</f>
        <v>0</v>
      </c>
      <c r="CE216" s="0" t="s">
        <v>1658</v>
      </c>
      <c r="CF216" s="14" t="n">
        <f aca="false">(COUNTIFS(U216:BQ216,CE216))/BT216</f>
        <v>0</v>
      </c>
      <c r="CH216" s="0" t="s">
        <v>1659</v>
      </c>
      <c r="CI216" s="14" t="n">
        <f aca="false">(COUNTIFS(U216:BQ216,CK216))/BT216</f>
        <v>0.510204081632653</v>
      </c>
      <c r="CJ216" s="14" t="n">
        <f aca="false">(COUNTIFS(U216:BQ216,CH217))/BT216</f>
        <v>0</v>
      </c>
      <c r="CK216" s="15" t="s">
        <v>1632</v>
      </c>
      <c r="CL216" s="0" t="s">
        <v>1660</v>
      </c>
    </row>
    <row r="217" customFormat="false" ht="13.8" hidden="false" customHeight="false" outlineLevel="0" collapsed="false">
      <c r="A217" s="4" t="s">
        <v>202</v>
      </c>
      <c r="B217" s="4" t="n">
        <v>2</v>
      </c>
      <c r="C217" s="4" t="n">
        <v>1</v>
      </c>
      <c r="D217" s="4" t="n">
        <v>2</v>
      </c>
      <c r="E217" s="4" t="n">
        <v>57</v>
      </c>
      <c r="F217" s="4" t="n">
        <v>27</v>
      </c>
      <c r="G217" s="4" t="n">
        <v>6</v>
      </c>
      <c r="H217" s="4" t="n">
        <v>6027</v>
      </c>
      <c r="I217" s="4" t="n">
        <v>16027</v>
      </c>
      <c r="J217" s="4" t="n">
        <v>6027</v>
      </c>
      <c r="K217" s="4" t="s">
        <v>200</v>
      </c>
      <c r="L217" s="4" t="s">
        <v>132</v>
      </c>
      <c r="M217" s="0" t="s">
        <v>1661</v>
      </c>
      <c r="N217" s="0" t="s">
        <v>1630</v>
      </c>
      <c r="O217" s="0" t="s">
        <v>1662</v>
      </c>
      <c r="R217" s="0" t="n">
        <f aca="false">(1+LEN(N217)-LEN(SUBSTITUTE(N217," ","")))+1</f>
        <v>7</v>
      </c>
      <c r="S217" s="0" t="n">
        <f aca="false">(1+LEN(O217)-LEN(SUBSTITUTE(O217," ","")))</f>
        <v>11</v>
      </c>
      <c r="T217" s="0" t="s">
        <v>1553</v>
      </c>
      <c r="U217" s="0" t="s">
        <v>1663</v>
      </c>
      <c r="V217" s="0" t="s">
        <v>1664</v>
      </c>
      <c r="W217" s="0" t="s">
        <v>1665</v>
      </c>
      <c r="X217" s="0" t="s">
        <v>1644</v>
      </c>
      <c r="Y217" s="0" t="s">
        <v>1666</v>
      </c>
      <c r="Z217" s="0" t="s">
        <v>1667</v>
      </c>
      <c r="AA217" s="0" t="s">
        <v>1668</v>
      </c>
      <c r="AB217" s="0" t="s">
        <v>1663</v>
      </c>
      <c r="AC217" s="0" t="s">
        <v>1669</v>
      </c>
      <c r="AD217" s="0" t="s">
        <v>1670</v>
      </c>
      <c r="AE217" s="0" t="s">
        <v>1632</v>
      </c>
      <c r="AF217" s="0" t="s">
        <v>1671</v>
      </c>
      <c r="AG217" s="0" t="s">
        <v>1672</v>
      </c>
      <c r="AH217" s="0" t="s">
        <v>1637</v>
      </c>
      <c r="AI217" s="12"/>
      <c r="AJ217" s="0" t="s">
        <v>1673</v>
      </c>
      <c r="AK217" s="0" t="s">
        <v>1674</v>
      </c>
      <c r="AL217" s="0" t="s">
        <v>1663</v>
      </c>
      <c r="AM217" s="0" t="s">
        <v>1675</v>
      </c>
      <c r="AN217" s="0" t="s">
        <v>1664</v>
      </c>
      <c r="AO217" s="0" t="s">
        <v>1676</v>
      </c>
      <c r="AP217" s="0" t="s">
        <v>1676</v>
      </c>
      <c r="AQ217" s="0" t="s">
        <v>1560</v>
      </c>
      <c r="AR217" s="0" t="s">
        <v>1666</v>
      </c>
      <c r="AS217" s="0" t="s">
        <v>1666</v>
      </c>
      <c r="AT217" s="0" t="s">
        <v>1676</v>
      </c>
      <c r="AU217" s="0" t="s">
        <v>1632</v>
      </c>
      <c r="AV217" s="0" t="s">
        <v>1560</v>
      </c>
      <c r="AW217" s="0" t="s">
        <v>1666</v>
      </c>
      <c r="AX217" s="0" t="s">
        <v>1677</v>
      </c>
      <c r="AY217" s="0" t="s">
        <v>1560</v>
      </c>
      <c r="AZ217" s="0" t="s">
        <v>1676</v>
      </c>
      <c r="BA217" s="0" t="s">
        <v>1666</v>
      </c>
      <c r="BB217" s="0" t="s">
        <v>1676</v>
      </c>
      <c r="BC217" s="0" t="s">
        <v>1666</v>
      </c>
      <c r="BD217" s="0" t="s">
        <v>1560</v>
      </c>
      <c r="BE217" s="0" t="s">
        <v>1678</v>
      </c>
      <c r="BF217" s="0" t="s">
        <v>1652</v>
      </c>
      <c r="BG217" s="0" t="s">
        <v>1676</v>
      </c>
      <c r="BH217" s="0" t="s">
        <v>1560</v>
      </c>
      <c r="BI217" s="0" t="s">
        <v>1678</v>
      </c>
      <c r="BJ217" s="0" t="s">
        <v>1632</v>
      </c>
      <c r="BK217" s="0" t="s">
        <v>1679</v>
      </c>
      <c r="BL217" s="0" t="s">
        <v>1652</v>
      </c>
      <c r="BM217" s="0" t="s">
        <v>172</v>
      </c>
      <c r="BN217" s="0" t="s">
        <v>1680</v>
      </c>
      <c r="BO217" s="0" t="s">
        <v>1666</v>
      </c>
      <c r="BP217" s="0" t="s">
        <v>1681</v>
      </c>
      <c r="BQ217" s="0" t="s">
        <v>1632</v>
      </c>
      <c r="BS217" s="0" t="s">
        <v>1652</v>
      </c>
      <c r="BT217" s="0" t="n">
        <f aca="false">49-(COUNTBLANK(U217:BQ217))</f>
        <v>48</v>
      </c>
      <c r="BU217" s="0" t="str">
        <f aca="false">CONCATENATE("*",BS217,"*")</f>
        <v>*work*</v>
      </c>
      <c r="BV217" s="0" t="n">
        <f aca="false">COUNTIFS(U217:BQ217,BU217)</f>
        <v>0</v>
      </c>
      <c r="BW217" s="14" t="n">
        <f aca="false">BV217/BT217</f>
        <v>0</v>
      </c>
      <c r="BZ217" s="14" t="str">
        <f aca="false">IF(BY217="","",(BY217/BT217))</f>
        <v/>
      </c>
      <c r="CA217" s="0" t="n">
        <f aca="false">COUNTIFS(U217:BQ217,BU216)</f>
        <v>0</v>
      </c>
      <c r="CB217" s="0" t="str">
        <f aca="false">IF(BX217="",BU217,BX217)</f>
        <v>*work*</v>
      </c>
      <c r="CC217" s="0" t="n">
        <f aca="false">COUNTIFS(U217:BQ217,CB216)</f>
        <v>0</v>
      </c>
      <c r="CD217" s="14" t="n">
        <f aca="false">CC217/BT217</f>
        <v>0</v>
      </c>
      <c r="CE217" s="0" t="s">
        <v>1682</v>
      </c>
      <c r="CF217" s="14" t="n">
        <f aca="false">(COUNTIFS(U217:BQ217,CE217))/BT217</f>
        <v>0</v>
      </c>
      <c r="CH217" s="0" t="s">
        <v>1683</v>
      </c>
      <c r="CI217" s="14" t="n">
        <f aca="false">(COUNTIFS(U217:BQ217,CK217))/BT217</f>
        <v>0.25</v>
      </c>
      <c r="CJ217" s="14" t="n">
        <f aca="false">(COUNTIFS(U217:BQ217,CH216))/BT217</f>
        <v>0</v>
      </c>
      <c r="CK217" s="15" t="s">
        <v>1191</v>
      </c>
      <c r="CL217" s="0" t="s">
        <v>1660</v>
      </c>
    </row>
    <row r="218" customFormat="false" ht="13.8" hidden="false" customHeight="false" outlineLevel="0" collapsed="false">
      <c r="A218" s="4" t="s">
        <v>203</v>
      </c>
      <c r="B218" s="17" t="n">
        <v>2</v>
      </c>
      <c r="C218" s="17" t="n">
        <v>2</v>
      </c>
      <c r="D218" s="17" t="n">
        <v>1</v>
      </c>
      <c r="E218" s="17" t="n">
        <v>57</v>
      </c>
      <c r="F218" s="17" t="n">
        <v>27</v>
      </c>
      <c r="G218" s="17" t="n">
        <v>7</v>
      </c>
      <c r="H218" s="4" t="n">
        <v>7027</v>
      </c>
      <c r="I218" s="4" t="n">
        <v>17027</v>
      </c>
      <c r="J218" s="4" t="n">
        <v>7027</v>
      </c>
      <c r="K218" s="4" t="s">
        <v>200</v>
      </c>
      <c r="L218" s="4" t="s">
        <v>132</v>
      </c>
      <c r="M218" s="16" t="s">
        <v>1629</v>
      </c>
      <c r="N218" s="16" t="s">
        <v>1630</v>
      </c>
      <c r="O218" s="16" t="s">
        <v>1662</v>
      </c>
      <c r="R218" s="16" t="n">
        <f aca="false">(1+LEN(N218)-LEN(SUBSTITUTE(N218," ","")))+1</f>
        <v>7</v>
      </c>
      <c r="S218" s="16" t="n">
        <f aca="false">(1+LEN(O218)-LEN(SUBSTITUTE(O218," ","")))</f>
        <v>11</v>
      </c>
      <c r="T218" s="16" t="s">
        <v>1553</v>
      </c>
      <c r="U218" s="16" t="s">
        <v>1632</v>
      </c>
      <c r="V218" s="16" t="s">
        <v>1633</v>
      </c>
      <c r="W218" s="16" t="s">
        <v>1634</v>
      </c>
      <c r="X218" s="16" t="s">
        <v>1635</v>
      </c>
      <c r="Y218" s="16" t="s">
        <v>1636</v>
      </c>
      <c r="Z218" s="16" t="s">
        <v>1637</v>
      </c>
      <c r="AA218" s="16" t="s">
        <v>1638</v>
      </c>
      <c r="AB218" s="16" t="s">
        <v>1632</v>
      </c>
      <c r="AC218" s="16" t="s">
        <v>1639</v>
      </c>
      <c r="AD218" s="16" t="s">
        <v>1073</v>
      </c>
      <c r="AE218" s="16" t="s">
        <v>1640</v>
      </c>
      <c r="AF218" s="16" t="s">
        <v>1635</v>
      </c>
      <c r="AG218" s="16" t="s">
        <v>1641</v>
      </c>
      <c r="AH218" s="16" t="s">
        <v>1642</v>
      </c>
      <c r="AI218" s="16" t="s">
        <v>1560</v>
      </c>
      <c r="AJ218" s="16" t="s">
        <v>1643</v>
      </c>
      <c r="AK218" s="16" t="s">
        <v>734</v>
      </c>
      <c r="AL218" s="16" t="s">
        <v>1644</v>
      </c>
      <c r="AM218" s="16" t="s">
        <v>1560</v>
      </c>
      <c r="AN218" s="16" t="s">
        <v>1635</v>
      </c>
      <c r="AO218" s="16" t="s">
        <v>1635</v>
      </c>
      <c r="AP218" s="16" t="s">
        <v>1645</v>
      </c>
      <c r="AQ218" s="16" t="s">
        <v>1637</v>
      </c>
      <c r="AR218" s="16" t="s">
        <v>1639</v>
      </c>
      <c r="AS218" s="16" t="s">
        <v>1646</v>
      </c>
      <c r="AT218" s="16" t="s">
        <v>1647</v>
      </c>
      <c r="AU218" s="16" t="s">
        <v>1632</v>
      </c>
      <c r="AV218" s="16" t="s">
        <v>1648</v>
      </c>
      <c r="AW218" s="16" t="s">
        <v>1649</v>
      </c>
      <c r="AX218" s="16" t="s">
        <v>1632</v>
      </c>
      <c r="AY218" s="16" t="s">
        <v>1632</v>
      </c>
      <c r="AZ218" s="16" t="s">
        <v>1650</v>
      </c>
      <c r="BA218" s="16" t="s">
        <v>1632</v>
      </c>
      <c r="BB218" s="16" t="s">
        <v>1632</v>
      </c>
      <c r="BC218" s="16" t="s">
        <v>1651</v>
      </c>
      <c r="BD218" s="16" t="s">
        <v>1639</v>
      </c>
      <c r="BE218" s="16" t="s">
        <v>1632</v>
      </c>
      <c r="BF218" s="16" t="s">
        <v>1652</v>
      </c>
      <c r="BG218" s="16" t="s">
        <v>1653</v>
      </c>
      <c r="BH218" s="16" t="s">
        <v>1654</v>
      </c>
      <c r="BI218" s="16" t="s">
        <v>1632</v>
      </c>
      <c r="BJ218" s="16" t="s">
        <v>1655</v>
      </c>
      <c r="BK218" s="16" t="s">
        <v>1632</v>
      </c>
      <c r="BL218" s="16" t="s">
        <v>1637</v>
      </c>
      <c r="BM218" s="16" t="s">
        <v>1632</v>
      </c>
      <c r="BN218" s="16" t="s">
        <v>1656</v>
      </c>
      <c r="BO218" s="16" t="s">
        <v>1560</v>
      </c>
      <c r="BP218" s="16" t="s">
        <v>1653</v>
      </c>
      <c r="BQ218" s="16" t="s">
        <v>1657</v>
      </c>
      <c r="BS218" s="16" t="s">
        <v>1632</v>
      </c>
      <c r="BT218" s="16" t="n">
        <f aca="false">49-(COUNTBLANK(U218:BQ218))</f>
        <v>49</v>
      </c>
      <c r="BU218" s="16" t="str">
        <f aca="false">CONCATENATE("*",BS218,"*")</f>
        <v>*save*</v>
      </c>
      <c r="BV218" s="16" t="n">
        <f aca="false">COUNTIFS(U218:BQ218,BU218)</f>
        <v>0</v>
      </c>
      <c r="BW218" s="18" t="n">
        <f aca="false">BV218/BT218</f>
        <v>0</v>
      </c>
      <c r="BZ218" s="18" t="str">
        <f aca="false">IF(BY218="","",(BY218/BT218))</f>
        <v/>
      </c>
      <c r="CA218" s="16" t="n">
        <f aca="false">COUNTIFS(U218:BQ218,BU219)</f>
        <v>0</v>
      </c>
      <c r="CB218" s="16" t="str">
        <f aca="false">IF(BX218="",BU218,BX218)</f>
        <v>*save*</v>
      </c>
      <c r="CC218" s="16" t="n">
        <f aca="false">COUNTIFS(U218:BQ218,CB219)</f>
        <v>0</v>
      </c>
      <c r="CD218" s="18" t="n">
        <f aca="false">CC218/BT218</f>
        <v>0</v>
      </c>
      <c r="CE218" s="16" t="s">
        <v>1658</v>
      </c>
      <c r="CF218" s="18" t="n">
        <f aca="false">(COUNTIFS(U218:BQ218,CE218))/BT218</f>
        <v>0</v>
      </c>
      <c r="CH218" s="16" t="s">
        <v>1659</v>
      </c>
      <c r="CI218" s="14" t="n">
        <f aca="false">(COUNTIFS(U218:BQ218,CK218))/BT218</f>
        <v>0</v>
      </c>
      <c r="CJ218" s="18" t="n">
        <v>0.49</v>
      </c>
      <c r="CK218" s="16" t="s">
        <v>1191</v>
      </c>
      <c r="CL218" s="16" t="s">
        <v>1660</v>
      </c>
    </row>
    <row r="219" customFormat="false" ht="13.8" hidden="false" customHeight="false" outlineLevel="0" collapsed="false">
      <c r="A219" s="4" t="s">
        <v>199</v>
      </c>
      <c r="B219" s="17" t="n">
        <v>2</v>
      </c>
      <c r="C219" s="17" t="n">
        <v>2</v>
      </c>
      <c r="D219" s="17" t="n">
        <v>2</v>
      </c>
      <c r="E219" s="17" t="n">
        <v>57</v>
      </c>
      <c r="F219" s="17" t="n">
        <v>27</v>
      </c>
      <c r="G219" s="17" t="n">
        <v>8</v>
      </c>
      <c r="H219" s="4" t="n">
        <v>8027</v>
      </c>
      <c r="I219" s="4" t="n">
        <v>18027</v>
      </c>
      <c r="J219" s="4" t="n">
        <v>8027</v>
      </c>
      <c r="K219" s="4" t="s">
        <v>200</v>
      </c>
      <c r="L219" s="4" t="s">
        <v>132</v>
      </c>
      <c r="M219" s="16" t="s">
        <v>1661</v>
      </c>
      <c r="N219" s="16" t="s">
        <v>1630</v>
      </c>
      <c r="O219" s="16" t="s">
        <v>1631</v>
      </c>
      <c r="R219" s="16" t="n">
        <f aca="false">(1+LEN(N219)-LEN(SUBSTITUTE(N219," ","")))+1</f>
        <v>7</v>
      </c>
      <c r="S219" s="16" t="n">
        <f aca="false">(1+LEN(O219)-LEN(SUBSTITUTE(O219," ","")))</f>
        <v>11</v>
      </c>
      <c r="T219" s="16" t="s">
        <v>1553</v>
      </c>
      <c r="U219" s="16" t="s">
        <v>1663</v>
      </c>
      <c r="V219" s="16" t="s">
        <v>1664</v>
      </c>
      <c r="W219" s="16" t="s">
        <v>1665</v>
      </c>
      <c r="X219" s="16" t="s">
        <v>1644</v>
      </c>
      <c r="Y219" s="16" t="s">
        <v>1666</v>
      </c>
      <c r="Z219" s="16" t="s">
        <v>1667</v>
      </c>
      <c r="AA219" s="16" t="s">
        <v>1668</v>
      </c>
      <c r="AB219" s="16" t="s">
        <v>1663</v>
      </c>
      <c r="AC219" s="16" t="s">
        <v>1669</v>
      </c>
      <c r="AD219" s="16" t="s">
        <v>1670</v>
      </c>
      <c r="AE219" s="16" t="s">
        <v>1632</v>
      </c>
      <c r="AF219" s="16" t="s">
        <v>1671</v>
      </c>
      <c r="AG219" s="16" t="s">
        <v>1672</v>
      </c>
      <c r="AH219" s="16" t="s">
        <v>1637</v>
      </c>
      <c r="AJ219" s="16" t="s">
        <v>1673</v>
      </c>
      <c r="AK219" s="16" t="s">
        <v>1674</v>
      </c>
      <c r="AL219" s="16" t="s">
        <v>1663</v>
      </c>
      <c r="AM219" s="16" t="s">
        <v>1675</v>
      </c>
      <c r="AN219" s="16" t="s">
        <v>1664</v>
      </c>
      <c r="AO219" s="16" t="s">
        <v>1676</v>
      </c>
      <c r="AP219" s="16" t="s">
        <v>1676</v>
      </c>
      <c r="AQ219" s="16" t="s">
        <v>1560</v>
      </c>
      <c r="AR219" s="16" t="s">
        <v>1666</v>
      </c>
      <c r="AS219" s="16" t="s">
        <v>1666</v>
      </c>
      <c r="AT219" s="16" t="s">
        <v>1676</v>
      </c>
      <c r="AU219" s="16" t="s">
        <v>1632</v>
      </c>
      <c r="AV219" s="16" t="s">
        <v>1560</v>
      </c>
      <c r="AW219" s="16" t="s">
        <v>1666</v>
      </c>
      <c r="AX219" s="16" t="s">
        <v>1677</v>
      </c>
      <c r="AY219" s="16" t="s">
        <v>1560</v>
      </c>
      <c r="AZ219" s="16" t="s">
        <v>1676</v>
      </c>
      <c r="BA219" s="16" t="s">
        <v>1666</v>
      </c>
      <c r="BB219" s="16" t="s">
        <v>1676</v>
      </c>
      <c r="BC219" s="16" t="s">
        <v>1666</v>
      </c>
      <c r="BD219" s="16" t="s">
        <v>1560</v>
      </c>
      <c r="BE219" s="16" t="s">
        <v>1678</v>
      </c>
      <c r="BF219" s="16" t="s">
        <v>1652</v>
      </c>
      <c r="BG219" s="16" t="s">
        <v>1676</v>
      </c>
      <c r="BH219" s="16" t="s">
        <v>1560</v>
      </c>
      <c r="BI219" s="16" t="s">
        <v>1678</v>
      </c>
      <c r="BJ219" s="16" t="s">
        <v>1632</v>
      </c>
      <c r="BK219" s="16" t="s">
        <v>1679</v>
      </c>
      <c r="BL219" s="16" t="s">
        <v>1652</v>
      </c>
      <c r="BM219" s="16" t="s">
        <v>172</v>
      </c>
      <c r="BN219" s="16" t="s">
        <v>1680</v>
      </c>
      <c r="BO219" s="16" t="s">
        <v>1666</v>
      </c>
      <c r="BP219" s="16" t="s">
        <v>1681</v>
      </c>
      <c r="BQ219" s="16" t="s">
        <v>1632</v>
      </c>
      <c r="BS219" s="16" t="s">
        <v>1652</v>
      </c>
      <c r="BT219" s="16" t="n">
        <f aca="false">49-(COUNTBLANK(U219:BQ219))</f>
        <v>48</v>
      </c>
      <c r="BU219" s="16" t="str">
        <f aca="false">CONCATENATE("*",BS219,"*")</f>
        <v>*work*</v>
      </c>
      <c r="BV219" s="16" t="n">
        <f aca="false">COUNTIFS(U219:BQ219,BU219)</f>
        <v>0</v>
      </c>
      <c r="BW219" s="18" t="n">
        <f aca="false">BV219/BT219</f>
        <v>0</v>
      </c>
      <c r="BZ219" s="18" t="str">
        <f aca="false">IF(BY219="","",(BY219/BT219))</f>
        <v/>
      </c>
      <c r="CA219" s="16" t="n">
        <f aca="false">COUNTIFS(U219:BQ219,BU218)</f>
        <v>0</v>
      </c>
      <c r="CB219" s="16" t="str">
        <f aca="false">IF(BX219="",BU219,BX219)</f>
        <v>*work*</v>
      </c>
      <c r="CC219" s="16" t="n">
        <f aca="false">COUNTIFS(U219:BQ219,CB218)</f>
        <v>0</v>
      </c>
      <c r="CD219" s="18" t="n">
        <f aca="false">CC219/BT219</f>
        <v>0</v>
      </c>
      <c r="CE219" s="16" t="s">
        <v>1682</v>
      </c>
      <c r="CF219" s="18" t="n">
        <f aca="false">(COUNTIFS(U219:BQ219,CE219))/BT219</f>
        <v>0</v>
      </c>
      <c r="CH219" s="16" t="s">
        <v>1683</v>
      </c>
      <c r="CI219" s="14" t="n">
        <f aca="false">(COUNTIFS(U219:BQ219,CK219))/BT219</f>
        <v>0.166666666666667</v>
      </c>
      <c r="CJ219" s="18" t="n">
        <v>0.25</v>
      </c>
      <c r="CK219" s="16" t="s">
        <v>1632</v>
      </c>
      <c r="CL219" s="16" t="s">
        <v>1660</v>
      </c>
    </row>
    <row r="220" customFormat="false" ht="13.8" hidden="false" customHeight="false" outlineLevel="0" collapsed="false">
      <c r="A220" s="4" t="s">
        <v>197</v>
      </c>
      <c r="B220" s="4" t="n">
        <v>1</v>
      </c>
      <c r="C220" s="4" t="n">
        <v>1</v>
      </c>
      <c r="D220" s="4" t="n">
        <v>1</v>
      </c>
      <c r="E220" s="4" t="n">
        <v>58</v>
      </c>
      <c r="F220" s="4" t="n">
        <v>28</v>
      </c>
      <c r="G220" s="4" t="n">
        <v>0</v>
      </c>
      <c r="H220" s="4" t="n">
        <v>28</v>
      </c>
      <c r="I220" s="4" t="n">
        <v>10028</v>
      </c>
      <c r="J220" s="4" t="n">
        <v>28</v>
      </c>
      <c r="K220" s="4" t="s">
        <v>200</v>
      </c>
      <c r="L220" s="4" t="s">
        <v>132</v>
      </c>
      <c r="M220" s="0" t="s">
        <v>1684</v>
      </c>
      <c r="N220" s="0" t="s">
        <v>1685</v>
      </c>
      <c r="O220" s="0" t="s">
        <v>1686</v>
      </c>
      <c r="R220" s="0" t="n">
        <f aca="false">(1+LEN(N220)-LEN(SUBSTITUTE(N220," ","")))+1</f>
        <v>8</v>
      </c>
      <c r="S220" s="0" t="n">
        <f aca="false">(1+LEN(O220)-LEN(SUBSTITUTE(O220," ","")))</f>
        <v>11</v>
      </c>
      <c r="T220" s="0" t="s">
        <v>1553</v>
      </c>
      <c r="U220" s="0" t="s">
        <v>1605</v>
      </c>
      <c r="V220" s="0" t="s">
        <v>1687</v>
      </c>
      <c r="W220" s="0" t="s">
        <v>1688</v>
      </c>
      <c r="X220" s="0" t="s">
        <v>1605</v>
      </c>
      <c r="Y220" s="0" t="s">
        <v>591</v>
      </c>
      <c r="Z220" s="0" t="s">
        <v>1689</v>
      </c>
      <c r="AA220" s="0" t="s">
        <v>1690</v>
      </c>
      <c r="AB220" s="0" t="s">
        <v>591</v>
      </c>
      <c r="AC220" s="0" t="s">
        <v>1689</v>
      </c>
      <c r="AD220" s="0" t="s">
        <v>591</v>
      </c>
      <c r="AE220" s="0" t="s">
        <v>1691</v>
      </c>
      <c r="AF220" s="0" t="s">
        <v>1692</v>
      </c>
      <c r="AG220" s="0" t="s">
        <v>1693</v>
      </c>
      <c r="AH220" s="0" t="s">
        <v>1652</v>
      </c>
      <c r="AI220" s="0" t="s">
        <v>1694</v>
      </c>
      <c r="AJ220" s="0" t="s">
        <v>1695</v>
      </c>
      <c r="AK220" s="0" t="s">
        <v>1652</v>
      </c>
      <c r="AL220" s="0" t="s">
        <v>591</v>
      </c>
      <c r="AM220" s="0" t="s">
        <v>1652</v>
      </c>
      <c r="AN220" s="12"/>
      <c r="AO220" s="0" t="s">
        <v>1696</v>
      </c>
      <c r="AP220" s="0" t="s">
        <v>1697</v>
      </c>
      <c r="AQ220" s="0" t="s">
        <v>1312</v>
      </c>
      <c r="AR220" s="0" t="s">
        <v>591</v>
      </c>
      <c r="AS220" s="0" t="s">
        <v>1698</v>
      </c>
      <c r="AT220" s="0" t="s">
        <v>1699</v>
      </c>
      <c r="AU220" s="0" t="s">
        <v>591</v>
      </c>
      <c r="AV220" s="0" t="s">
        <v>1700</v>
      </c>
      <c r="AW220" s="0" t="s">
        <v>1701</v>
      </c>
      <c r="AX220" s="0" t="s">
        <v>1702</v>
      </c>
      <c r="AY220" s="0" t="s">
        <v>1697</v>
      </c>
      <c r="AZ220" s="0" t="s">
        <v>1312</v>
      </c>
      <c r="BA220" s="0" t="s">
        <v>1703</v>
      </c>
      <c r="BB220" s="0" t="s">
        <v>994</v>
      </c>
      <c r="BC220" s="0" t="s">
        <v>1704</v>
      </c>
      <c r="BD220" s="0" t="s">
        <v>1705</v>
      </c>
      <c r="BE220" s="0" t="s">
        <v>591</v>
      </c>
      <c r="BF220" s="0" t="s">
        <v>591</v>
      </c>
      <c r="BG220" s="0" t="s">
        <v>591</v>
      </c>
      <c r="BH220" s="0" t="s">
        <v>1706</v>
      </c>
      <c r="BI220" s="0" t="s">
        <v>1652</v>
      </c>
      <c r="BJ220" s="0" t="s">
        <v>1707</v>
      </c>
      <c r="BK220" s="0" t="s">
        <v>1652</v>
      </c>
      <c r="BL220" s="0" t="s">
        <v>1708</v>
      </c>
      <c r="BM220" s="0" t="s">
        <v>1709</v>
      </c>
      <c r="BN220" s="0" t="s">
        <v>1710</v>
      </c>
      <c r="BO220" s="0" t="s">
        <v>994</v>
      </c>
      <c r="BP220" s="0" t="s">
        <v>591</v>
      </c>
      <c r="BQ220" s="0" t="s">
        <v>1711</v>
      </c>
      <c r="BS220" s="0" t="s">
        <v>1712</v>
      </c>
      <c r="BT220" s="0" t="n">
        <f aca="false">49-(COUNTBLANK(U220:BQ220))</f>
        <v>48</v>
      </c>
      <c r="BU220" s="0" t="str">
        <f aca="false">CONCATENATE("*",BS220,"*")</f>
        <v>*deploy*</v>
      </c>
      <c r="BV220" s="0" t="n">
        <f aca="false">COUNTIFS(U220:BQ220,BU220)</f>
        <v>0</v>
      </c>
      <c r="BW220" s="14" t="n">
        <f aca="false">BV220/BT220</f>
        <v>0</v>
      </c>
      <c r="BX220" s="0" t="s">
        <v>1713</v>
      </c>
      <c r="BY220" s="0" t="n">
        <f aca="false">COUNTIFS(U220:BQ220,BX220)</f>
        <v>0</v>
      </c>
      <c r="BZ220" s="13" t="n">
        <f aca="false">IF(BY220="","",(BY220/BT220))</f>
        <v>0</v>
      </c>
      <c r="CA220" s="0" t="n">
        <f aca="false">COUNTIFS(U220:BQ220,BU221)</f>
        <v>0</v>
      </c>
      <c r="CB220" s="0" t="str">
        <f aca="false">IF(BX220="",BU220,BX220)</f>
        <v>*fight*</v>
      </c>
      <c r="CC220" s="0" t="n">
        <f aca="false">COUNTIFS(U220:BQ220,CB221)</f>
        <v>0</v>
      </c>
      <c r="CD220" s="14" t="n">
        <f aca="false">CC220/BT220</f>
        <v>0</v>
      </c>
      <c r="CE220" s="0" t="s">
        <v>1713</v>
      </c>
      <c r="CF220" s="14" t="n">
        <f aca="false">(COUNTIFS(U220:BQ220,CE220))/BT220</f>
        <v>0</v>
      </c>
      <c r="CH220" s="0" t="s">
        <v>1714</v>
      </c>
      <c r="CI220" s="14" t="n">
        <f aca="false">(COUNTIFS(U220:BQ220,CK220))/BT220</f>
        <v>0.270833333333333</v>
      </c>
      <c r="CJ220" s="14" t="n">
        <f aca="false">(COUNTIFS(U220:BQ220,CK221))/BT220</f>
        <v>0.0416666666666667</v>
      </c>
      <c r="CK220" s="15" t="s">
        <v>591</v>
      </c>
      <c r="CL220" s="0" t="s">
        <v>1715</v>
      </c>
    </row>
    <row r="221" customFormat="false" ht="13.8" hidden="false" customHeight="false" outlineLevel="0" collapsed="false">
      <c r="A221" s="4" t="s">
        <v>131</v>
      </c>
      <c r="B221" s="4" t="n">
        <v>1</v>
      </c>
      <c r="C221" s="4" t="n">
        <v>1</v>
      </c>
      <c r="D221" s="4" t="n">
        <v>2</v>
      </c>
      <c r="E221" s="4" t="n">
        <v>58</v>
      </c>
      <c r="F221" s="4" t="n">
        <v>28</v>
      </c>
      <c r="G221" s="4" t="n">
        <v>1</v>
      </c>
      <c r="H221" s="4" t="n">
        <v>1028</v>
      </c>
      <c r="I221" s="4" t="n">
        <v>11028</v>
      </c>
      <c r="J221" s="4" t="n">
        <v>1028</v>
      </c>
      <c r="K221" s="4" t="s">
        <v>200</v>
      </c>
      <c r="L221" s="4" t="s">
        <v>132</v>
      </c>
      <c r="M221" s="0" t="s">
        <v>1716</v>
      </c>
      <c r="N221" s="0" t="s">
        <v>1685</v>
      </c>
      <c r="O221" s="0" t="s">
        <v>1717</v>
      </c>
      <c r="R221" s="0" t="n">
        <f aca="false">(1+LEN(N221)-LEN(SUBSTITUTE(N221," ","")))+1</f>
        <v>8</v>
      </c>
      <c r="S221" s="0" t="n">
        <f aca="false">(1+LEN(O221)-LEN(SUBSTITUTE(O221," ","")))</f>
        <v>11</v>
      </c>
      <c r="T221" s="0" t="s">
        <v>1553</v>
      </c>
      <c r="U221" s="0" t="s">
        <v>1718</v>
      </c>
      <c r="V221" s="0" t="s">
        <v>1719</v>
      </c>
      <c r="W221" s="0" t="s">
        <v>1720</v>
      </c>
      <c r="X221" s="0" t="s">
        <v>1721</v>
      </c>
      <c r="Y221" s="0" t="s">
        <v>1722</v>
      </c>
      <c r="Z221" s="0" t="s">
        <v>1723</v>
      </c>
      <c r="AA221" s="0" t="s">
        <v>1724</v>
      </c>
      <c r="AB221" s="0" t="s">
        <v>1697</v>
      </c>
      <c r="AC221" s="0" t="s">
        <v>1725</v>
      </c>
      <c r="AD221" s="0" t="s">
        <v>1697</v>
      </c>
      <c r="AE221" s="0" t="s">
        <v>1697</v>
      </c>
      <c r="AF221" s="0" t="s">
        <v>1726</v>
      </c>
      <c r="AG221" s="0" t="s">
        <v>1727</v>
      </c>
      <c r="AH221" s="0" t="s">
        <v>1728</v>
      </c>
      <c r="AI221" s="0" t="s">
        <v>1697</v>
      </c>
      <c r="AJ221" s="0" t="s">
        <v>1729</v>
      </c>
      <c r="AK221" s="0" t="s">
        <v>1730</v>
      </c>
      <c r="AL221" s="0" t="s">
        <v>804</v>
      </c>
      <c r="AM221" s="0" t="s">
        <v>1731</v>
      </c>
      <c r="AN221" s="0" t="s">
        <v>1732</v>
      </c>
      <c r="AO221" s="0" t="s">
        <v>1733</v>
      </c>
      <c r="AP221" s="0" t="s">
        <v>1734</v>
      </c>
      <c r="AQ221" s="0" t="s">
        <v>1735</v>
      </c>
      <c r="AR221" s="0" t="s">
        <v>1736</v>
      </c>
      <c r="AS221" s="0" t="s">
        <v>1737</v>
      </c>
      <c r="AT221" s="0" t="s">
        <v>1738</v>
      </c>
      <c r="AU221" s="0" t="s">
        <v>1739</v>
      </c>
      <c r="AV221" s="0" t="s">
        <v>1697</v>
      </c>
      <c r="AW221" s="0" t="s">
        <v>1740</v>
      </c>
      <c r="AX221" s="0" t="s">
        <v>1741</v>
      </c>
      <c r="AY221" s="0" t="s">
        <v>1697</v>
      </c>
      <c r="AZ221" s="0" t="s">
        <v>1742</v>
      </c>
      <c r="BA221" s="0" t="s">
        <v>1743</v>
      </c>
      <c r="BB221" s="0" t="s">
        <v>1697</v>
      </c>
      <c r="BC221" s="0" t="s">
        <v>1697</v>
      </c>
      <c r="BD221" s="0" t="s">
        <v>1697</v>
      </c>
      <c r="BE221" s="0" t="s">
        <v>1744</v>
      </c>
      <c r="BF221" s="0" t="s">
        <v>1697</v>
      </c>
      <c r="BG221" s="0" t="s">
        <v>994</v>
      </c>
      <c r="BH221" s="0" t="s">
        <v>1736</v>
      </c>
      <c r="BI221" s="0" t="s">
        <v>1745</v>
      </c>
      <c r="BJ221" s="0" t="s">
        <v>1697</v>
      </c>
      <c r="BK221" s="0" t="s">
        <v>1746</v>
      </c>
      <c r="BL221" s="0" t="s">
        <v>1722</v>
      </c>
      <c r="BM221" s="0" t="s">
        <v>1747</v>
      </c>
      <c r="BN221" s="0" t="s">
        <v>1748</v>
      </c>
      <c r="BO221" s="0" t="s">
        <v>1697</v>
      </c>
      <c r="BP221" s="12"/>
      <c r="BQ221" s="0" t="s">
        <v>1697</v>
      </c>
      <c r="BS221" s="0" t="s">
        <v>1697</v>
      </c>
      <c r="BT221" s="0" t="n">
        <f aca="false">49-(COUNTBLANK(U221:BQ221))</f>
        <v>48</v>
      </c>
      <c r="BU221" s="0" t="str">
        <f aca="false">CONCATENATE("*",BS221,"*")</f>
        <v>*wait*</v>
      </c>
      <c r="BV221" s="0" t="n">
        <f aca="false">COUNTIFS(U221:BQ221,BU221)</f>
        <v>0</v>
      </c>
      <c r="BW221" s="13" t="n">
        <f aca="false">BV221/BT221</f>
        <v>0</v>
      </c>
      <c r="BZ221" s="14" t="str">
        <f aca="false">IF(BY221="","",(BY221/BT221))</f>
        <v/>
      </c>
      <c r="CA221" s="0" t="n">
        <f aca="false">COUNTIFS(U221:BQ221,BU220)</f>
        <v>0</v>
      </c>
      <c r="CB221" s="0" t="str">
        <f aca="false">IF(BX221="",BU221,BX221)</f>
        <v>*wait*</v>
      </c>
      <c r="CC221" s="0" t="n">
        <f aca="false">COUNTIFS(U221:BQ221,CB220)</f>
        <v>0</v>
      </c>
      <c r="CD221" s="14" t="n">
        <f aca="false">CC221/BT221</f>
        <v>0</v>
      </c>
      <c r="CE221" s="0" t="s">
        <v>1749</v>
      </c>
      <c r="CF221" s="14" t="n">
        <f aca="false">(COUNTIFS(U221:BQ221,CE221))/BT221</f>
        <v>0</v>
      </c>
      <c r="CH221" s="0" t="s">
        <v>1750</v>
      </c>
      <c r="CI221" s="14" t="n">
        <f aca="false">(COUNTIFS(U221:BQ221,CK221))/BT221</f>
        <v>0.354166666666667</v>
      </c>
      <c r="CJ221" s="14" t="n">
        <f aca="false">(COUNTIFS(U221:BQ221,CK220))/BT221</f>
        <v>0</v>
      </c>
      <c r="CK221" s="15" t="s">
        <v>1697</v>
      </c>
      <c r="CL221" s="0" t="s">
        <v>1715</v>
      </c>
    </row>
    <row r="222" customFormat="false" ht="13.8" hidden="false" customHeight="false" outlineLevel="0" collapsed="false">
      <c r="A222" s="4" t="s">
        <v>167</v>
      </c>
      <c r="B222" s="17" t="n">
        <v>1</v>
      </c>
      <c r="C222" s="17" t="n">
        <v>2</v>
      </c>
      <c r="D222" s="17" t="n">
        <v>1</v>
      </c>
      <c r="E222" s="17" t="n">
        <v>58</v>
      </c>
      <c r="F222" s="17" t="n">
        <v>28</v>
      </c>
      <c r="G222" s="17" t="n">
        <v>2</v>
      </c>
      <c r="H222" s="4" t="n">
        <v>2028</v>
      </c>
      <c r="I222" s="4" t="n">
        <v>12028</v>
      </c>
      <c r="J222" s="4" t="n">
        <v>2028</v>
      </c>
      <c r="K222" s="4" t="s">
        <v>200</v>
      </c>
      <c r="L222" s="4" t="s">
        <v>132</v>
      </c>
      <c r="M222" s="16" t="s">
        <v>1684</v>
      </c>
      <c r="N222" s="16" t="s">
        <v>1685</v>
      </c>
      <c r="O222" s="16" t="s">
        <v>1717</v>
      </c>
      <c r="P222" s="16"/>
      <c r="Q222" s="16"/>
      <c r="R222" s="16" t="n">
        <f aca="false">(1+LEN(N222)-LEN(SUBSTITUTE(N222," ","")))+1</f>
        <v>8</v>
      </c>
      <c r="S222" s="16" t="n">
        <f aca="false">(1+LEN(O222)-LEN(SUBSTITUTE(O222," ","")))</f>
        <v>11</v>
      </c>
      <c r="T222" s="16" t="s">
        <v>1553</v>
      </c>
      <c r="U222" s="16" t="s">
        <v>1605</v>
      </c>
      <c r="V222" s="16" t="s">
        <v>1687</v>
      </c>
      <c r="W222" s="16" t="s">
        <v>1688</v>
      </c>
      <c r="X222" s="16" t="s">
        <v>1605</v>
      </c>
      <c r="Y222" s="16" t="s">
        <v>591</v>
      </c>
      <c r="Z222" s="16" t="s">
        <v>1689</v>
      </c>
      <c r="AA222" s="16" t="s">
        <v>1690</v>
      </c>
      <c r="AB222" s="16" t="s">
        <v>591</v>
      </c>
      <c r="AC222" s="16" t="s">
        <v>1689</v>
      </c>
      <c r="AD222" s="16" t="s">
        <v>591</v>
      </c>
      <c r="AE222" s="16" t="s">
        <v>1691</v>
      </c>
      <c r="AF222" s="16" t="s">
        <v>1692</v>
      </c>
      <c r="AG222" s="16" t="s">
        <v>1693</v>
      </c>
      <c r="AH222" s="16" t="s">
        <v>1652</v>
      </c>
      <c r="AI222" s="16" t="s">
        <v>1694</v>
      </c>
      <c r="AJ222" s="16" t="s">
        <v>1695</v>
      </c>
      <c r="AK222" s="16" t="s">
        <v>1652</v>
      </c>
      <c r="AL222" s="16" t="s">
        <v>591</v>
      </c>
      <c r="AM222" s="16" t="s">
        <v>1652</v>
      </c>
      <c r="AN222" s="16"/>
      <c r="AO222" s="16" t="s">
        <v>1696</v>
      </c>
      <c r="AP222" s="16" t="s">
        <v>1697</v>
      </c>
      <c r="AQ222" s="16" t="s">
        <v>1312</v>
      </c>
      <c r="AR222" s="16" t="s">
        <v>591</v>
      </c>
      <c r="AS222" s="16" t="s">
        <v>1698</v>
      </c>
      <c r="AT222" s="16" t="s">
        <v>1699</v>
      </c>
      <c r="AU222" s="16" t="s">
        <v>591</v>
      </c>
      <c r="AV222" s="16" t="s">
        <v>1700</v>
      </c>
      <c r="AW222" s="16" t="s">
        <v>1701</v>
      </c>
      <c r="AX222" s="16" t="s">
        <v>1702</v>
      </c>
      <c r="AY222" s="16" t="s">
        <v>1697</v>
      </c>
      <c r="AZ222" s="16" t="s">
        <v>1312</v>
      </c>
      <c r="BA222" s="16" t="s">
        <v>1703</v>
      </c>
      <c r="BB222" s="16" t="s">
        <v>994</v>
      </c>
      <c r="BC222" s="16" t="s">
        <v>1704</v>
      </c>
      <c r="BD222" s="16" t="s">
        <v>1705</v>
      </c>
      <c r="BE222" s="16" t="s">
        <v>591</v>
      </c>
      <c r="BF222" s="16" t="s">
        <v>591</v>
      </c>
      <c r="BG222" s="16" t="s">
        <v>591</v>
      </c>
      <c r="BH222" s="16" t="s">
        <v>1706</v>
      </c>
      <c r="BI222" s="16" t="s">
        <v>1652</v>
      </c>
      <c r="BJ222" s="16" t="s">
        <v>1707</v>
      </c>
      <c r="BK222" s="16" t="s">
        <v>1652</v>
      </c>
      <c r="BL222" s="16" t="s">
        <v>1708</v>
      </c>
      <c r="BM222" s="16" t="s">
        <v>1709</v>
      </c>
      <c r="BN222" s="16" t="s">
        <v>1710</v>
      </c>
      <c r="BO222" s="16" t="s">
        <v>994</v>
      </c>
      <c r="BP222" s="16" t="s">
        <v>591</v>
      </c>
      <c r="BQ222" s="16" t="s">
        <v>1711</v>
      </c>
      <c r="BR222" s="16"/>
      <c r="BS222" s="16" t="s">
        <v>1712</v>
      </c>
      <c r="BT222" s="16" t="n">
        <f aca="false">49-(COUNTBLANK(U222:BQ222))</f>
        <v>48</v>
      </c>
      <c r="BU222" s="16" t="str">
        <f aca="false">CONCATENATE("*",BS222,"*")</f>
        <v>*deploy*</v>
      </c>
      <c r="BV222" s="16" t="n">
        <f aca="false">COUNTIFS(U222:BQ222,BU222)</f>
        <v>0</v>
      </c>
      <c r="BW222" s="18" t="n">
        <f aca="false">BV222/BT222</f>
        <v>0</v>
      </c>
      <c r="BX222" s="16" t="s">
        <v>1713</v>
      </c>
      <c r="BY222" s="16" t="n">
        <f aca="false">COUNTIFS(U222:BQ222,BX222)</f>
        <v>0</v>
      </c>
      <c r="BZ222" s="18" t="n">
        <f aca="false">IF(BY222="","",(BY222/BT222))</f>
        <v>0</v>
      </c>
      <c r="CA222" s="16" t="n">
        <f aca="false">COUNTIFS(U222:BQ222,BU223)</f>
        <v>0</v>
      </c>
      <c r="CB222" s="16" t="str">
        <f aca="false">IF(BX222="",BU222,BX222)</f>
        <v>*fight*</v>
      </c>
      <c r="CC222" s="16" t="n">
        <f aca="false">COUNTIFS(U222:BQ222,CB223)</f>
        <v>0</v>
      </c>
      <c r="CD222" s="18" t="n">
        <f aca="false">CC222/BT222</f>
        <v>0</v>
      </c>
      <c r="CE222" s="16" t="s">
        <v>1713</v>
      </c>
      <c r="CF222" s="18" t="n">
        <f aca="false">(COUNTIFS(U222:BQ222,CE222))/BT222</f>
        <v>0</v>
      </c>
      <c r="CG222" s="16"/>
      <c r="CH222" s="16" t="s">
        <v>1714</v>
      </c>
      <c r="CI222" s="14" t="n">
        <f aca="false">(COUNTIFS(U222:BQ222,CK222))/BT222</f>
        <v>0.0416666666666667</v>
      </c>
      <c r="CJ222" s="14" t="n">
        <f aca="false">(COUNTIFS(U222:BQ222,CK223))/BT222</f>
        <v>0.270833333333333</v>
      </c>
      <c r="CK222" s="16" t="s">
        <v>1697</v>
      </c>
      <c r="CL222" s="16" t="s">
        <v>1715</v>
      </c>
    </row>
    <row r="223" customFormat="false" ht="13.8" hidden="false" customHeight="false" outlineLevel="0" collapsed="false">
      <c r="A223" s="4" t="s">
        <v>195</v>
      </c>
      <c r="B223" s="17" t="n">
        <v>1</v>
      </c>
      <c r="C223" s="17" t="n">
        <v>2</v>
      </c>
      <c r="D223" s="17" t="n">
        <v>2</v>
      </c>
      <c r="E223" s="17" t="n">
        <v>58</v>
      </c>
      <c r="F223" s="17" t="n">
        <v>28</v>
      </c>
      <c r="G223" s="17" t="n">
        <v>3</v>
      </c>
      <c r="H223" s="4" t="n">
        <v>3028</v>
      </c>
      <c r="I223" s="4" t="n">
        <v>13028</v>
      </c>
      <c r="J223" s="4" t="n">
        <v>3028</v>
      </c>
      <c r="K223" s="4" t="s">
        <v>200</v>
      </c>
      <c r="L223" s="4" t="s">
        <v>132</v>
      </c>
      <c r="M223" s="16" t="s">
        <v>1716</v>
      </c>
      <c r="N223" s="16" t="s">
        <v>1685</v>
      </c>
      <c r="O223" s="16" t="s">
        <v>1686</v>
      </c>
      <c r="R223" s="16" t="n">
        <f aca="false">(1+LEN(N223)-LEN(SUBSTITUTE(N223," ","")))+1</f>
        <v>8</v>
      </c>
      <c r="S223" s="16" t="n">
        <f aca="false">(1+LEN(O223)-LEN(SUBSTITUTE(O223," ","")))</f>
        <v>11</v>
      </c>
      <c r="T223" s="16" t="s">
        <v>1553</v>
      </c>
      <c r="U223" s="16" t="s">
        <v>1718</v>
      </c>
      <c r="V223" s="16" t="s">
        <v>1719</v>
      </c>
      <c r="W223" s="16" t="s">
        <v>1720</v>
      </c>
      <c r="X223" s="16" t="s">
        <v>1721</v>
      </c>
      <c r="Y223" s="16" t="s">
        <v>1722</v>
      </c>
      <c r="Z223" s="16" t="s">
        <v>1723</v>
      </c>
      <c r="AA223" s="16" t="s">
        <v>1724</v>
      </c>
      <c r="AB223" s="16" t="s">
        <v>1697</v>
      </c>
      <c r="AC223" s="16" t="s">
        <v>1725</v>
      </c>
      <c r="AD223" s="16" t="s">
        <v>1697</v>
      </c>
      <c r="AE223" s="16" t="s">
        <v>1697</v>
      </c>
      <c r="AF223" s="16" t="s">
        <v>1726</v>
      </c>
      <c r="AG223" s="16" t="s">
        <v>1727</v>
      </c>
      <c r="AH223" s="16" t="s">
        <v>1728</v>
      </c>
      <c r="AI223" s="16" t="s">
        <v>1697</v>
      </c>
      <c r="AJ223" s="16" t="s">
        <v>1729</v>
      </c>
      <c r="AK223" s="16" t="s">
        <v>1730</v>
      </c>
      <c r="AL223" s="16" t="s">
        <v>804</v>
      </c>
      <c r="AM223" s="16" t="s">
        <v>1731</v>
      </c>
      <c r="AN223" s="16" t="s">
        <v>1732</v>
      </c>
      <c r="AO223" s="16" t="s">
        <v>1733</v>
      </c>
      <c r="AP223" s="16" t="s">
        <v>1734</v>
      </c>
      <c r="AQ223" s="16" t="s">
        <v>1735</v>
      </c>
      <c r="AR223" s="16" t="s">
        <v>1736</v>
      </c>
      <c r="AS223" s="16" t="s">
        <v>1737</v>
      </c>
      <c r="AT223" s="16" t="s">
        <v>1738</v>
      </c>
      <c r="AU223" s="16" t="s">
        <v>1739</v>
      </c>
      <c r="AV223" s="16" t="s">
        <v>1697</v>
      </c>
      <c r="AW223" s="16" t="s">
        <v>1740</v>
      </c>
      <c r="AX223" s="16" t="s">
        <v>1741</v>
      </c>
      <c r="AY223" s="16" t="s">
        <v>1697</v>
      </c>
      <c r="AZ223" s="16" t="s">
        <v>1742</v>
      </c>
      <c r="BA223" s="16" t="s">
        <v>1743</v>
      </c>
      <c r="BB223" s="16" t="s">
        <v>1697</v>
      </c>
      <c r="BC223" s="16" t="s">
        <v>1697</v>
      </c>
      <c r="BD223" s="16" t="s">
        <v>1697</v>
      </c>
      <c r="BE223" s="16" t="s">
        <v>1744</v>
      </c>
      <c r="BF223" s="16" t="s">
        <v>1697</v>
      </c>
      <c r="BG223" s="16" t="s">
        <v>994</v>
      </c>
      <c r="BH223" s="16" t="s">
        <v>1736</v>
      </c>
      <c r="BI223" s="16" t="s">
        <v>1745</v>
      </c>
      <c r="BJ223" s="16" t="s">
        <v>1697</v>
      </c>
      <c r="BK223" s="16" t="s">
        <v>1746</v>
      </c>
      <c r="BL223" s="16" t="s">
        <v>1722</v>
      </c>
      <c r="BM223" s="16" t="s">
        <v>1747</v>
      </c>
      <c r="BN223" s="16" t="s">
        <v>1748</v>
      </c>
      <c r="BO223" s="16" t="s">
        <v>1697</v>
      </c>
      <c r="BQ223" s="16" t="s">
        <v>1697</v>
      </c>
      <c r="BS223" s="16" t="s">
        <v>1697</v>
      </c>
      <c r="BT223" s="16" t="n">
        <f aca="false">49-(COUNTBLANK(U223:BQ223))</f>
        <v>48</v>
      </c>
      <c r="BU223" s="16" t="str">
        <f aca="false">CONCATENATE("*",BS223,"*")</f>
        <v>*wait*</v>
      </c>
      <c r="BV223" s="16" t="n">
        <f aca="false">COUNTIFS(U223:BQ223,BU223)</f>
        <v>0</v>
      </c>
      <c r="BW223" s="18" t="n">
        <f aca="false">BV223/BT223</f>
        <v>0</v>
      </c>
      <c r="BZ223" s="18" t="str">
        <f aca="false">IF(BY223="","",(BY223/BT223))</f>
        <v/>
      </c>
      <c r="CA223" s="16" t="n">
        <f aca="false">COUNTIFS(U223:BQ223,BU222)</f>
        <v>0</v>
      </c>
      <c r="CB223" s="16" t="str">
        <f aca="false">IF(BX223="",BU223,BX223)</f>
        <v>*wait*</v>
      </c>
      <c r="CC223" s="16" t="n">
        <f aca="false">COUNTIFS(U223:BQ223,CB222)</f>
        <v>0</v>
      </c>
      <c r="CD223" s="18" t="n">
        <f aca="false">CC223/BT223</f>
        <v>0</v>
      </c>
      <c r="CE223" s="16" t="s">
        <v>1749</v>
      </c>
      <c r="CF223" s="18" t="n">
        <f aca="false">(COUNTIFS(U223:BQ223,CE223))/BT223</f>
        <v>0</v>
      </c>
      <c r="CH223" s="16" t="s">
        <v>1750</v>
      </c>
      <c r="CI223" s="14" t="n">
        <f aca="false">(COUNTIFS(U223:BQ223,CK223))/BT223</f>
        <v>0</v>
      </c>
      <c r="CJ223" s="14" t="n">
        <f aca="false">(COUNTIFS(U223:BQ223,CK222))/BT223</f>
        <v>0.354166666666667</v>
      </c>
      <c r="CK223" s="16" t="s">
        <v>591</v>
      </c>
      <c r="CL223" s="16" t="s">
        <v>1715</v>
      </c>
    </row>
    <row r="224" customFormat="false" ht="13.8" hidden="false" customHeight="false" outlineLevel="0" collapsed="false">
      <c r="A224" s="4" t="s">
        <v>201</v>
      </c>
      <c r="B224" s="4" t="n">
        <v>2</v>
      </c>
      <c r="C224" s="4" t="n">
        <v>1</v>
      </c>
      <c r="D224" s="4" t="n">
        <v>1</v>
      </c>
      <c r="E224" s="4" t="n">
        <v>58</v>
      </c>
      <c r="F224" s="4" t="n">
        <v>28</v>
      </c>
      <c r="G224" s="4" t="n">
        <v>5</v>
      </c>
      <c r="H224" s="4" t="n">
        <v>5028</v>
      </c>
      <c r="I224" s="4" t="n">
        <v>15028</v>
      </c>
      <c r="J224" s="4" t="n">
        <v>5028</v>
      </c>
      <c r="K224" s="4" t="s">
        <v>200</v>
      </c>
      <c r="L224" s="4" t="s">
        <v>132</v>
      </c>
      <c r="M224" s="0" t="s">
        <v>1684</v>
      </c>
      <c r="N224" s="0" t="s">
        <v>1685</v>
      </c>
      <c r="O224" s="0" t="s">
        <v>1686</v>
      </c>
      <c r="R224" s="0" t="n">
        <f aca="false">(1+LEN(N224)-LEN(SUBSTITUTE(N224," ","")))+1</f>
        <v>8</v>
      </c>
      <c r="S224" s="0" t="n">
        <f aca="false">(1+LEN(O224)-LEN(SUBSTITUTE(O224," ","")))</f>
        <v>11</v>
      </c>
      <c r="T224" s="0" t="s">
        <v>1553</v>
      </c>
      <c r="U224" s="0" t="s">
        <v>1605</v>
      </c>
      <c r="V224" s="0" t="s">
        <v>1687</v>
      </c>
      <c r="W224" s="0" t="s">
        <v>1688</v>
      </c>
      <c r="X224" s="0" t="s">
        <v>1605</v>
      </c>
      <c r="Y224" s="0" t="s">
        <v>591</v>
      </c>
      <c r="Z224" s="0" t="s">
        <v>1689</v>
      </c>
      <c r="AA224" s="0" t="s">
        <v>1690</v>
      </c>
      <c r="AB224" s="0" t="s">
        <v>591</v>
      </c>
      <c r="AC224" s="0" t="s">
        <v>1689</v>
      </c>
      <c r="AD224" s="0" t="s">
        <v>591</v>
      </c>
      <c r="AE224" s="0" t="s">
        <v>1691</v>
      </c>
      <c r="AF224" s="0" t="s">
        <v>1692</v>
      </c>
      <c r="AG224" s="0" t="s">
        <v>1693</v>
      </c>
      <c r="AH224" s="0" t="s">
        <v>1652</v>
      </c>
      <c r="AI224" s="0" t="s">
        <v>1694</v>
      </c>
      <c r="AJ224" s="0" t="s">
        <v>1695</v>
      </c>
      <c r="AK224" s="0" t="s">
        <v>1652</v>
      </c>
      <c r="AL224" s="0" t="s">
        <v>591</v>
      </c>
      <c r="AM224" s="0" t="s">
        <v>1652</v>
      </c>
      <c r="AN224" s="12"/>
      <c r="AO224" s="0" t="s">
        <v>1696</v>
      </c>
      <c r="AP224" s="0" t="s">
        <v>1697</v>
      </c>
      <c r="AQ224" s="0" t="s">
        <v>1312</v>
      </c>
      <c r="AR224" s="0" t="s">
        <v>591</v>
      </c>
      <c r="AS224" s="0" t="s">
        <v>1698</v>
      </c>
      <c r="AT224" s="0" t="s">
        <v>1699</v>
      </c>
      <c r="AU224" s="0" t="s">
        <v>591</v>
      </c>
      <c r="AV224" s="0" t="s">
        <v>1700</v>
      </c>
      <c r="AW224" s="0" t="s">
        <v>1701</v>
      </c>
      <c r="AX224" s="0" t="s">
        <v>1702</v>
      </c>
      <c r="AY224" s="0" t="s">
        <v>1697</v>
      </c>
      <c r="AZ224" s="0" t="s">
        <v>1312</v>
      </c>
      <c r="BA224" s="0" t="s">
        <v>1703</v>
      </c>
      <c r="BB224" s="0" t="s">
        <v>994</v>
      </c>
      <c r="BC224" s="0" t="s">
        <v>1704</v>
      </c>
      <c r="BD224" s="0" t="s">
        <v>1705</v>
      </c>
      <c r="BE224" s="0" t="s">
        <v>591</v>
      </c>
      <c r="BF224" s="0" t="s">
        <v>591</v>
      </c>
      <c r="BG224" s="0" t="s">
        <v>591</v>
      </c>
      <c r="BH224" s="0" t="s">
        <v>1706</v>
      </c>
      <c r="BI224" s="0" t="s">
        <v>1652</v>
      </c>
      <c r="BJ224" s="0" t="s">
        <v>1707</v>
      </c>
      <c r="BK224" s="0" t="s">
        <v>1652</v>
      </c>
      <c r="BL224" s="0" t="s">
        <v>1708</v>
      </c>
      <c r="BM224" s="0" t="s">
        <v>1709</v>
      </c>
      <c r="BN224" s="0" t="s">
        <v>1710</v>
      </c>
      <c r="BO224" s="0" t="s">
        <v>994</v>
      </c>
      <c r="BP224" s="0" t="s">
        <v>591</v>
      </c>
      <c r="BQ224" s="0" t="s">
        <v>1711</v>
      </c>
      <c r="BS224" s="0" t="s">
        <v>1712</v>
      </c>
      <c r="BT224" s="0" t="n">
        <f aca="false">49-(COUNTBLANK(U224:BQ224))</f>
        <v>48</v>
      </c>
      <c r="BU224" s="0" t="str">
        <f aca="false">CONCATENATE("*",BS224,"*")</f>
        <v>*deploy*</v>
      </c>
      <c r="BV224" s="0" t="n">
        <f aca="false">COUNTIFS(U224:BQ224,BU224)</f>
        <v>0</v>
      </c>
      <c r="BW224" s="14" t="n">
        <f aca="false">BV224/BT224</f>
        <v>0</v>
      </c>
      <c r="BX224" s="0" t="s">
        <v>1713</v>
      </c>
      <c r="BY224" s="0" t="n">
        <f aca="false">COUNTIFS(U224:BQ224,BX224)</f>
        <v>0</v>
      </c>
      <c r="BZ224" s="13" t="n">
        <f aca="false">IF(BY224="","",(BY224/BT224))</f>
        <v>0</v>
      </c>
      <c r="CA224" s="0" t="n">
        <f aca="false">COUNTIFS(U224:BQ224,BU225)</f>
        <v>0</v>
      </c>
      <c r="CB224" s="0" t="str">
        <f aca="false">IF(BX224="",BU224,BX224)</f>
        <v>*fight*</v>
      </c>
      <c r="CC224" s="0" t="n">
        <f aca="false">COUNTIFS(U224:BQ224,CB225)</f>
        <v>0</v>
      </c>
      <c r="CD224" s="14" t="n">
        <f aca="false">CC224/BT224</f>
        <v>0</v>
      </c>
      <c r="CE224" s="0" t="s">
        <v>1713</v>
      </c>
      <c r="CF224" s="14" t="n">
        <f aca="false">(COUNTIFS(U224:BQ224,CE224))/BT224</f>
        <v>0</v>
      </c>
      <c r="CH224" s="0" t="s">
        <v>1714</v>
      </c>
      <c r="CI224" s="14" t="n">
        <f aca="false">(COUNTIFS(U224:BQ224,CK224))/BT224</f>
        <v>0.270833333333333</v>
      </c>
      <c r="CJ224" s="14" t="n">
        <f aca="false">(COUNTIFS(U224:BQ224,CH225))/BT224</f>
        <v>0</v>
      </c>
      <c r="CK224" s="15" t="s">
        <v>591</v>
      </c>
      <c r="CL224" s="0" t="s">
        <v>1715</v>
      </c>
    </row>
    <row r="225" customFormat="false" ht="13.8" hidden="false" customHeight="false" outlineLevel="0" collapsed="false">
      <c r="A225" s="4" t="s">
        <v>202</v>
      </c>
      <c r="B225" s="4" t="n">
        <v>2</v>
      </c>
      <c r="C225" s="4" t="n">
        <v>1</v>
      </c>
      <c r="D225" s="4" t="n">
        <v>2</v>
      </c>
      <c r="E225" s="4" t="n">
        <v>58</v>
      </c>
      <c r="F225" s="4" t="n">
        <v>28</v>
      </c>
      <c r="G225" s="4" t="n">
        <v>6</v>
      </c>
      <c r="H225" s="4" t="n">
        <v>6028</v>
      </c>
      <c r="I225" s="4" t="n">
        <v>16028</v>
      </c>
      <c r="J225" s="4" t="n">
        <v>6028</v>
      </c>
      <c r="K225" s="4" t="s">
        <v>200</v>
      </c>
      <c r="L225" s="4" t="s">
        <v>132</v>
      </c>
      <c r="M225" s="0" t="s">
        <v>1716</v>
      </c>
      <c r="N225" s="0" t="s">
        <v>1685</v>
      </c>
      <c r="O225" s="0" t="s">
        <v>1717</v>
      </c>
      <c r="R225" s="0" t="n">
        <f aca="false">(1+LEN(N225)-LEN(SUBSTITUTE(N225," ","")))+1</f>
        <v>8</v>
      </c>
      <c r="S225" s="0" t="n">
        <f aca="false">(1+LEN(O225)-LEN(SUBSTITUTE(O225," ","")))</f>
        <v>11</v>
      </c>
      <c r="T225" s="0" t="s">
        <v>1553</v>
      </c>
      <c r="U225" s="0" t="s">
        <v>1718</v>
      </c>
      <c r="V225" s="0" t="s">
        <v>1719</v>
      </c>
      <c r="W225" s="0" t="s">
        <v>1720</v>
      </c>
      <c r="X225" s="0" t="s">
        <v>1721</v>
      </c>
      <c r="Y225" s="0" t="s">
        <v>1722</v>
      </c>
      <c r="Z225" s="0" t="s">
        <v>1723</v>
      </c>
      <c r="AA225" s="0" t="s">
        <v>1724</v>
      </c>
      <c r="AB225" s="0" t="s">
        <v>1697</v>
      </c>
      <c r="AC225" s="0" t="s">
        <v>1725</v>
      </c>
      <c r="AD225" s="0" t="s">
        <v>1697</v>
      </c>
      <c r="AE225" s="0" t="s">
        <v>1697</v>
      </c>
      <c r="AF225" s="0" t="s">
        <v>1726</v>
      </c>
      <c r="AG225" s="0" t="s">
        <v>1727</v>
      </c>
      <c r="AH225" s="0" t="s">
        <v>1728</v>
      </c>
      <c r="AI225" s="0" t="s">
        <v>1697</v>
      </c>
      <c r="AJ225" s="0" t="s">
        <v>1729</v>
      </c>
      <c r="AK225" s="0" t="s">
        <v>1730</v>
      </c>
      <c r="AL225" s="0" t="s">
        <v>804</v>
      </c>
      <c r="AM225" s="0" t="s">
        <v>1731</v>
      </c>
      <c r="AN225" s="0" t="s">
        <v>1732</v>
      </c>
      <c r="AO225" s="0" t="s">
        <v>1733</v>
      </c>
      <c r="AP225" s="0" t="s">
        <v>1734</v>
      </c>
      <c r="AQ225" s="0" t="s">
        <v>1735</v>
      </c>
      <c r="AR225" s="0" t="s">
        <v>1736</v>
      </c>
      <c r="AS225" s="0" t="s">
        <v>1737</v>
      </c>
      <c r="AT225" s="0" t="s">
        <v>1738</v>
      </c>
      <c r="AU225" s="0" t="s">
        <v>1739</v>
      </c>
      <c r="AV225" s="0" t="s">
        <v>1697</v>
      </c>
      <c r="AW225" s="0" t="s">
        <v>1740</v>
      </c>
      <c r="AX225" s="0" t="s">
        <v>1741</v>
      </c>
      <c r="AY225" s="0" t="s">
        <v>1697</v>
      </c>
      <c r="AZ225" s="0" t="s">
        <v>1742</v>
      </c>
      <c r="BA225" s="0" t="s">
        <v>1743</v>
      </c>
      <c r="BB225" s="0" t="s">
        <v>1697</v>
      </c>
      <c r="BC225" s="0" t="s">
        <v>1697</v>
      </c>
      <c r="BD225" s="0" t="s">
        <v>1697</v>
      </c>
      <c r="BE225" s="0" t="s">
        <v>1744</v>
      </c>
      <c r="BF225" s="0" t="s">
        <v>1697</v>
      </c>
      <c r="BG225" s="0" t="s">
        <v>994</v>
      </c>
      <c r="BH225" s="0" t="s">
        <v>1736</v>
      </c>
      <c r="BI225" s="0" t="s">
        <v>1745</v>
      </c>
      <c r="BJ225" s="0" t="s">
        <v>1697</v>
      </c>
      <c r="BK225" s="0" t="s">
        <v>1746</v>
      </c>
      <c r="BL225" s="0" t="s">
        <v>1722</v>
      </c>
      <c r="BM225" s="0" t="s">
        <v>1747</v>
      </c>
      <c r="BN225" s="0" t="s">
        <v>1748</v>
      </c>
      <c r="BO225" s="0" t="s">
        <v>1697</v>
      </c>
      <c r="BP225" s="12"/>
      <c r="BQ225" s="0" t="s">
        <v>1697</v>
      </c>
      <c r="BS225" s="0" t="s">
        <v>1697</v>
      </c>
      <c r="BT225" s="0" t="n">
        <f aca="false">49-(COUNTBLANK(U225:BQ225))</f>
        <v>48</v>
      </c>
      <c r="BU225" s="0" t="str">
        <f aca="false">CONCATENATE("*",BS225,"*")</f>
        <v>*wait*</v>
      </c>
      <c r="BV225" s="0" t="n">
        <f aca="false">COUNTIFS(U225:BQ225,BU225)</f>
        <v>0</v>
      </c>
      <c r="BW225" s="13" t="n">
        <f aca="false">BV225/BT225</f>
        <v>0</v>
      </c>
      <c r="BZ225" s="14" t="str">
        <f aca="false">IF(BY225="","",(BY225/BT225))</f>
        <v/>
      </c>
      <c r="CA225" s="0" t="n">
        <f aca="false">COUNTIFS(U225:BQ225,BU224)</f>
        <v>0</v>
      </c>
      <c r="CB225" s="0" t="str">
        <f aca="false">IF(BX225="",BU225,BX225)</f>
        <v>*wait*</v>
      </c>
      <c r="CC225" s="0" t="n">
        <f aca="false">COUNTIFS(U225:BQ225,CB224)</f>
        <v>0</v>
      </c>
      <c r="CD225" s="14" t="n">
        <f aca="false">CC225/BT225</f>
        <v>0</v>
      </c>
      <c r="CE225" s="0" t="s">
        <v>1749</v>
      </c>
      <c r="CF225" s="14" t="n">
        <f aca="false">(COUNTIFS(U225:BQ225,CE225))/BT225</f>
        <v>0</v>
      </c>
      <c r="CH225" s="0" t="s">
        <v>1750</v>
      </c>
      <c r="CI225" s="14" t="n">
        <f aca="false">(COUNTIFS(U225:BQ225,CK225))/BT225</f>
        <v>0.354166666666667</v>
      </c>
      <c r="CJ225" s="14" t="n">
        <f aca="false">(COUNTIFS(U225:BQ225,CH224))/BT225</f>
        <v>0</v>
      </c>
      <c r="CK225" s="15" t="s">
        <v>1697</v>
      </c>
      <c r="CL225" s="0" t="s">
        <v>1715</v>
      </c>
    </row>
    <row r="226" customFormat="false" ht="13.8" hidden="false" customHeight="false" outlineLevel="0" collapsed="false">
      <c r="A226" s="4" t="s">
        <v>203</v>
      </c>
      <c r="B226" s="17" t="n">
        <v>2</v>
      </c>
      <c r="C226" s="17" t="n">
        <v>2</v>
      </c>
      <c r="D226" s="17" t="n">
        <v>1</v>
      </c>
      <c r="E226" s="17" t="n">
        <v>58</v>
      </c>
      <c r="F226" s="17" t="n">
        <v>28</v>
      </c>
      <c r="G226" s="17" t="n">
        <v>7</v>
      </c>
      <c r="H226" s="4" t="n">
        <v>7028</v>
      </c>
      <c r="I226" s="4" t="n">
        <v>17028</v>
      </c>
      <c r="J226" s="4" t="n">
        <v>7028</v>
      </c>
      <c r="K226" s="4" t="s">
        <v>200</v>
      </c>
      <c r="L226" s="4" t="s">
        <v>132</v>
      </c>
      <c r="M226" s="16" t="s">
        <v>1684</v>
      </c>
      <c r="N226" s="16" t="s">
        <v>1685</v>
      </c>
      <c r="O226" s="16" t="s">
        <v>1717</v>
      </c>
      <c r="R226" s="16" t="n">
        <f aca="false">(1+LEN(N226)-LEN(SUBSTITUTE(N226," ","")))+1</f>
        <v>8</v>
      </c>
      <c r="S226" s="16" t="n">
        <f aca="false">(1+LEN(O226)-LEN(SUBSTITUTE(O226," ","")))</f>
        <v>11</v>
      </c>
      <c r="T226" s="16" t="s">
        <v>1553</v>
      </c>
      <c r="U226" s="16" t="s">
        <v>1605</v>
      </c>
      <c r="V226" s="16" t="s">
        <v>1687</v>
      </c>
      <c r="W226" s="16" t="s">
        <v>1688</v>
      </c>
      <c r="X226" s="16" t="s">
        <v>1605</v>
      </c>
      <c r="Y226" s="16" t="s">
        <v>591</v>
      </c>
      <c r="Z226" s="16" t="s">
        <v>1689</v>
      </c>
      <c r="AA226" s="16" t="s">
        <v>1690</v>
      </c>
      <c r="AB226" s="16" t="s">
        <v>591</v>
      </c>
      <c r="AC226" s="16" t="s">
        <v>1689</v>
      </c>
      <c r="AD226" s="16" t="s">
        <v>591</v>
      </c>
      <c r="AE226" s="16" t="s">
        <v>1691</v>
      </c>
      <c r="AF226" s="16" t="s">
        <v>1692</v>
      </c>
      <c r="AG226" s="16" t="s">
        <v>1693</v>
      </c>
      <c r="AH226" s="16" t="s">
        <v>1652</v>
      </c>
      <c r="AI226" s="16" t="s">
        <v>1694</v>
      </c>
      <c r="AJ226" s="16" t="s">
        <v>1695</v>
      </c>
      <c r="AK226" s="16" t="s">
        <v>1652</v>
      </c>
      <c r="AL226" s="16" t="s">
        <v>591</v>
      </c>
      <c r="AM226" s="16" t="s">
        <v>1652</v>
      </c>
      <c r="AO226" s="16" t="s">
        <v>1696</v>
      </c>
      <c r="AP226" s="16" t="s">
        <v>1697</v>
      </c>
      <c r="AQ226" s="16" t="s">
        <v>1312</v>
      </c>
      <c r="AR226" s="16" t="s">
        <v>591</v>
      </c>
      <c r="AS226" s="16" t="s">
        <v>1698</v>
      </c>
      <c r="AT226" s="16" t="s">
        <v>1699</v>
      </c>
      <c r="AU226" s="16" t="s">
        <v>591</v>
      </c>
      <c r="AV226" s="16" t="s">
        <v>1700</v>
      </c>
      <c r="AW226" s="16" t="s">
        <v>1701</v>
      </c>
      <c r="AX226" s="16" t="s">
        <v>1702</v>
      </c>
      <c r="AY226" s="16" t="s">
        <v>1697</v>
      </c>
      <c r="AZ226" s="16" t="s">
        <v>1312</v>
      </c>
      <c r="BA226" s="16" t="s">
        <v>1703</v>
      </c>
      <c r="BB226" s="16" t="s">
        <v>994</v>
      </c>
      <c r="BC226" s="16" t="s">
        <v>1704</v>
      </c>
      <c r="BD226" s="16" t="s">
        <v>1705</v>
      </c>
      <c r="BE226" s="16" t="s">
        <v>591</v>
      </c>
      <c r="BF226" s="16" t="s">
        <v>591</v>
      </c>
      <c r="BG226" s="16" t="s">
        <v>591</v>
      </c>
      <c r="BH226" s="16" t="s">
        <v>1706</v>
      </c>
      <c r="BI226" s="16" t="s">
        <v>1652</v>
      </c>
      <c r="BJ226" s="16" t="s">
        <v>1707</v>
      </c>
      <c r="BK226" s="16" t="s">
        <v>1652</v>
      </c>
      <c r="BL226" s="16" t="s">
        <v>1708</v>
      </c>
      <c r="BM226" s="16" t="s">
        <v>1709</v>
      </c>
      <c r="BN226" s="16" t="s">
        <v>1710</v>
      </c>
      <c r="BO226" s="16" t="s">
        <v>994</v>
      </c>
      <c r="BP226" s="16" t="s">
        <v>591</v>
      </c>
      <c r="BQ226" s="16" t="s">
        <v>1711</v>
      </c>
      <c r="BS226" s="16" t="s">
        <v>1712</v>
      </c>
      <c r="BT226" s="16" t="n">
        <f aca="false">49-(COUNTBLANK(U226:BQ226))</f>
        <v>48</v>
      </c>
      <c r="BU226" s="16" t="str">
        <f aca="false">CONCATENATE("*",BS226,"*")</f>
        <v>*deploy*</v>
      </c>
      <c r="BV226" s="16" t="n">
        <f aca="false">COUNTIFS(U226:BQ226,BU226)</f>
        <v>0</v>
      </c>
      <c r="BW226" s="18" t="n">
        <f aca="false">BV226/BT226</f>
        <v>0</v>
      </c>
      <c r="BX226" s="16" t="s">
        <v>1713</v>
      </c>
      <c r="BY226" s="16" t="n">
        <f aca="false">COUNTIFS(U226:BQ226,BX226)</f>
        <v>0</v>
      </c>
      <c r="BZ226" s="18" t="n">
        <f aca="false">IF(BY226="","",(BY226/BT226))</f>
        <v>0</v>
      </c>
      <c r="CA226" s="16" t="n">
        <f aca="false">COUNTIFS(U226:BQ226,BU227)</f>
        <v>0</v>
      </c>
      <c r="CB226" s="16" t="str">
        <f aca="false">IF(BX226="",BU226,BX226)</f>
        <v>*fight*</v>
      </c>
      <c r="CC226" s="16" t="n">
        <f aca="false">COUNTIFS(U226:BQ226,CB227)</f>
        <v>0</v>
      </c>
      <c r="CD226" s="18" t="n">
        <f aca="false">CC226/BT226</f>
        <v>0</v>
      </c>
      <c r="CE226" s="16" t="s">
        <v>1713</v>
      </c>
      <c r="CF226" s="18" t="n">
        <f aca="false">(COUNTIFS(U226:BQ226,CE226))/BT226</f>
        <v>0</v>
      </c>
      <c r="CH226" s="16" t="s">
        <v>1714</v>
      </c>
      <c r="CI226" s="14" t="n">
        <f aca="false">(COUNTIFS(U226:BQ226,CK226))/BT226</f>
        <v>0.0416666666666667</v>
      </c>
      <c r="CJ226" s="18" t="n">
        <v>0.27</v>
      </c>
      <c r="CK226" s="16" t="s">
        <v>1697</v>
      </c>
      <c r="CL226" s="16" t="s">
        <v>1715</v>
      </c>
    </row>
    <row r="227" customFormat="false" ht="13.8" hidden="false" customHeight="false" outlineLevel="0" collapsed="false">
      <c r="A227" s="4" t="s">
        <v>199</v>
      </c>
      <c r="B227" s="17" t="n">
        <v>2</v>
      </c>
      <c r="C227" s="17" t="n">
        <v>2</v>
      </c>
      <c r="D227" s="17" t="n">
        <v>2</v>
      </c>
      <c r="E227" s="17" t="n">
        <v>58</v>
      </c>
      <c r="F227" s="17" t="n">
        <v>28</v>
      </c>
      <c r="G227" s="17" t="n">
        <v>8</v>
      </c>
      <c r="H227" s="4" t="n">
        <v>8028</v>
      </c>
      <c r="I227" s="4" t="n">
        <v>18028</v>
      </c>
      <c r="J227" s="4" t="n">
        <v>8028</v>
      </c>
      <c r="K227" s="4" t="s">
        <v>200</v>
      </c>
      <c r="L227" s="4" t="s">
        <v>132</v>
      </c>
      <c r="M227" s="16" t="s">
        <v>1716</v>
      </c>
      <c r="N227" s="16" t="s">
        <v>1685</v>
      </c>
      <c r="O227" s="16" t="s">
        <v>1686</v>
      </c>
      <c r="R227" s="16" t="n">
        <f aca="false">(1+LEN(N227)-LEN(SUBSTITUTE(N227," ","")))+1</f>
        <v>8</v>
      </c>
      <c r="S227" s="16" t="n">
        <f aca="false">(1+LEN(O227)-LEN(SUBSTITUTE(O227," ","")))</f>
        <v>11</v>
      </c>
      <c r="T227" s="16" t="s">
        <v>1553</v>
      </c>
      <c r="U227" s="16" t="s">
        <v>1718</v>
      </c>
      <c r="V227" s="16" t="s">
        <v>1719</v>
      </c>
      <c r="W227" s="16" t="s">
        <v>1720</v>
      </c>
      <c r="X227" s="16" t="s">
        <v>1721</v>
      </c>
      <c r="Y227" s="16" t="s">
        <v>1722</v>
      </c>
      <c r="Z227" s="16" t="s">
        <v>1723</v>
      </c>
      <c r="AA227" s="16" t="s">
        <v>1724</v>
      </c>
      <c r="AB227" s="16" t="s">
        <v>1697</v>
      </c>
      <c r="AC227" s="16" t="s">
        <v>1725</v>
      </c>
      <c r="AD227" s="16" t="s">
        <v>1697</v>
      </c>
      <c r="AE227" s="16" t="s">
        <v>1697</v>
      </c>
      <c r="AF227" s="16" t="s">
        <v>1726</v>
      </c>
      <c r="AG227" s="16" t="s">
        <v>1727</v>
      </c>
      <c r="AH227" s="16" t="s">
        <v>1728</v>
      </c>
      <c r="AI227" s="16" t="s">
        <v>1697</v>
      </c>
      <c r="AJ227" s="16" t="s">
        <v>1729</v>
      </c>
      <c r="AK227" s="16" t="s">
        <v>1730</v>
      </c>
      <c r="AL227" s="16" t="s">
        <v>804</v>
      </c>
      <c r="AM227" s="16" t="s">
        <v>1731</v>
      </c>
      <c r="AN227" s="16" t="s">
        <v>1732</v>
      </c>
      <c r="AO227" s="16" t="s">
        <v>1733</v>
      </c>
      <c r="AP227" s="16" t="s">
        <v>1734</v>
      </c>
      <c r="AQ227" s="16" t="s">
        <v>1735</v>
      </c>
      <c r="AR227" s="16" t="s">
        <v>1736</v>
      </c>
      <c r="AS227" s="16" t="s">
        <v>1737</v>
      </c>
      <c r="AT227" s="16" t="s">
        <v>1738</v>
      </c>
      <c r="AU227" s="16" t="s">
        <v>1739</v>
      </c>
      <c r="AV227" s="16" t="s">
        <v>1697</v>
      </c>
      <c r="AW227" s="16" t="s">
        <v>1740</v>
      </c>
      <c r="AX227" s="16" t="s">
        <v>1741</v>
      </c>
      <c r="AY227" s="16" t="s">
        <v>1697</v>
      </c>
      <c r="AZ227" s="16" t="s">
        <v>1742</v>
      </c>
      <c r="BA227" s="16" t="s">
        <v>1743</v>
      </c>
      <c r="BB227" s="16" t="s">
        <v>1697</v>
      </c>
      <c r="BC227" s="16" t="s">
        <v>1697</v>
      </c>
      <c r="BD227" s="16" t="s">
        <v>1697</v>
      </c>
      <c r="BE227" s="16" t="s">
        <v>1744</v>
      </c>
      <c r="BF227" s="16" t="s">
        <v>1697</v>
      </c>
      <c r="BG227" s="16" t="s">
        <v>994</v>
      </c>
      <c r="BH227" s="16" t="s">
        <v>1736</v>
      </c>
      <c r="BI227" s="16" t="s">
        <v>1745</v>
      </c>
      <c r="BJ227" s="16" t="s">
        <v>1697</v>
      </c>
      <c r="BK227" s="16" t="s">
        <v>1746</v>
      </c>
      <c r="BL227" s="16" t="s">
        <v>1722</v>
      </c>
      <c r="BM227" s="16" t="s">
        <v>1747</v>
      </c>
      <c r="BN227" s="16" t="s">
        <v>1748</v>
      </c>
      <c r="BO227" s="16" t="s">
        <v>1697</v>
      </c>
      <c r="BQ227" s="16" t="s">
        <v>1697</v>
      </c>
      <c r="BS227" s="16" t="s">
        <v>1697</v>
      </c>
      <c r="BT227" s="16" t="n">
        <f aca="false">49-(COUNTBLANK(U227:BQ227))</f>
        <v>48</v>
      </c>
      <c r="BU227" s="16" t="str">
        <f aca="false">CONCATENATE("*",BS227,"*")</f>
        <v>*wait*</v>
      </c>
      <c r="BV227" s="16" t="n">
        <f aca="false">COUNTIFS(U227:BQ227,BU227)</f>
        <v>0</v>
      </c>
      <c r="BW227" s="18" t="n">
        <f aca="false">BV227/BT227</f>
        <v>0</v>
      </c>
      <c r="BZ227" s="18" t="str">
        <f aca="false">IF(BY227="","",(BY227/BT227))</f>
        <v/>
      </c>
      <c r="CA227" s="16" t="n">
        <f aca="false">COUNTIFS(U227:BQ227,BU226)</f>
        <v>0</v>
      </c>
      <c r="CB227" s="16" t="str">
        <f aca="false">IF(BX227="",BU227,BX227)</f>
        <v>*wait*</v>
      </c>
      <c r="CC227" s="16" t="n">
        <f aca="false">COUNTIFS(U227:BQ227,CB226)</f>
        <v>0</v>
      </c>
      <c r="CD227" s="18" t="n">
        <f aca="false">CC227/BT227</f>
        <v>0</v>
      </c>
      <c r="CE227" s="16" t="s">
        <v>1749</v>
      </c>
      <c r="CF227" s="18" t="n">
        <f aca="false">(COUNTIFS(U227:BQ227,CE227))/BT227</f>
        <v>0</v>
      </c>
      <c r="CH227" s="16" t="s">
        <v>1750</v>
      </c>
      <c r="CI227" s="14" t="n">
        <f aca="false">(COUNTIFS(U227:BQ227,CK227))/BT227</f>
        <v>0</v>
      </c>
      <c r="CJ227" s="18" t="n">
        <v>0.35</v>
      </c>
      <c r="CK227" s="16" t="s">
        <v>591</v>
      </c>
      <c r="CL227" s="16" t="s">
        <v>1715</v>
      </c>
    </row>
    <row r="228" customFormat="false" ht="13.8" hidden="false" customHeight="false" outlineLevel="0" collapsed="false">
      <c r="A228" s="4" t="s">
        <v>197</v>
      </c>
      <c r="B228" s="4" t="n">
        <v>1</v>
      </c>
      <c r="C228" s="4" t="n">
        <v>1</v>
      </c>
      <c r="D228" s="4" t="n">
        <v>1</v>
      </c>
      <c r="E228" s="4" t="n">
        <v>59</v>
      </c>
      <c r="F228" s="4" t="n">
        <v>29</v>
      </c>
      <c r="G228" s="4" t="n">
        <v>0</v>
      </c>
      <c r="H228" s="4" t="n">
        <v>29</v>
      </c>
      <c r="I228" s="4" t="n">
        <v>10029</v>
      </c>
      <c r="J228" s="4" t="n">
        <v>29</v>
      </c>
      <c r="K228" s="4" t="s">
        <v>200</v>
      </c>
      <c r="L228" s="4" t="s">
        <v>132</v>
      </c>
      <c r="M228" s="0" t="s">
        <v>1751</v>
      </c>
      <c r="N228" s="0" t="s">
        <v>1752</v>
      </c>
      <c r="O228" s="0" t="s">
        <v>1753</v>
      </c>
      <c r="R228" s="0" t="n">
        <f aca="false">(1+LEN(N228)-LEN(SUBSTITUTE(N228," ","")))+1</f>
        <v>6</v>
      </c>
      <c r="S228" s="0" t="n">
        <f aca="false">(1+LEN(O228)-LEN(SUBSTITUTE(O228," ","")))</f>
        <v>10</v>
      </c>
      <c r="T228" s="0" t="s">
        <v>1553</v>
      </c>
      <c r="U228" s="0" t="s">
        <v>1754</v>
      </c>
      <c r="V228" s="0" t="s">
        <v>1755</v>
      </c>
      <c r="W228" s="0" t="s">
        <v>1756</v>
      </c>
      <c r="X228" s="0" t="s">
        <v>1757</v>
      </c>
      <c r="Y228" s="0" t="s">
        <v>1758</v>
      </c>
      <c r="Z228" s="0" t="s">
        <v>1755</v>
      </c>
      <c r="AA228" s="0" t="s">
        <v>1759</v>
      </c>
      <c r="AB228" s="0" t="s">
        <v>1760</v>
      </c>
      <c r="AC228" s="0" t="s">
        <v>1761</v>
      </c>
      <c r="AD228" s="0" t="s">
        <v>1762</v>
      </c>
      <c r="AE228" s="0" t="s">
        <v>1755</v>
      </c>
      <c r="AF228" s="0" t="s">
        <v>1763</v>
      </c>
      <c r="AG228" s="0" t="s">
        <v>1762</v>
      </c>
      <c r="AH228" s="0" t="s">
        <v>1764</v>
      </c>
      <c r="AI228" s="0" t="s">
        <v>1765</v>
      </c>
      <c r="AJ228" s="0" t="s">
        <v>1762</v>
      </c>
      <c r="AK228" s="0" t="s">
        <v>1583</v>
      </c>
      <c r="AL228" s="0" t="s">
        <v>1765</v>
      </c>
      <c r="AM228" s="0" t="s">
        <v>1762</v>
      </c>
      <c r="AN228" s="0" t="s">
        <v>1762</v>
      </c>
      <c r="AO228" s="0" t="s">
        <v>1764</v>
      </c>
      <c r="AP228" s="0" t="s">
        <v>1766</v>
      </c>
      <c r="AQ228" s="0" t="s">
        <v>1767</v>
      </c>
      <c r="AR228" s="0" t="s">
        <v>1762</v>
      </c>
      <c r="AS228" s="0" t="s">
        <v>1768</v>
      </c>
      <c r="AT228" s="0" t="s">
        <v>1762</v>
      </c>
      <c r="AU228" s="0" t="s">
        <v>1762</v>
      </c>
      <c r="AV228" s="0" t="s">
        <v>1769</v>
      </c>
      <c r="AW228" s="0" t="s">
        <v>1762</v>
      </c>
      <c r="AX228" s="0" t="s">
        <v>1583</v>
      </c>
      <c r="AY228" s="0" t="s">
        <v>1762</v>
      </c>
      <c r="AZ228" s="0" t="s">
        <v>1765</v>
      </c>
      <c r="BA228" s="0" t="s">
        <v>1755</v>
      </c>
      <c r="BB228" s="0" t="s">
        <v>1762</v>
      </c>
      <c r="BC228" s="0" t="s">
        <v>1764</v>
      </c>
      <c r="BD228" s="0" t="s">
        <v>1762</v>
      </c>
      <c r="BE228" s="0" t="s">
        <v>1762</v>
      </c>
      <c r="BF228" s="0" t="s">
        <v>1762</v>
      </c>
      <c r="BG228" s="0" t="s">
        <v>1762</v>
      </c>
      <c r="BH228" s="0" t="s">
        <v>1762</v>
      </c>
      <c r="BI228" s="0" t="s">
        <v>1762</v>
      </c>
      <c r="BJ228" s="0" t="s">
        <v>1770</v>
      </c>
      <c r="BK228" s="0" t="s">
        <v>1762</v>
      </c>
      <c r="BL228" s="0" t="s">
        <v>1762</v>
      </c>
      <c r="BM228" s="0" t="s">
        <v>418</v>
      </c>
      <c r="BN228" s="0" t="s">
        <v>1771</v>
      </c>
      <c r="BO228" s="0" t="s">
        <v>938</v>
      </c>
      <c r="BP228" s="0" t="s">
        <v>1755</v>
      </c>
      <c r="BQ228" s="0" t="s">
        <v>1754</v>
      </c>
      <c r="BS228" s="0" t="s">
        <v>1758</v>
      </c>
      <c r="BT228" s="0" t="n">
        <f aca="false">49-(COUNTBLANK(U228:BQ228))</f>
        <v>49</v>
      </c>
      <c r="BU228" s="0" t="str">
        <f aca="false">CONCATENATE("*",BS228,"*")</f>
        <v>*burst*</v>
      </c>
      <c r="BV228" s="0" t="n">
        <f aca="false">COUNTIFS(U228:BQ228,BU228)</f>
        <v>0</v>
      </c>
      <c r="BW228" s="14" t="n">
        <f aca="false">BV228/BT228</f>
        <v>0</v>
      </c>
      <c r="BX228" s="0" t="s">
        <v>1772</v>
      </c>
      <c r="BY228" s="0" t="n">
        <f aca="false">COUNTIFS(U228:BQ228,BX228)</f>
        <v>0</v>
      </c>
      <c r="BZ228" s="18" t="n">
        <f aca="false">IF(BY228="","",(BY228/BT228))</f>
        <v>0</v>
      </c>
      <c r="CA228" s="0" t="n">
        <f aca="false">COUNTIFS(U228:BQ228,BU229)</f>
        <v>0</v>
      </c>
      <c r="CB228" s="0" t="str">
        <f aca="false">IF(BX228="",BU228,BX228)</f>
        <v>*break*</v>
      </c>
      <c r="CC228" s="0" t="n">
        <f aca="false">COUNTIFS(U228:BQ228,CB229)</f>
        <v>0</v>
      </c>
      <c r="CD228" s="14" t="n">
        <f aca="false">CC228/BT228</f>
        <v>0</v>
      </c>
      <c r="CE228" s="0" t="s">
        <v>1772</v>
      </c>
      <c r="CF228" s="14" t="n">
        <f aca="false">(COUNTIFS(U228:BQ228,CE228))/BT228</f>
        <v>0</v>
      </c>
      <c r="CH228" s="0" t="s">
        <v>1773</v>
      </c>
      <c r="CI228" s="14" t="n">
        <f aca="false">(COUNTIFS(U228:BQ228,CK228))/BT228</f>
        <v>0.408163265306122</v>
      </c>
      <c r="CJ228" s="14" t="n">
        <f aca="false">(COUNTIFS(U228:BQ228,CK229))/BT228</f>
        <v>0.0612244897959184</v>
      </c>
      <c r="CK228" s="15" t="s">
        <v>1762</v>
      </c>
      <c r="CL228" s="0" t="s">
        <v>1774</v>
      </c>
    </row>
    <row r="229" customFormat="false" ht="13.8" hidden="false" customHeight="false" outlineLevel="0" collapsed="false">
      <c r="A229" s="4" t="s">
        <v>131</v>
      </c>
      <c r="B229" s="4" t="n">
        <v>1</v>
      </c>
      <c r="C229" s="4" t="n">
        <v>1</v>
      </c>
      <c r="D229" s="4" t="n">
        <v>2</v>
      </c>
      <c r="E229" s="4" t="n">
        <v>59</v>
      </c>
      <c r="F229" s="4" t="n">
        <v>29</v>
      </c>
      <c r="G229" s="4" t="n">
        <v>1</v>
      </c>
      <c r="H229" s="4" t="n">
        <v>1029</v>
      </c>
      <c r="I229" s="4" t="n">
        <v>11029</v>
      </c>
      <c r="J229" s="4" t="n">
        <v>1029</v>
      </c>
      <c r="K229" s="4" t="s">
        <v>200</v>
      </c>
      <c r="L229" s="4" t="s">
        <v>132</v>
      </c>
      <c r="M229" s="0" t="s">
        <v>1775</v>
      </c>
      <c r="N229" s="0" t="s">
        <v>1752</v>
      </c>
      <c r="O229" s="0" t="s">
        <v>1776</v>
      </c>
      <c r="R229" s="0" t="n">
        <f aca="false">(1+LEN(N229)-LEN(SUBSTITUTE(N229," ","")))+1</f>
        <v>6</v>
      </c>
      <c r="S229" s="0" t="n">
        <f aca="false">(1+LEN(O229)-LEN(SUBSTITUTE(O229," ","")))</f>
        <v>10</v>
      </c>
      <c r="T229" s="0" t="s">
        <v>1553</v>
      </c>
      <c r="U229" s="0" t="s">
        <v>1765</v>
      </c>
      <c r="V229" s="0" t="s">
        <v>1777</v>
      </c>
      <c r="W229" s="0" t="s">
        <v>1765</v>
      </c>
      <c r="X229" s="0" t="s">
        <v>1765</v>
      </c>
      <c r="Y229" s="0" t="s">
        <v>1768</v>
      </c>
      <c r="Z229" s="0" t="s">
        <v>1765</v>
      </c>
      <c r="AA229" s="0" t="s">
        <v>1778</v>
      </c>
      <c r="AB229" s="0" t="s">
        <v>1765</v>
      </c>
      <c r="AC229" s="0" t="s">
        <v>1765</v>
      </c>
      <c r="AD229" s="0" t="s">
        <v>1779</v>
      </c>
      <c r="AE229" s="0" t="s">
        <v>1765</v>
      </c>
      <c r="AF229" s="0" t="s">
        <v>1755</v>
      </c>
      <c r="AG229" s="0" t="s">
        <v>1780</v>
      </c>
      <c r="AH229" s="0" t="s">
        <v>1765</v>
      </c>
      <c r="AI229" s="0" t="s">
        <v>1781</v>
      </c>
      <c r="AJ229" s="0" t="s">
        <v>1761</v>
      </c>
      <c r="AK229" s="0" t="s">
        <v>1782</v>
      </c>
      <c r="AL229" s="0" t="s">
        <v>1765</v>
      </c>
      <c r="AM229" s="0" t="s">
        <v>1755</v>
      </c>
      <c r="AN229" s="0" t="s">
        <v>1765</v>
      </c>
      <c r="AO229" s="0" t="s">
        <v>1755</v>
      </c>
      <c r="AP229" s="0" t="s">
        <v>1783</v>
      </c>
      <c r="AQ229" s="0" t="s">
        <v>1784</v>
      </c>
      <c r="AR229" s="0" t="s">
        <v>1765</v>
      </c>
      <c r="AS229" s="0" t="s">
        <v>235</v>
      </c>
      <c r="AT229" s="0" t="s">
        <v>1765</v>
      </c>
      <c r="AU229" s="0" t="s">
        <v>1765</v>
      </c>
      <c r="AV229" s="0" t="s">
        <v>1765</v>
      </c>
      <c r="AW229" s="0" t="s">
        <v>1761</v>
      </c>
      <c r="AX229" s="0" t="s">
        <v>1781</v>
      </c>
      <c r="AY229" s="0" t="s">
        <v>1785</v>
      </c>
      <c r="AZ229" s="0" t="s">
        <v>1763</v>
      </c>
      <c r="BA229" s="0" t="s">
        <v>1765</v>
      </c>
      <c r="BB229" s="0" t="s">
        <v>1765</v>
      </c>
      <c r="BC229" s="0" t="s">
        <v>1765</v>
      </c>
      <c r="BD229" s="0" t="s">
        <v>1761</v>
      </c>
      <c r="BE229" s="0" t="s">
        <v>1780</v>
      </c>
      <c r="BF229" s="0" t="s">
        <v>1765</v>
      </c>
      <c r="BG229" s="0" t="s">
        <v>1765</v>
      </c>
      <c r="BH229" s="0" t="s">
        <v>1765</v>
      </c>
      <c r="BI229" s="0" t="s">
        <v>1780</v>
      </c>
      <c r="BJ229" s="0" t="s">
        <v>1765</v>
      </c>
      <c r="BK229" s="0" t="s">
        <v>1786</v>
      </c>
      <c r="BL229" s="0" t="s">
        <v>1765</v>
      </c>
      <c r="BM229" s="0" t="s">
        <v>503</v>
      </c>
      <c r="BN229" s="0" t="s">
        <v>1765</v>
      </c>
      <c r="BO229" s="0" t="s">
        <v>1765</v>
      </c>
      <c r="BP229" s="0" t="s">
        <v>1765</v>
      </c>
      <c r="BQ229" s="0" t="s">
        <v>938</v>
      </c>
      <c r="BS229" s="0" t="s">
        <v>1765</v>
      </c>
      <c r="BT229" s="0" t="n">
        <f aca="false">49-(COUNTBLANK(U229:BQ229))</f>
        <v>49</v>
      </c>
      <c r="BU229" s="0" t="str">
        <f aca="false">CONCATENATE("*",BS229,"*")</f>
        <v>*flood*</v>
      </c>
      <c r="BV229" s="0" t="n">
        <f aca="false">COUNTIFS(U229:BQ229,BU229)</f>
        <v>0</v>
      </c>
      <c r="BW229" s="18" t="n">
        <f aca="false">BV229/BT229</f>
        <v>0</v>
      </c>
      <c r="BZ229" s="14" t="str">
        <f aca="false">IF(BY229="","",(BY229/BT229))</f>
        <v/>
      </c>
      <c r="CA229" s="0" t="n">
        <f aca="false">COUNTIFS(U229:BQ229,BU228)</f>
        <v>0</v>
      </c>
      <c r="CB229" s="0" t="str">
        <f aca="false">IF(BX229="",BU229,BX229)</f>
        <v>*flood*</v>
      </c>
      <c r="CC229" s="0" t="n">
        <f aca="false">COUNTIFS(U229:BQ229,CB228)</f>
        <v>0</v>
      </c>
      <c r="CD229" s="14" t="n">
        <f aca="false">CC229/BT229</f>
        <v>0</v>
      </c>
      <c r="CE229" s="0" t="s">
        <v>1787</v>
      </c>
      <c r="CF229" s="14" t="n">
        <f aca="false">(COUNTIFS(U229:BQ229,CE229))/BT229</f>
        <v>0</v>
      </c>
      <c r="CH229" s="0" t="s">
        <v>1788</v>
      </c>
      <c r="CI229" s="14" t="n">
        <f aca="false">(COUNTIFS(U229:BQ229,CK229))/BT229</f>
        <v>0.571428571428571</v>
      </c>
      <c r="CJ229" s="14" t="n">
        <f aca="false">(COUNTIFS(U229:BQ229,CK228))/BT229</f>
        <v>0</v>
      </c>
      <c r="CK229" s="15" t="s">
        <v>1765</v>
      </c>
      <c r="CL229" s="0" t="s">
        <v>1774</v>
      </c>
    </row>
    <row r="230" customFormat="false" ht="13.8" hidden="false" customHeight="false" outlineLevel="0" collapsed="false">
      <c r="A230" s="4" t="s">
        <v>167</v>
      </c>
      <c r="B230" s="17" t="n">
        <v>1</v>
      </c>
      <c r="C230" s="17" t="n">
        <v>2</v>
      </c>
      <c r="D230" s="17" t="n">
        <v>1</v>
      </c>
      <c r="E230" s="17" t="n">
        <v>59</v>
      </c>
      <c r="F230" s="17" t="n">
        <v>29</v>
      </c>
      <c r="G230" s="17" t="n">
        <v>2</v>
      </c>
      <c r="H230" s="4" t="n">
        <v>2029</v>
      </c>
      <c r="I230" s="4" t="n">
        <v>12029</v>
      </c>
      <c r="J230" s="4" t="n">
        <v>2029</v>
      </c>
      <c r="K230" s="4" t="s">
        <v>200</v>
      </c>
      <c r="L230" s="4" t="s">
        <v>132</v>
      </c>
      <c r="M230" s="16" t="s">
        <v>1751</v>
      </c>
      <c r="N230" s="16" t="s">
        <v>1752</v>
      </c>
      <c r="O230" s="16" t="s">
        <v>1776</v>
      </c>
      <c r="P230" s="16"/>
      <c r="Q230" s="16"/>
      <c r="R230" s="16" t="n">
        <f aca="false">(1+LEN(N230)-LEN(SUBSTITUTE(N230," ","")))+1</f>
        <v>6</v>
      </c>
      <c r="S230" s="16" t="n">
        <f aca="false">(1+LEN(O230)-LEN(SUBSTITUTE(O230," ","")))</f>
        <v>10</v>
      </c>
      <c r="T230" s="16" t="s">
        <v>1553</v>
      </c>
      <c r="U230" s="16" t="s">
        <v>1754</v>
      </c>
      <c r="V230" s="16" t="s">
        <v>1755</v>
      </c>
      <c r="W230" s="16" t="s">
        <v>1756</v>
      </c>
      <c r="X230" s="16" t="s">
        <v>1757</v>
      </c>
      <c r="Y230" s="16" t="s">
        <v>1758</v>
      </c>
      <c r="Z230" s="16" t="s">
        <v>1755</v>
      </c>
      <c r="AA230" s="16" t="s">
        <v>1759</v>
      </c>
      <c r="AB230" s="16" t="s">
        <v>1760</v>
      </c>
      <c r="AC230" s="16" t="s">
        <v>1761</v>
      </c>
      <c r="AD230" s="16" t="s">
        <v>1762</v>
      </c>
      <c r="AE230" s="16" t="s">
        <v>1755</v>
      </c>
      <c r="AF230" s="16" t="s">
        <v>1763</v>
      </c>
      <c r="AG230" s="16" t="s">
        <v>1762</v>
      </c>
      <c r="AH230" s="16" t="s">
        <v>1764</v>
      </c>
      <c r="AI230" s="16" t="s">
        <v>1765</v>
      </c>
      <c r="AJ230" s="16" t="s">
        <v>1762</v>
      </c>
      <c r="AK230" s="16" t="s">
        <v>1583</v>
      </c>
      <c r="AL230" s="16" t="s">
        <v>1765</v>
      </c>
      <c r="AM230" s="16" t="s">
        <v>1762</v>
      </c>
      <c r="AN230" s="16" t="s">
        <v>1762</v>
      </c>
      <c r="AO230" s="16" t="s">
        <v>1764</v>
      </c>
      <c r="AP230" s="16" t="s">
        <v>1766</v>
      </c>
      <c r="AQ230" s="16" t="s">
        <v>1767</v>
      </c>
      <c r="AR230" s="16" t="s">
        <v>1762</v>
      </c>
      <c r="AS230" s="16" t="s">
        <v>1768</v>
      </c>
      <c r="AT230" s="16" t="s">
        <v>1762</v>
      </c>
      <c r="AU230" s="16" t="s">
        <v>1762</v>
      </c>
      <c r="AV230" s="16" t="s">
        <v>1769</v>
      </c>
      <c r="AW230" s="16" t="s">
        <v>1762</v>
      </c>
      <c r="AX230" s="16" t="s">
        <v>1583</v>
      </c>
      <c r="AY230" s="16" t="s">
        <v>1762</v>
      </c>
      <c r="AZ230" s="16" t="s">
        <v>1765</v>
      </c>
      <c r="BA230" s="16" t="s">
        <v>1755</v>
      </c>
      <c r="BB230" s="16" t="s">
        <v>1762</v>
      </c>
      <c r="BC230" s="16" t="s">
        <v>1764</v>
      </c>
      <c r="BD230" s="16" t="s">
        <v>1762</v>
      </c>
      <c r="BE230" s="16" t="s">
        <v>1762</v>
      </c>
      <c r="BF230" s="16" t="s">
        <v>1762</v>
      </c>
      <c r="BG230" s="16" t="s">
        <v>1762</v>
      </c>
      <c r="BH230" s="16" t="s">
        <v>1762</v>
      </c>
      <c r="BI230" s="16" t="s">
        <v>1762</v>
      </c>
      <c r="BJ230" s="16" t="s">
        <v>1770</v>
      </c>
      <c r="BK230" s="16" t="s">
        <v>1762</v>
      </c>
      <c r="BL230" s="16" t="s">
        <v>1762</v>
      </c>
      <c r="BM230" s="16" t="s">
        <v>418</v>
      </c>
      <c r="BN230" s="16" t="s">
        <v>1771</v>
      </c>
      <c r="BO230" s="16" t="s">
        <v>938</v>
      </c>
      <c r="BP230" s="16" t="s">
        <v>1755</v>
      </c>
      <c r="BQ230" s="16" t="s">
        <v>1754</v>
      </c>
      <c r="BR230" s="16"/>
      <c r="BS230" s="16" t="s">
        <v>1758</v>
      </c>
      <c r="BT230" s="16" t="n">
        <f aca="false">49-(COUNTBLANK(U230:BQ230))</f>
        <v>49</v>
      </c>
      <c r="BU230" s="16" t="str">
        <f aca="false">CONCATENATE("*",BS230,"*")</f>
        <v>*burst*</v>
      </c>
      <c r="BV230" s="16" t="n">
        <f aca="false">COUNTIFS(U230:BQ230,BU230)</f>
        <v>0</v>
      </c>
      <c r="BW230" s="18" t="n">
        <f aca="false">BV230/BT230</f>
        <v>0</v>
      </c>
      <c r="BX230" s="16" t="s">
        <v>1772</v>
      </c>
      <c r="BY230" s="16" t="n">
        <f aca="false">COUNTIFS(U230:BQ230,BX230)</f>
        <v>0</v>
      </c>
      <c r="BZ230" s="18" t="n">
        <f aca="false">IF(BY230="","",(BY230/BT230))</f>
        <v>0</v>
      </c>
      <c r="CA230" s="16" t="n">
        <f aca="false">COUNTIFS(U230:BQ230,BU231)</f>
        <v>0</v>
      </c>
      <c r="CB230" s="16" t="str">
        <f aca="false">IF(BX230="",BU230,BX230)</f>
        <v>*break*</v>
      </c>
      <c r="CC230" s="16" t="n">
        <f aca="false">COUNTIFS(U230:BQ230,CB231)</f>
        <v>0</v>
      </c>
      <c r="CD230" s="18" t="n">
        <f aca="false">CC230/BT230</f>
        <v>0</v>
      </c>
      <c r="CE230" s="16" t="s">
        <v>1772</v>
      </c>
      <c r="CF230" s="18" t="n">
        <f aca="false">(COUNTIFS(U230:BQ230,CE230))/BT230</f>
        <v>0</v>
      </c>
      <c r="CG230" s="16"/>
      <c r="CH230" s="16" t="s">
        <v>1773</v>
      </c>
      <c r="CI230" s="14" t="n">
        <f aca="false">(COUNTIFS(U230:BQ230,CK230))/BT230</f>
        <v>0.0612244897959184</v>
      </c>
      <c r="CJ230" s="14" t="n">
        <f aca="false">(COUNTIFS(U230:BQ230,CK231))/BT230</f>
        <v>0.408163265306122</v>
      </c>
      <c r="CK230" s="16" t="s">
        <v>1765</v>
      </c>
      <c r="CL230" s="16" t="s">
        <v>1774</v>
      </c>
    </row>
    <row r="231" customFormat="false" ht="13.8" hidden="false" customHeight="false" outlineLevel="0" collapsed="false">
      <c r="A231" s="4" t="s">
        <v>195</v>
      </c>
      <c r="B231" s="17" t="n">
        <v>1</v>
      </c>
      <c r="C231" s="17" t="n">
        <v>2</v>
      </c>
      <c r="D231" s="17" t="n">
        <v>2</v>
      </c>
      <c r="E231" s="17" t="n">
        <v>59</v>
      </c>
      <c r="F231" s="17" t="n">
        <v>29</v>
      </c>
      <c r="G231" s="17" t="n">
        <v>3</v>
      </c>
      <c r="H231" s="4" t="n">
        <v>3029</v>
      </c>
      <c r="I231" s="4" t="n">
        <v>13029</v>
      </c>
      <c r="J231" s="4" t="n">
        <v>3029</v>
      </c>
      <c r="K231" s="4" t="s">
        <v>200</v>
      </c>
      <c r="L231" s="4" t="s">
        <v>132</v>
      </c>
      <c r="M231" s="16" t="s">
        <v>1775</v>
      </c>
      <c r="N231" s="16" t="s">
        <v>1752</v>
      </c>
      <c r="O231" s="16" t="s">
        <v>1753</v>
      </c>
      <c r="R231" s="16" t="n">
        <f aca="false">(1+LEN(N231)-LEN(SUBSTITUTE(N231," ","")))+1</f>
        <v>6</v>
      </c>
      <c r="S231" s="16" t="n">
        <f aca="false">(1+LEN(O231)-LEN(SUBSTITUTE(O231," ","")))</f>
        <v>10</v>
      </c>
      <c r="T231" s="16" t="s">
        <v>1553</v>
      </c>
      <c r="U231" s="16" t="s">
        <v>1765</v>
      </c>
      <c r="V231" s="16" t="s">
        <v>1777</v>
      </c>
      <c r="W231" s="16" t="s">
        <v>1765</v>
      </c>
      <c r="X231" s="16" t="s">
        <v>1765</v>
      </c>
      <c r="Y231" s="16" t="s">
        <v>1768</v>
      </c>
      <c r="Z231" s="16" t="s">
        <v>1765</v>
      </c>
      <c r="AA231" s="16" t="s">
        <v>1778</v>
      </c>
      <c r="AB231" s="16" t="s">
        <v>1765</v>
      </c>
      <c r="AC231" s="16" t="s">
        <v>1765</v>
      </c>
      <c r="AD231" s="16" t="s">
        <v>1779</v>
      </c>
      <c r="AE231" s="16" t="s">
        <v>1765</v>
      </c>
      <c r="AF231" s="16" t="s">
        <v>1755</v>
      </c>
      <c r="AG231" s="16" t="s">
        <v>1780</v>
      </c>
      <c r="AH231" s="16" t="s">
        <v>1765</v>
      </c>
      <c r="AI231" s="16" t="s">
        <v>1781</v>
      </c>
      <c r="AJ231" s="16" t="s">
        <v>1761</v>
      </c>
      <c r="AK231" s="16" t="s">
        <v>1782</v>
      </c>
      <c r="AL231" s="16" t="s">
        <v>1765</v>
      </c>
      <c r="AM231" s="16" t="s">
        <v>1755</v>
      </c>
      <c r="AN231" s="16" t="s">
        <v>1765</v>
      </c>
      <c r="AO231" s="16" t="s">
        <v>1755</v>
      </c>
      <c r="AP231" s="16" t="s">
        <v>1783</v>
      </c>
      <c r="AQ231" s="16" t="s">
        <v>1784</v>
      </c>
      <c r="AR231" s="16" t="s">
        <v>1765</v>
      </c>
      <c r="AS231" s="16" t="s">
        <v>235</v>
      </c>
      <c r="AT231" s="16" t="s">
        <v>1765</v>
      </c>
      <c r="AU231" s="16" t="s">
        <v>1765</v>
      </c>
      <c r="AV231" s="16" t="s">
        <v>1765</v>
      </c>
      <c r="AW231" s="16" t="s">
        <v>1761</v>
      </c>
      <c r="AX231" s="16" t="s">
        <v>1781</v>
      </c>
      <c r="AY231" s="16" t="s">
        <v>1785</v>
      </c>
      <c r="AZ231" s="16" t="s">
        <v>1763</v>
      </c>
      <c r="BA231" s="16" t="s">
        <v>1765</v>
      </c>
      <c r="BB231" s="16" t="s">
        <v>1765</v>
      </c>
      <c r="BC231" s="16" t="s">
        <v>1765</v>
      </c>
      <c r="BD231" s="16" t="s">
        <v>1761</v>
      </c>
      <c r="BE231" s="16" t="s">
        <v>1780</v>
      </c>
      <c r="BF231" s="16" t="s">
        <v>1765</v>
      </c>
      <c r="BG231" s="16" t="s">
        <v>1765</v>
      </c>
      <c r="BH231" s="16" t="s">
        <v>1765</v>
      </c>
      <c r="BI231" s="16" t="s">
        <v>1780</v>
      </c>
      <c r="BJ231" s="16" t="s">
        <v>1765</v>
      </c>
      <c r="BK231" s="16" t="s">
        <v>1786</v>
      </c>
      <c r="BL231" s="16" t="s">
        <v>1765</v>
      </c>
      <c r="BM231" s="16" t="s">
        <v>503</v>
      </c>
      <c r="BN231" s="16" t="s">
        <v>1765</v>
      </c>
      <c r="BO231" s="16" t="s">
        <v>1765</v>
      </c>
      <c r="BP231" s="16" t="s">
        <v>1765</v>
      </c>
      <c r="BQ231" s="16" t="s">
        <v>938</v>
      </c>
      <c r="BS231" s="16" t="s">
        <v>1765</v>
      </c>
      <c r="BT231" s="16" t="n">
        <f aca="false">49-(COUNTBLANK(U231:BQ231))</f>
        <v>49</v>
      </c>
      <c r="BU231" s="16" t="str">
        <f aca="false">CONCATENATE("*",BS231,"*")</f>
        <v>*flood*</v>
      </c>
      <c r="BV231" s="16" t="n">
        <f aca="false">COUNTIFS(U231:BQ231,BU231)</f>
        <v>0</v>
      </c>
      <c r="BW231" s="18" t="n">
        <f aca="false">BV231/BT231</f>
        <v>0</v>
      </c>
      <c r="BZ231" s="18" t="str">
        <f aca="false">IF(BY231="","",(BY231/BT231))</f>
        <v/>
      </c>
      <c r="CA231" s="16" t="n">
        <f aca="false">COUNTIFS(U231:BQ231,BU230)</f>
        <v>0</v>
      </c>
      <c r="CB231" s="16" t="str">
        <f aca="false">IF(BX231="",BU231,BX231)</f>
        <v>*flood*</v>
      </c>
      <c r="CC231" s="16" t="n">
        <f aca="false">COUNTIFS(U231:BQ231,CB230)</f>
        <v>0</v>
      </c>
      <c r="CD231" s="18" t="n">
        <f aca="false">CC231/BT231</f>
        <v>0</v>
      </c>
      <c r="CE231" s="16" t="s">
        <v>1787</v>
      </c>
      <c r="CF231" s="18" t="n">
        <f aca="false">(COUNTIFS(U231:BQ231,CE231))/BT231</f>
        <v>0</v>
      </c>
      <c r="CH231" s="16" t="s">
        <v>1788</v>
      </c>
      <c r="CI231" s="14" t="n">
        <f aca="false">(COUNTIFS(U231:BQ231,CK231))/BT231</f>
        <v>0</v>
      </c>
      <c r="CJ231" s="14" t="n">
        <f aca="false">(COUNTIFS(U231:BQ231,CK230))/BT231</f>
        <v>0.571428571428571</v>
      </c>
      <c r="CK231" s="16" t="s">
        <v>1762</v>
      </c>
      <c r="CL231" s="16" t="s">
        <v>1774</v>
      </c>
    </row>
    <row r="232" customFormat="false" ht="13.8" hidden="false" customHeight="false" outlineLevel="0" collapsed="false">
      <c r="A232" s="4" t="s">
        <v>201</v>
      </c>
      <c r="B232" s="4" t="n">
        <v>2</v>
      </c>
      <c r="C232" s="4" t="n">
        <v>1</v>
      </c>
      <c r="D232" s="4" t="n">
        <v>1</v>
      </c>
      <c r="E232" s="4" t="n">
        <v>59</v>
      </c>
      <c r="F232" s="4" t="n">
        <v>29</v>
      </c>
      <c r="G232" s="4" t="n">
        <v>5</v>
      </c>
      <c r="H232" s="4" t="n">
        <v>5029</v>
      </c>
      <c r="I232" s="4" t="n">
        <v>15029</v>
      </c>
      <c r="J232" s="4" t="n">
        <v>5029</v>
      </c>
      <c r="K232" s="4" t="s">
        <v>200</v>
      </c>
      <c r="L232" s="4" t="s">
        <v>132</v>
      </c>
      <c r="M232" s="0" t="s">
        <v>1751</v>
      </c>
      <c r="N232" s="0" t="s">
        <v>1752</v>
      </c>
      <c r="O232" s="0" t="s">
        <v>1753</v>
      </c>
      <c r="R232" s="0" t="n">
        <f aca="false">(1+LEN(N232)-LEN(SUBSTITUTE(N232," ","")))+1</f>
        <v>6</v>
      </c>
      <c r="S232" s="0" t="n">
        <f aca="false">(1+LEN(O232)-LEN(SUBSTITUTE(O232," ","")))</f>
        <v>10</v>
      </c>
      <c r="T232" s="0" t="s">
        <v>1553</v>
      </c>
      <c r="U232" s="0" t="s">
        <v>1754</v>
      </c>
      <c r="V232" s="0" t="s">
        <v>1755</v>
      </c>
      <c r="W232" s="0" t="s">
        <v>1756</v>
      </c>
      <c r="X232" s="0" t="s">
        <v>1757</v>
      </c>
      <c r="Y232" s="0" t="s">
        <v>1758</v>
      </c>
      <c r="Z232" s="0" t="s">
        <v>1755</v>
      </c>
      <c r="AA232" s="0" t="s">
        <v>1759</v>
      </c>
      <c r="AB232" s="0" t="s">
        <v>1760</v>
      </c>
      <c r="AC232" s="0" t="s">
        <v>1761</v>
      </c>
      <c r="AD232" s="0" t="s">
        <v>1762</v>
      </c>
      <c r="AE232" s="0" t="s">
        <v>1755</v>
      </c>
      <c r="AF232" s="0" t="s">
        <v>1763</v>
      </c>
      <c r="AG232" s="0" t="s">
        <v>1762</v>
      </c>
      <c r="AH232" s="0" t="s">
        <v>1764</v>
      </c>
      <c r="AI232" s="0" t="s">
        <v>1765</v>
      </c>
      <c r="AJ232" s="0" t="s">
        <v>1762</v>
      </c>
      <c r="AK232" s="0" t="s">
        <v>1583</v>
      </c>
      <c r="AL232" s="0" t="s">
        <v>1765</v>
      </c>
      <c r="AM232" s="0" t="s">
        <v>1762</v>
      </c>
      <c r="AN232" s="0" t="s">
        <v>1762</v>
      </c>
      <c r="AO232" s="0" t="s">
        <v>1764</v>
      </c>
      <c r="AP232" s="0" t="s">
        <v>1766</v>
      </c>
      <c r="AQ232" s="0" t="s">
        <v>1767</v>
      </c>
      <c r="AR232" s="0" t="s">
        <v>1762</v>
      </c>
      <c r="AS232" s="0" t="s">
        <v>1768</v>
      </c>
      <c r="AT232" s="0" t="s">
        <v>1762</v>
      </c>
      <c r="AU232" s="0" t="s">
        <v>1762</v>
      </c>
      <c r="AV232" s="0" t="s">
        <v>1769</v>
      </c>
      <c r="AW232" s="0" t="s">
        <v>1762</v>
      </c>
      <c r="AX232" s="0" t="s">
        <v>1583</v>
      </c>
      <c r="AY232" s="0" t="s">
        <v>1762</v>
      </c>
      <c r="AZ232" s="0" t="s">
        <v>1765</v>
      </c>
      <c r="BA232" s="0" t="s">
        <v>1755</v>
      </c>
      <c r="BB232" s="0" t="s">
        <v>1762</v>
      </c>
      <c r="BC232" s="0" t="s">
        <v>1764</v>
      </c>
      <c r="BD232" s="0" t="s">
        <v>1762</v>
      </c>
      <c r="BE232" s="0" t="s">
        <v>1762</v>
      </c>
      <c r="BF232" s="0" t="s">
        <v>1762</v>
      </c>
      <c r="BG232" s="0" t="s">
        <v>1762</v>
      </c>
      <c r="BH232" s="0" t="s">
        <v>1762</v>
      </c>
      <c r="BI232" s="0" t="s">
        <v>1762</v>
      </c>
      <c r="BJ232" s="0" t="s">
        <v>1770</v>
      </c>
      <c r="BK232" s="0" t="s">
        <v>1762</v>
      </c>
      <c r="BL232" s="0" t="s">
        <v>1762</v>
      </c>
      <c r="BM232" s="0" t="s">
        <v>418</v>
      </c>
      <c r="BN232" s="0" t="s">
        <v>1771</v>
      </c>
      <c r="BO232" s="0" t="s">
        <v>938</v>
      </c>
      <c r="BP232" s="0" t="s">
        <v>1755</v>
      </c>
      <c r="BQ232" s="0" t="s">
        <v>1754</v>
      </c>
      <c r="BS232" s="0" t="s">
        <v>1758</v>
      </c>
      <c r="BT232" s="0" t="n">
        <f aca="false">49-(COUNTBLANK(U232:BQ232))</f>
        <v>49</v>
      </c>
      <c r="BU232" s="0" t="str">
        <f aca="false">CONCATENATE("*",BS232,"*")</f>
        <v>*burst*</v>
      </c>
      <c r="BV232" s="0" t="n">
        <f aca="false">COUNTIFS(U232:BQ232,BU232)</f>
        <v>0</v>
      </c>
      <c r="BW232" s="14" t="n">
        <f aca="false">BV232/BT232</f>
        <v>0</v>
      </c>
      <c r="BX232" s="0" t="s">
        <v>1772</v>
      </c>
      <c r="BY232" s="0" t="n">
        <f aca="false">COUNTIFS(U232:BQ232,BX232)</f>
        <v>0</v>
      </c>
      <c r="BZ232" s="18" t="n">
        <f aca="false">IF(BY232="","",(BY232/BT232))</f>
        <v>0</v>
      </c>
      <c r="CA232" s="0" t="n">
        <f aca="false">COUNTIFS(U232:BQ232,BU233)</f>
        <v>0</v>
      </c>
      <c r="CB232" s="0" t="str">
        <f aca="false">IF(BX232="",BU232,BX232)</f>
        <v>*break*</v>
      </c>
      <c r="CC232" s="0" t="n">
        <f aca="false">COUNTIFS(U232:BQ232,CB233)</f>
        <v>0</v>
      </c>
      <c r="CD232" s="14" t="n">
        <f aca="false">CC232/BT232</f>
        <v>0</v>
      </c>
      <c r="CE232" s="0" t="s">
        <v>1772</v>
      </c>
      <c r="CF232" s="14" t="n">
        <f aca="false">(COUNTIFS(U232:BQ232,CE232))/BT232</f>
        <v>0</v>
      </c>
      <c r="CH232" s="0" t="s">
        <v>1773</v>
      </c>
      <c r="CI232" s="14" t="n">
        <f aca="false">(COUNTIFS(U232:BQ232,CK232))/BT232</f>
        <v>0.408163265306122</v>
      </c>
      <c r="CJ232" s="14" t="n">
        <f aca="false">(COUNTIFS(U232:BQ232,CH233))/BT232</f>
        <v>0</v>
      </c>
      <c r="CK232" s="15" t="s">
        <v>1762</v>
      </c>
      <c r="CL232" s="0" t="s">
        <v>1774</v>
      </c>
    </row>
    <row r="233" customFormat="false" ht="13.8" hidden="false" customHeight="false" outlineLevel="0" collapsed="false">
      <c r="A233" s="4" t="s">
        <v>202</v>
      </c>
      <c r="B233" s="4" t="n">
        <v>2</v>
      </c>
      <c r="C233" s="4" t="n">
        <v>1</v>
      </c>
      <c r="D233" s="4" t="n">
        <v>2</v>
      </c>
      <c r="E233" s="4" t="n">
        <v>59</v>
      </c>
      <c r="F233" s="4" t="n">
        <v>29</v>
      </c>
      <c r="G233" s="4" t="n">
        <v>6</v>
      </c>
      <c r="H233" s="4" t="n">
        <v>6029</v>
      </c>
      <c r="I233" s="4" t="n">
        <v>16029</v>
      </c>
      <c r="J233" s="4" t="n">
        <v>6029</v>
      </c>
      <c r="K233" s="4" t="s">
        <v>200</v>
      </c>
      <c r="L233" s="4" t="s">
        <v>132</v>
      </c>
      <c r="M233" s="0" t="s">
        <v>1775</v>
      </c>
      <c r="N233" s="0" t="s">
        <v>1752</v>
      </c>
      <c r="O233" s="0" t="s">
        <v>1776</v>
      </c>
      <c r="R233" s="0" t="n">
        <f aca="false">(1+LEN(N233)-LEN(SUBSTITUTE(N233," ","")))+1</f>
        <v>6</v>
      </c>
      <c r="S233" s="0" t="n">
        <f aca="false">(1+LEN(O233)-LEN(SUBSTITUTE(O233," ","")))</f>
        <v>10</v>
      </c>
      <c r="T233" s="0" t="s">
        <v>1553</v>
      </c>
      <c r="U233" s="0" t="s">
        <v>1765</v>
      </c>
      <c r="V233" s="0" t="s">
        <v>1777</v>
      </c>
      <c r="W233" s="0" t="s">
        <v>1765</v>
      </c>
      <c r="X233" s="0" t="s">
        <v>1765</v>
      </c>
      <c r="Y233" s="0" t="s">
        <v>1768</v>
      </c>
      <c r="Z233" s="0" t="s">
        <v>1765</v>
      </c>
      <c r="AA233" s="0" t="s">
        <v>1778</v>
      </c>
      <c r="AB233" s="0" t="s">
        <v>1765</v>
      </c>
      <c r="AC233" s="0" t="s">
        <v>1765</v>
      </c>
      <c r="AD233" s="0" t="s">
        <v>1779</v>
      </c>
      <c r="AE233" s="0" t="s">
        <v>1765</v>
      </c>
      <c r="AF233" s="0" t="s">
        <v>1755</v>
      </c>
      <c r="AG233" s="0" t="s">
        <v>1780</v>
      </c>
      <c r="AH233" s="0" t="s">
        <v>1765</v>
      </c>
      <c r="AI233" s="0" t="s">
        <v>1781</v>
      </c>
      <c r="AJ233" s="0" t="s">
        <v>1761</v>
      </c>
      <c r="AK233" s="0" t="s">
        <v>1782</v>
      </c>
      <c r="AL233" s="0" t="s">
        <v>1765</v>
      </c>
      <c r="AM233" s="0" t="s">
        <v>1755</v>
      </c>
      <c r="AN233" s="0" t="s">
        <v>1765</v>
      </c>
      <c r="AO233" s="0" t="s">
        <v>1755</v>
      </c>
      <c r="AP233" s="0" t="s">
        <v>1783</v>
      </c>
      <c r="AQ233" s="0" t="s">
        <v>1784</v>
      </c>
      <c r="AR233" s="0" t="s">
        <v>1765</v>
      </c>
      <c r="AS233" s="0" t="s">
        <v>235</v>
      </c>
      <c r="AT233" s="0" t="s">
        <v>1765</v>
      </c>
      <c r="AU233" s="0" t="s">
        <v>1765</v>
      </c>
      <c r="AV233" s="0" t="s">
        <v>1765</v>
      </c>
      <c r="AW233" s="0" t="s">
        <v>1761</v>
      </c>
      <c r="AX233" s="0" t="s">
        <v>1781</v>
      </c>
      <c r="AY233" s="0" t="s">
        <v>1785</v>
      </c>
      <c r="AZ233" s="0" t="s">
        <v>1763</v>
      </c>
      <c r="BA233" s="0" t="s">
        <v>1765</v>
      </c>
      <c r="BB233" s="0" t="s">
        <v>1765</v>
      </c>
      <c r="BC233" s="0" t="s">
        <v>1765</v>
      </c>
      <c r="BD233" s="0" t="s">
        <v>1761</v>
      </c>
      <c r="BE233" s="0" t="s">
        <v>1780</v>
      </c>
      <c r="BF233" s="0" t="s">
        <v>1765</v>
      </c>
      <c r="BG233" s="0" t="s">
        <v>1765</v>
      </c>
      <c r="BH233" s="0" t="s">
        <v>1765</v>
      </c>
      <c r="BI233" s="0" t="s">
        <v>1780</v>
      </c>
      <c r="BJ233" s="0" t="s">
        <v>1765</v>
      </c>
      <c r="BK233" s="0" t="s">
        <v>1786</v>
      </c>
      <c r="BL233" s="0" t="s">
        <v>1765</v>
      </c>
      <c r="BM233" s="0" t="s">
        <v>503</v>
      </c>
      <c r="BN233" s="0" t="s">
        <v>1765</v>
      </c>
      <c r="BO233" s="0" t="s">
        <v>1765</v>
      </c>
      <c r="BP233" s="0" t="s">
        <v>1765</v>
      </c>
      <c r="BQ233" s="0" t="s">
        <v>938</v>
      </c>
      <c r="BS233" s="0" t="s">
        <v>1765</v>
      </c>
      <c r="BT233" s="0" t="n">
        <f aca="false">49-(COUNTBLANK(U233:BQ233))</f>
        <v>49</v>
      </c>
      <c r="BU233" s="0" t="str">
        <f aca="false">CONCATENATE("*",BS233,"*")</f>
        <v>*flood*</v>
      </c>
      <c r="BV233" s="0" t="n">
        <f aca="false">COUNTIFS(U233:BQ233,BU233)</f>
        <v>0</v>
      </c>
      <c r="BW233" s="18" t="n">
        <f aca="false">BV233/BT233</f>
        <v>0</v>
      </c>
      <c r="BZ233" s="14" t="str">
        <f aca="false">IF(BY233="","",(BY233/BT233))</f>
        <v/>
      </c>
      <c r="CA233" s="0" t="n">
        <f aca="false">COUNTIFS(U233:BQ233,BU232)</f>
        <v>0</v>
      </c>
      <c r="CB233" s="0" t="str">
        <f aca="false">IF(BX233="",BU233,BX233)</f>
        <v>*flood*</v>
      </c>
      <c r="CC233" s="0" t="n">
        <f aca="false">COUNTIFS(U233:BQ233,CB232)</f>
        <v>0</v>
      </c>
      <c r="CD233" s="14" t="n">
        <f aca="false">CC233/BT233</f>
        <v>0</v>
      </c>
      <c r="CE233" s="0" t="s">
        <v>1787</v>
      </c>
      <c r="CF233" s="14" t="n">
        <f aca="false">(COUNTIFS(U233:BQ233,CE233))/BT233</f>
        <v>0</v>
      </c>
      <c r="CH233" s="0" t="s">
        <v>1788</v>
      </c>
      <c r="CI233" s="14" t="n">
        <f aca="false">(COUNTIFS(U233:BQ233,CK233))/BT233</f>
        <v>0.571428571428571</v>
      </c>
      <c r="CJ233" s="14" t="n">
        <f aca="false">(COUNTIFS(U233:BQ233,CH232))/BT233</f>
        <v>0</v>
      </c>
      <c r="CK233" s="15" t="s">
        <v>1765</v>
      </c>
      <c r="CL233" s="0" t="s">
        <v>1774</v>
      </c>
    </row>
    <row r="234" customFormat="false" ht="13.8" hidden="false" customHeight="false" outlineLevel="0" collapsed="false">
      <c r="A234" s="4" t="s">
        <v>203</v>
      </c>
      <c r="B234" s="17" t="n">
        <v>2</v>
      </c>
      <c r="C234" s="17" t="n">
        <v>2</v>
      </c>
      <c r="D234" s="17" t="n">
        <v>1</v>
      </c>
      <c r="E234" s="17" t="n">
        <v>59</v>
      </c>
      <c r="F234" s="17" t="n">
        <v>29</v>
      </c>
      <c r="G234" s="17" t="n">
        <v>7</v>
      </c>
      <c r="H234" s="4" t="n">
        <v>7029</v>
      </c>
      <c r="I234" s="4" t="n">
        <v>17029</v>
      </c>
      <c r="J234" s="4" t="n">
        <v>7029</v>
      </c>
      <c r="K234" s="4" t="s">
        <v>200</v>
      </c>
      <c r="L234" s="4" t="s">
        <v>132</v>
      </c>
      <c r="M234" s="16" t="s">
        <v>1751</v>
      </c>
      <c r="N234" s="16" t="s">
        <v>1752</v>
      </c>
      <c r="O234" s="16" t="s">
        <v>1776</v>
      </c>
      <c r="R234" s="16" t="n">
        <f aca="false">(1+LEN(N234)-LEN(SUBSTITUTE(N234," ","")))+1</f>
        <v>6</v>
      </c>
      <c r="S234" s="16" t="n">
        <f aca="false">(1+LEN(O234)-LEN(SUBSTITUTE(O234," ","")))</f>
        <v>10</v>
      </c>
      <c r="T234" s="16" t="s">
        <v>1553</v>
      </c>
      <c r="U234" s="16" t="s">
        <v>1754</v>
      </c>
      <c r="V234" s="16" t="s">
        <v>1755</v>
      </c>
      <c r="W234" s="16" t="s">
        <v>1756</v>
      </c>
      <c r="X234" s="16" t="s">
        <v>1757</v>
      </c>
      <c r="Y234" s="16" t="s">
        <v>1758</v>
      </c>
      <c r="Z234" s="16" t="s">
        <v>1755</v>
      </c>
      <c r="AA234" s="16" t="s">
        <v>1759</v>
      </c>
      <c r="AB234" s="16" t="s">
        <v>1760</v>
      </c>
      <c r="AC234" s="16" t="s">
        <v>1761</v>
      </c>
      <c r="AD234" s="16" t="s">
        <v>1762</v>
      </c>
      <c r="AE234" s="16" t="s">
        <v>1755</v>
      </c>
      <c r="AF234" s="16" t="s">
        <v>1763</v>
      </c>
      <c r="AG234" s="16" t="s">
        <v>1762</v>
      </c>
      <c r="AH234" s="16" t="s">
        <v>1764</v>
      </c>
      <c r="AI234" s="16" t="s">
        <v>1765</v>
      </c>
      <c r="AJ234" s="16" t="s">
        <v>1762</v>
      </c>
      <c r="AK234" s="16" t="s">
        <v>1583</v>
      </c>
      <c r="AL234" s="16" t="s">
        <v>1765</v>
      </c>
      <c r="AM234" s="16" t="s">
        <v>1762</v>
      </c>
      <c r="AN234" s="16" t="s">
        <v>1762</v>
      </c>
      <c r="AO234" s="16" t="s">
        <v>1764</v>
      </c>
      <c r="AP234" s="16" t="s">
        <v>1766</v>
      </c>
      <c r="AQ234" s="16" t="s">
        <v>1767</v>
      </c>
      <c r="AR234" s="16" t="s">
        <v>1762</v>
      </c>
      <c r="AS234" s="16" t="s">
        <v>1768</v>
      </c>
      <c r="AT234" s="16" t="s">
        <v>1762</v>
      </c>
      <c r="AU234" s="16" t="s">
        <v>1762</v>
      </c>
      <c r="AV234" s="16" t="s">
        <v>1769</v>
      </c>
      <c r="AW234" s="16" t="s">
        <v>1762</v>
      </c>
      <c r="AX234" s="16" t="s">
        <v>1583</v>
      </c>
      <c r="AY234" s="16" t="s">
        <v>1762</v>
      </c>
      <c r="AZ234" s="16" t="s">
        <v>1765</v>
      </c>
      <c r="BA234" s="16" t="s">
        <v>1755</v>
      </c>
      <c r="BB234" s="16" t="s">
        <v>1762</v>
      </c>
      <c r="BC234" s="16" t="s">
        <v>1764</v>
      </c>
      <c r="BD234" s="16" t="s">
        <v>1762</v>
      </c>
      <c r="BE234" s="16" t="s">
        <v>1762</v>
      </c>
      <c r="BF234" s="16" t="s">
        <v>1762</v>
      </c>
      <c r="BG234" s="16" t="s">
        <v>1762</v>
      </c>
      <c r="BH234" s="16" t="s">
        <v>1762</v>
      </c>
      <c r="BI234" s="16" t="s">
        <v>1762</v>
      </c>
      <c r="BJ234" s="16" t="s">
        <v>1770</v>
      </c>
      <c r="BK234" s="16" t="s">
        <v>1762</v>
      </c>
      <c r="BL234" s="16" t="s">
        <v>1762</v>
      </c>
      <c r="BM234" s="16" t="s">
        <v>418</v>
      </c>
      <c r="BN234" s="16" t="s">
        <v>1771</v>
      </c>
      <c r="BO234" s="16" t="s">
        <v>938</v>
      </c>
      <c r="BP234" s="16" t="s">
        <v>1755</v>
      </c>
      <c r="BQ234" s="16" t="s">
        <v>1754</v>
      </c>
      <c r="BS234" s="16" t="s">
        <v>1758</v>
      </c>
      <c r="BT234" s="16" t="n">
        <f aca="false">49-(COUNTBLANK(U234:BQ234))</f>
        <v>49</v>
      </c>
      <c r="BU234" s="16" t="str">
        <f aca="false">CONCATENATE("*",BS234,"*")</f>
        <v>*burst*</v>
      </c>
      <c r="BV234" s="16" t="n">
        <f aca="false">COUNTIFS(U234:BQ234,BU234)</f>
        <v>0</v>
      </c>
      <c r="BW234" s="18" t="n">
        <f aca="false">BV234/BT234</f>
        <v>0</v>
      </c>
      <c r="BX234" s="16" t="s">
        <v>1772</v>
      </c>
      <c r="BY234" s="16" t="n">
        <f aca="false">COUNTIFS(U234:BQ234,BX234)</f>
        <v>0</v>
      </c>
      <c r="BZ234" s="18" t="n">
        <f aca="false">IF(BY234="","",(BY234/BT234))</f>
        <v>0</v>
      </c>
      <c r="CA234" s="16" t="n">
        <f aca="false">COUNTIFS(U234:BQ234,BU235)</f>
        <v>0</v>
      </c>
      <c r="CB234" s="16" t="str">
        <f aca="false">IF(BX234="",BU234,BX234)</f>
        <v>*break*</v>
      </c>
      <c r="CC234" s="16" t="n">
        <f aca="false">COUNTIFS(U234:BQ234,CB235)</f>
        <v>0</v>
      </c>
      <c r="CD234" s="18" t="n">
        <f aca="false">CC234/BT234</f>
        <v>0</v>
      </c>
      <c r="CE234" s="16" t="s">
        <v>1772</v>
      </c>
      <c r="CF234" s="18" t="n">
        <f aca="false">(COUNTIFS(U234:BQ234,CE234))/BT234</f>
        <v>0</v>
      </c>
      <c r="CH234" s="16" t="s">
        <v>1773</v>
      </c>
      <c r="CI234" s="14" t="n">
        <f aca="false">(COUNTIFS(U234:BQ234,CK234))/BT234</f>
        <v>0.0612244897959184</v>
      </c>
      <c r="CJ234" s="18" t="n">
        <v>0.39</v>
      </c>
      <c r="CK234" s="16" t="s">
        <v>1765</v>
      </c>
      <c r="CL234" s="16" t="s">
        <v>1774</v>
      </c>
    </row>
    <row r="235" customFormat="false" ht="13.8" hidden="false" customHeight="false" outlineLevel="0" collapsed="false">
      <c r="A235" s="4" t="s">
        <v>199</v>
      </c>
      <c r="B235" s="17" t="n">
        <v>2</v>
      </c>
      <c r="C235" s="17" t="n">
        <v>2</v>
      </c>
      <c r="D235" s="17" t="n">
        <v>2</v>
      </c>
      <c r="E235" s="17" t="n">
        <v>59</v>
      </c>
      <c r="F235" s="17" t="n">
        <v>29</v>
      </c>
      <c r="G235" s="17" t="n">
        <v>8</v>
      </c>
      <c r="H235" s="4" t="n">
        <v>8029</v>
      </c>
      <c r="I235" s="4" t="n">
        <v>18029</v>
      </c>
      <c r="J235" s="4" t="n">
        <v>8029</v>
      </c>
      <c r="K235" s="4" t="s">
        <v>200</v>
      </c>
      <c r="L235" s="4" t="s">
        <v>132</v>
      </c>
      <c r="M235" s="16" t="s">
        <v>1775</v>
      </c>
      <c r="N235" s="16" t="s">
        <v>1752</v>
      </c>
      <c r="O235" s="16" t="s">
        <v>1753</v>
      </c>
      <c r="R235" s="16" t="n">
        <f aca="false">(1+LEN(N235)-LEN(SUBSTITUTE(N235," ","")))+1</f>
        <v>6</v>
      </c>
      <c r="S235" s="16" t="n">
        <f aca="false">(1+LEN(O235)-LEN(SUBSTITUTE(O235," ","")))</f>
        <v>10</v>
      </c>
      <c r="T235" s="16" t="s">
        <v>1553</v>
      </c>
      <c r="U235" s="16" t="s">
        <v>1765</v>
      </c>
      <c r="V235" s="16" t="s">
        <v>1777</v>
      </c>
      <c r="W235" s="16" t="s">
        <v>1765</v>
      </c>
      <c r="X235" s="16" t="s">
        <v>1765</v>
      </c>
      <c r="Y235" s="16" t="s">
        <v>1768</v>
      </c>
      <c r="Z235" s="16" t="s">
        <v>1765</v>
      </c>
      <c r="AA235" s="16" t="s">
        <v>1778</v>
      </c>
      <c r="AB235" s="16" t="s">
        <v>1765</v>
      </c>
      <c r="AC235" s="16" t="s">
        <v>1765</v>
      </c>
      <c r="AD235" s="16" t="s">
        <v>1779</v>
      </c>
      <c r="AE235" s="16" t="s">
        <v>1765</v>
      </c>
      <c r="AF235" s="16" t="s">
        <v>1755</v>
      </c>
      <c r="AG235" s="16" t="s">
        <v>1780</v>
      </c>
      <c r="AH235" s="16" t="s">
        <v>1765</v>
      </c>
      <c r="AI235" s="16" t="s">
        <v>1781</v>
      </c>
      <c r="AJ235" s="16" t="s">
        <v>1761</v>
      </c>
      <c r="AK235" s="16" t="s">
        <v>1782</v>
      </c>
      <c r="AL235" s="16" t="s">
        <v>1765</v>
      </c>
      <c r="AM235" s="16" t="s">
        <v>1755</v>
      </c>
      <c r="AN235" s="16" t="s">
        <v>1765</v>
      </c>
      <c r="AO235" s="16" t="s">
        <v>1755</v>
      </c>
      <c r="AP235" s="16" t="s">
        <v>1783</v>
      </c>
      <c r="AQ235" s="16" t="s">
        <v>1784</v>
      </c>
      <c r="AR235" s="16" t="s">
        <v>1765</v>
      </c>
      <c r="AS235" s="16" t="s">
        <v>235</v>
      </c>
      <c r="AT235" s="16" t="s">
        <v>1765</v>
      </c>
      <c r="AU235" s="16" t="s">
        <v>1765</v>
      </c>
      <c r="AV235" s="16" t="s">
        <v>1765</v>
      </c>
      <c r="AW235" s="16" t="s">
        <v>1761</v>
      </c>
      <c r="AX235" s="16" t="s">
        <v>1781</v>
      </c>
      <c r="AY235" s="16" t="s">
        <v>1785</v>
      </c>
      <c r="AZ235" s="16" t="s">
        <v>1763</v>
      </c>
      <c r="BA235" s="16" t="s">
        <v>1765</v>
      </c>
      <c r="BB235" s="16" t="s">
        <v>1765</v>
      </c>
      <c r="BC235" s="16" t="s">
        <v>1765</v>
      </c>
      <c r="BD235" s="16" t="s">
        <v>1761</v>
      </c>
      <c r="BE235" s="16" t="s">
        <v>1780</v>
      </c>
      <c r="BF235" s="16" t="s">
        <v>1765</v>
      </c>
      <c r="BG235" s="16" t="s">
        <v>1765</v>
      </c>
      <c r="BH235" s="16" t="s">
        <v>1765</v>
      </c>
      <c r="BI235" s="16" t="s">
        <v>1780</v>
      </c>
      <c r="BJ235" s="16" t="s">
        <v>1765</v>
      </c>
      <c r="BK235" s="16" t="s">
        <v>1786</v>
      </c>
      <c r="BL235" s="16" t="s">
        <v>1765</v>
      </c>
      <c r="BM235" s="16" t="s">
        <v>503</v>
      </c>
      <c r="BN235" s="16" t="s">
        <v>1765</v>
      </c>
      <c r="BO235" s="16" t="s">
        <v>1765</v>
      </c>
      <c r="BP235" s="16" t="s">
        <v>1765</v>
      </c>
      <c r="BQ235" s="16" t="s">
        <v>938</v>
      </c>
      <c r="BS235" s="16" t="s">
        <v>1765</v>
      </c>
      <c r="BT235" s="16" t="n">
        <f aca="false">49-(COUNTBLANK(U235:BQ235))</f>
        <v>49</v>
      </c>
      <c r="BU235" s="16" t="str">
        <f aca="false">CONCATENATE("*",BS235,"*")</f>
        <v>*flood*</v>
      </c>
      <c r="BV235" s="16" t="n">
        <f aca="false">COUNTIFS(U235:BQ235,BU235)</f>
        <v>0</v>
      </c>
      <c r="BW235" s="18" t="n">
        <f aca="false">BV235/BT235</f>
        <v>0</v>
      </c>
      <c r="BZ235" s="18" t="str">
        <f aca="false">IF(BY235="","",(BY235/BT235))</f>
        <v/>
      </c>
      <c r="CA235" s="16" t="n">
        <f aca="false">COUNTIFS(U235:BQ235,BU234)</f>
        <v>0</v>
      </c>
      <c r="CB235" s="16" t="str">
        <f aca="false">IF(BX235="",BU235,BX235)</f>
        <v>*flood*</v>
      </c>
      <c r="CC235" s="16" t="n">
        <f aca="false">COUNTIFS(U235:BQ235,CB234)</f>
        <v>0</v>
      </c>
      <c r="CD235" s="18" t="n">
        <f aca="false">CC235/BT235</f>
        <v>0</v>
      </c>
      <c r="CE235" s="16" t="s">
        <v>1787</v>
      </c>
      <c r="CF235" s="18" t="n">
        <f aca="false">(COUNTIFS(U235:BQ235,CE235))/BT235</f>
        <v>0</v>
      </c>
      <c r="CH235" s="16" t="s">
        <v>1788</v>
      </c>
      <c r="CI235" s="14" t="n">
        <f aca="false">(COUNTIFS(U235:BQ235,CK235))/BT235</f>
        <v>0</v>
      </c>
      <c r="CJ235" s="18" t="n">
        <v>0.57</v>
      </c>
      <c r="CK235" s="16" t="s">
        <v>1762</v>
      </c>
      <c r="CL235" s="16" t="s">
        <v>1774</v>
      </c>
    </row>
    <row r="236" customFormat="false" ht="13.8" hidden="false" customHeight="false" outlineLevel="0" collapsed="false">
      <c r="A236" s="4" t="s">
        <v>197</v>
      </c>
      <c r="B236" s="4" t="n">
        <v>1</v>
      </c>
      <c r="C236" s="4" t="n">
        <v>1</v>
      </c>
      <c r="D236" s="4" t="n">
        <v>1</v>
      </c>
      <c r="E236" s="4" t="n">
        <v>61</v>
      </c>
      <c r="F236" s="4" t="n">
        <v>30</v>
      </c>
      <c r="G236" s="4" t="n">
        <v>0</v>
      </c>
      <c r="H236" s="4" t="n">
        <v>30</v>
      </c>
      <c r="I236" s="4" t="n">
        <v>10030</v>
      </c>
      <c r="J236" s="4" t="n">
        <v>30</v>
      </c>
      <c r="K236" s="4" t="s">
        <v>200</v>
      </c>
      <c r="L236" s="4" t="s">
        <v>132</v>
      </c>
      <c r="M236" s="0" t="s">
        <v>1789</v>
      </c>
      <c r="N236" s="0" t="s">
        <v>1790</v>
      </c>
      <c r="O236" s="0" t="s">
        <v>1791</v>
      </c>
      <c r="R236" s="0" t="n">
        <f aca="false">(1+LEN(N236)-LEN(SUBSTITUTE(N236," ","")))+1</f>
        <v>7</v>
      </c>
      <c r="S236" s="0" t="n">
        <f aca="false">(1+LEN(O236)-LEN(SUBSTITUTE(O236," ","")))</f>
        <v>10</v>
      </c>
      <c r="T236" s="0" t="s">
        <v>1792</v>
      </c>
      <c r="U236" s="0" t="s">
        <v>1793</v>
      </c>
      <c r="V236" s="0" t="s">
        <v>1794</v>
      </c>
      <c r="W236" s="0" t="s">
        <v>1795</v>
      </c>
      <c r="X236" s="0" t="s">
        <v>1796</v>
      </c>
      <c r="Y236" s="0" t="s">
        <v>1309</v>
      </c>
      <c r="Z236" s="0" t="s">
        <v>1797</v>
      </c>
      <c r="AA236" s="0" t="s">
        <v>1798</v>
      </c>
      <c r="AB236" s="0" t="s">
        <v>1793</v>
      </c>
      <c r="AC236" s="0" t="s">
        <v>1797</v>
      </c>
      <c r="AD236" s="0" t="s">
        <v>762</v>
      </c>
      <c r="AE236" s="0" t="s">
        <v>1799</v>
      </c>
      <c r="AF236" s="0" t="s">
        <v>1800</v>
      </c>
      <c r="AG236" s="0" t="s">
        <v>890</v>
      </c>
      <c r="AH236" s="0" t="s">
        <v>1797</v>
      </c>
      <c r="AI236" s="0" t="s">
        <v>1801</v>
      </c>
      <c r="AJ236" s="0" t="s">
        <v>1802</v>
      </c>
      <c r="AK236" s="0" t="s">
        <v>304</v>
      </c>
      <c r="AL236" s="0" t="s">
        <v>1797</v>
      </c>
      <c r="AM236" s="0" t="s">
        <v>186</v>
      </c>
      <c r="AN236" s="0" t="s">
        <v>762</v>
      </c>
      <c r="AO236" s="0" t="s">
        <v>1797</v>
      </c>
      <c r="AP236" s="0" t="s">
        <v>1803</v>
      </c>
      <c r="AQ236" s="0" t="s">
        <v>1309</v>
      </c>
      <c r="AR236" s="0" t="s">
        <v>1797</v>
      </c>
      <c r="AS236" s="0" t="s">
        <v>237</v>
      </c>
      <c r="AT236" s="0" t="s">
        <v>1010</v>
      </c>
      <c r="AU236" s="0" t="s">
        <v>1625</v>
      </c>
      <c r="AV236" s="0" t="s">
        <v>1804</v>
      </c>
      <c r="AW236" s="0" t="s">
        <v>1309</v>
      </c>
      <c r="AX236" s="0" t="s">
        <v>304</v>
      </c>
      <c r="AY236" s="0" t="s">
        <v>1797</v>
      </c>
      <c r="AZ236" s="0" t="s">
        <v>1805</v>
      </c>
      <c r="BA236" s="0" t="s">
        <v>1806</v>
      </c>
      <c r="BB236" s="0" t="s">
        <v>1797</v>
      </c>
      <c r="BC236" s="0" t="s">
        <v>1309</v>
      </c>
      <c r="BD236" s="0" t="s">
        <v>1807</v>
      </c>
      <c r="BE236" s="0" t="s">
        <v>1793</v>
      </c>
      <c r="BF236" s="0" t="s">
        <v>186</v>
      </c>
      <c r="BG236" s="0" t="s">
        <v>1797</v>
      </c>
      <c r="BH236" s="0" t="s">
        <v>750</v>
      </c>
      <c r="BI236" s="0" t="s">
        <v>1797</v>
      </c>
      <c r="BJ236" s="0" t="s">
        <v>1808</v>
      </c>
      <c r="BK236" s="0" t="s">
        <v>1809</v>
      </c>
      <c r="BL236" s="0" t="s">
        <v>1810</v>
      </c>
      <c r="BM236" s="0" t="s">
        <v>1309</v>
      </c>
      <c r="BN236" s="0" t="s">
        <v>1811</v>
      </c>
      <c r="BO236" s="0" t="s">
        <v>1797</v>
      </c>
      <c r="BP236" s="0" t="s">
        <v>1309</v>
      </c>
      <c r="BQ236" s="0" t="s">
        <v>1309</v>
      </c>
      <c r="BS236" s="0" t="s">
        <v>1797</v>
      </c>
      <c r="BT236" s="0" t="n">
        <f aca="false">49-(COUNTBLANK(U236:BQ236))</f>
        <v>49</v>
      </c>
      <c r="BU236" s="0" t="str">
        <f aca="false">CONCATENATE("*",BS236,"*")</f>
        <v>*fish*</v>
      </c>
      <c r="BV236" s="0" t="n">
        <f aca="false">COUNTIFS(U236:BQ236,BU236)</f>
        <v>0</v>
      </c>
      <c r="BW236" s="14" t="n">
        <f aca="false">BV236/BT236</f>
        <v>0</v>
      </c>
      <c r="BZ236" s="14" t="str">
        <f aca="false">IF(BY236="","",(BY236/BT236))</f>
        <v/>
      </c>
      <c r="CA236" s="0" t="n">
        <f aca="false">COUNTIFS(U236:BQ236,BU237)</f>
        <v>0</v>
      </c>
      <c r="CB236" s="0" t="str">
        <f aca="false">IF(BX236="",BU236,BX236)</f>
        <v>*fish*</v>
      </c>
      <c r="CC236" s="0" t="n">
        <f aca="false">COUNTIFS(U236:BQ236,CB237)</f>
        <v>0</v>
      </c>
      <c r="CD236" s="14" t="n">
        <f aca="false">CC236/BT236</f>
        <v>0</v>
      </c>
      <c r="CE236" s="0" t="s">
        <v>1812</v>
      </c>
      <c r="CF236" s="14" t="n">
        <f aca="false">(COUNTIFS(U236:BQ236,CE236))/BT236</f>
        <v>0</v>
      </c>
      <c r="CH236" s="0" t="s">
        <v>1813</v>
      </c>
      <c r="CI236" s="14" t="n">
        <f aca="false">(COUNTIFS(U236:BQ236,CK236))/BT236</f>
        <v>0.346938775510204</v>
      </c>
      <c r="CJ236" s="14" t="n">
        <f aca="false">(COUNTIFS(U236:BQ236,CK237))/BT236</f>
        <v>0.122448979591837</v>
      </c>
      <c r="CK236" s="15" t="s">
        <v>1797</v>
      </c>
      <c r="CL236" s="0" t="s">
        <v>1814</v>
      </c>
    </row>
    <row r="237" customFormat="false" ht="13.8" hidden="false" customHeight="false" outlineLevel="0" collapsed="false">
      <c r="A237" s="4" t="s">
        <v>131</v>
      </c>
      <c r="B237" s="4" t="n">
        <v>1</v>
      </c>
      <c r="C237" s="4" t="n">
        <v>1</v>
      </c>
      <c r="D237" s="4" t="n">
        <v>2</v>
      </c>
      <c r="E237" s="4" t="n">
        <v>61</v>
      </c>
      <c r="F237" s="4" t="n">
        <v>30</v>
      </c>
      <c r="G237" s="4" t="n">
        <v>1</v>
      </c>
      <c r="H237" s="4" t="n">
        <v>1030</v>
      </c>
      <c r="I237" s="4" t="n">
        <v>11030</v>
      </c>
      <c r="J237" s="4" t="n">
        <v>1030</v>
      </c>
      <c r="K237" s="4" t="s">
        <v>200</v>
      </c>
      <c r="L237" s="4" t="s">
        <v>132</v>
      </c>
      <c r="M237" s="0" t="s">
        <v>1815</v>
      </c>
      <c r="N237" s="0" t="s">
        <v>1790</v>
      </c>
      <c r="O237" s="0" t="s">
        <v>1816</v>
      </c>
      <c r="R237" s="0" t="n">
        <f aca="false">(1+LEN(N237)-LEN(SUBSTITUTE(N237," ","")))+1</f>
        <v>7</v>
      </c>
      <c r="S237" s="0" t="n">
        <f aca="false">(1+LEN(O237)-LEN(SUBSTITUTE(O237," ","")))</f>
        <v>10</v>
      </c>
      <c r="T237" s="0" t="s">
        <v>1792</v>
      </c>
      <c r="U237" s="0" t="s">
        <v>1793</v>
      </c>
      <c r="V237" s="0" t="s">
        <v>1817</v>
      </c>
      <c r="W237" s="0" t="s">
        <v>1818</v>
      </c>
      <c r="X237" s="0" t="s">
        <v>1793</v>
      </c>
      <c r="Y237" s="0" t="s">
        <v>1819</v>
      </c>
      <c r="Z237" s="0" t="s">
        <v>1793</v>
      </c>
      <c r="AA237" s="0" t="s">
        <v>1820</v>
      </c>
      <c r="AB237" s="0" t="s">
        <v>1793</v>
      </c>
      <c r="AC237" s="0" t="s">
        <v>1309</v>
      </c>
      <c r="AD237" s="0" t="s">
        <v>1309</v>
      </c>
      <c r="AE237" s="0" t="s">
        <v>1793</v>
      </c>
      <c r="AF237" s="0" t="s">
        <v>1821</v>
      </c>
      <c r="AG237" s="0" t="s">
        <v>1822</v>
      </c>
      <c r="AH237" s="0" t="s">
        <v>1823</v>
      </c>
      <c r="AI237" s="0" t="s">
        <v>1010</v>
      </c>
      <c r="AJ237" s="0" t="s">
        <v>1824</v>
      </c>
      <c r="AK237" s="0" t="s">
        <v>1825</v>
      </c>
      <c r="AL237" s="0" t="s">
        <v>1826</v>
      </c>
      <c r="AM237" s="0" t="s">
        <v>1827</v>
      </c>
      <c r="AN237" s="0" t="s">
        <v>1309</v>
      </c>
      <c r="AO237" s="0" t="s">
        <v>1828</v>
      </c>
      <c r="AP237" s="0" t="s">
        <v>1829</v>
      </c>
      <c r="AQ237" s="0" t="s">
        <v>1793</v>
      </c>
      <c r="AR237" s="0" t="s">
        <v>1829</v>
      </c>
      <c r="AS237" s="0" t="s">
        <v>1793</v>
      </c>
      <c r="AT237" s="0" t="s">
        <v>1793</v>
      </c>
      <c r="AU237" s="0" t="s">
        <v>1793</v>
      </c>
      <c r="AV237" s="0" t="s">
        <v>1309</v>
      </c>
      <c r="AW237" s="0" t="s">
        <v>1325</v>
      </c>
      <c r="AX237" s="0" t="s">
        <v>186</v>
      </c>
      <c r="AY237" s="0" t="s">
        <v>1793</v>
      </c>
      <c r="AZ237" s="0" t="s">
        <v>1830</v>
      </c>
      <c r="BA237" s="0" t="s">
        <v>1309</v>
      </c>
      <c r="BB237" s="0" t="s">
        <v>1793</v>
      </c>
      <c r="BC237" s="0" t="s">
        <v>1309</v>
      </c>
      <c r="BD237" s="0" t="s">
        <v>1793</v>
      </c>
      <c r="BE237" s="0" t="s">
        <v>1831</v>
      </c>
      <c r="BF237" s="0" t="s">
        <v>1793</v>
      </c>
      <c r="BG237" s="0" t="s">
        <v>1793</v>
      </c>
      <c r="BH237" s="0" t="s">
        <v>1807</v>
      </c>
      <c r="BI237" s="0" t="s">
        <v>1832</v>
      </c>
      <c r="BJ237" s="0" t="s">
        <v>1309</v>
      </c>
      <c r="BK237" s="0" t="s">
        <v>1833</v>
      </c>
      <c r="BL237" s="0" t="s">
        <v>1834</v>
      </c>
      <c r="BM237" s="0" t="s">
        <v>1309</v>
      </c>
      <c r="BN237" s="0" t="s">
        <v>1309</v>
      </c>
      <c r="BO237" s="0" t="s">
        <v>1835</v>
      </c>
      <c r="BP237" s="0" t="s">
        <v>1818</v>
      </c>
      <c r="BQ237" s="0" t="s">
        <v>1793</v>
      </c>
      <c r="BS237" s="0" t="s">
        <v>1793</v>
      </c>
      <c r="BT237" s="0" t="n">
        <f aca="false">49-(COUNTBLANK(U237:BQ237))</f>
        <v>49</v>
      </c>
      <c r="BU237" s="0" t="str">
        <f aca="false">CONCATENATE("*",BS237,"*")</f>
        <v>*swim*</v>
      </c>
      <c r="BV237" s="0" t="n">
        <f aca="false">COUNTIFS(U237:BQ237,BU237)</f>
        <v>0</v>
      </c>
      <c r="BW237" s="14" t="n">
        <f aca="false">BV237/BT237</f>
        <v>0</v>
      </c>
      <c r="BZ237" s="14" t="str">
        <f aca="false">IF(BY237="","",(BY237/BT237))</f>
        <v/>
      </c>
      <c r="CA237" s="0" t="n">
        <f aca="false">COUNTIFS(U237:BQ237,BU236)</f>
        <v>0</v>
      </c>
      <c r="CB237" s="0" t="str">
        <f aca="false">IF(BX237="",BU237,BX237)</f>
        <v>*swim*</v>
      </c>
      <c r="CC237" s="0" t="n">
        <f aca="false">COUNTIFS(U237:BQ237,CB236)</f>
        <v>0</v>
      </c>
      <c r="CD237" s="14" t="n">
        <f aca="false">CC237/BT237</f>
        <v>0</v>
      </c>
      <c r="CE237" s="0" t="s">
        <v>1836</v>
      </c>
      <c r="CF237" s="14" t="n">
        <f aca="false">(COUNTIFS(U237:BQ237,CE237))/BT237</f>
        <v>0</v>
      </c>
      <c r="CH237" s="0" t="s">
        <v>1837</v>
      </c>
      <c r="CI237" s="14" t="n">
        <f aca="false">(COUNTIFS(U237:BQ237,CK237))/BT237</f>
        <v>0.448979591836735</v>
      </c>
      <c r="CJ237" s="14" t="n">
        <f aca="false">(COUNTIFS(U237:BQ237,CK236))/BT237</f>
        <v>0</v>
      </c>
      <c r="CK237" s="15" t="s">
        <v>1793</v>
      </c>
      <c r="CL237" s="0" t="s">
        <v>1814</v>
      </c>
    </row>
    <row r="238" customFormat="false" ht="13.8" hidden="false" customHeight="false" outlineLevel="0" collapsed="false">
      <c r="A238" s="4" t="s">
        <v>167</v>
      </c>
      <c r="B238" s="17" t="n">
        <v>1</v>
      </c>
      <c r="C238" s="17" t="n">
        <v>2</v>
      </c>
      <c r="D238" s="17" t="n">
        <v>1</v>
      </c>
      <c r="E238" s="17" t="n">
        <v>61</v>
      </c>
      <c r="F238" s="17" t="n">
        <v>30</v>
      </c>
      <c r="G238" s="17" t="n">
        <v>2</v>
      </c>
      <c r="H238" s="4" t="n">
        <v>2030</v>
      </c>
      <c r="I238" s="4" t="n">
        <v>12030</v>
      </c>
      <c r="J238" s="4" t="n">
        <v>2030</v>
      </c>
      <c r="K238" s="4" t="s">
        <v>200</v>
      </c>
      <c r="L238" s="4" t="s">
        <v>132</v>
      </c>
      <c r="M238" s="16" t="s">
        <v>1789</v>
      </c>
      <c r="N238" s="16" t="s">
        <v>1790</v>
      </c>
      <c r="O238" s="16" t="s">
        <v>1816</v>
      </c>
      <c r="P238" s="16"/>
      <c r="Q238" s="16"/>
      <c r="R238" s="16" t="n">
        <f aca="false">(1+LEN(N238)-LEN(SUBSTITUTE(N238," ","")))+1</f>
        <v>7</v>
      </c>
      <c r="S238" s="16" t="n">
        <f aca="false">(1+LEN(O238)-LEN(SUBSTITUTE(O238," ","")))</f>
        <v>10</v>
      </c>
      <c r="T238" s="16" t="s">
        <v>1792</v>
      </c>
      <c r="U238" s="16" t="s">
        <v>1793</v>
      </c>
      <c r="V238" s="16" t="s">
        <v>1794</v>
      </c>
      <c r="W238" s="16" t="s">
        <v>1795</v>
      </c>
      <c r="X238" s="16" t="s">
        <v>1796</v>
      </c>
      <c r="Y238" s="16" t="s">
        <v>1309</v>
      </c>
      <c r="Z238" s="16" t="s">
        <v>1797</v>
      </c>
      <c r="AA238" s="16" t="s">
        <v>1798</v>
      </c>
      <c r="AB238" s="16" t="s">
        <v>1793</v>
      </c>
      <c r="AC238" s="16" t="s">
        <v>1797</v>
      </c>
      <c r="AD238" s="16" t="s">
        <v>762</v>
      </c>
      <c r="AE238" s="16" t="s">
        <v>1799</v>
      </c>
      <c r="AF238" s="16" t="s">
        <v>1800</v>
      </c>
      <c r="AG238" s="16" t="s">
        <v>890</v>
      </c>
      <c r="AH238" s="16" t="s">
        <v>1797</v>
      </c>
      <c r="AI238" s="16" t="s">
        <v>1801</v>
      </c>
      <c r="AJ238" s="16" t="s">
        <v>1802</v>
      </c>
      <c r="AK238" s="16" t="s">
        <v>304</v>
      </c>
      <c r="AL238" s="16" t="s">
        <v>1797</v>
      </c>
      <c r="AM238" s="16" t="s">
        <v>186</v>
      </c>
      <c r="AN238" s="16" t="s">
        <v>762</v>
      </c>
      <c r="AO238" s="16" t="s">
        <v>1797</v>
      </c>
      <c r="AP238" s="16" t="s">
        <v>1803</v>
      </c>
      <c r="AQ238" s="16" t="s">
        <v>1309</v>
      </c>
      <c r="AR238" s="16" t="s">
        <v>1797</v>
      </c>
      <c r="AS238" s="16" t="s">
        <v>237</v>
      </c>
      <c r="AT238" s="16" t="s">
        <v>1010</v>
      </c>
      <c r="AU238" s="16" t="s">
        <v>1625</v>
      </c>
      <c r="AV238" s="16" t="s">
        <v>1804</v>
      </c>
      <c r="AW238" s="16" t="s">
        <v>1309</v>
      </c>
      <c r="AX238" s="16" t="s">
        <v>304</v>
      </c>
      <c r="AY238" s="16" t="s">
        <v>1797</v>
      </c>
      <c r="AZ238" s="16" t="s">
        <v>1805</v>
      </c>
      <c r="BA238" s="16" t="s">
        <v>1806</v>
      </c>
      <c r="BB238" s="16" t="s">
        <v>1797</v>
      </c>
      <c r="BC238" s="16" t="s">
        <v>1309</v>
      </c>
      <c r="BD238" s="16" t="s">
        <v>1807</v>
      </c>
      <c r="BE238" s="16" t="s">
        <v>1793</v>
      </c>
      <c r="BF238" s="16" t="s">
        <v>186</v>
      </c>
      <c r="BG238" s="16" t="s">
        <v>1797</v>
      </c>
      <c r="BH238" s="16" t="s">
        <v>750</v>
      </c>
      <c r="BI238" s="16" t="s">
        <v>1797</v>
      </c>
      <c r="BJ238" s="16" t="s">
        <v>1808</v>
      </c>
      <c r="BK238" s="16" t="s">
        <v>1809</v>
      </c>
      <c r="BL238" s="16" t="s">
        <v>1810</v>
      </c>
      <c r="BM238" s="16" t="s">
        <v>1309</v>
      </c>
      <c r="BN238" s="16" t="s">
        <v>1811</v>
      </c>
      <c r="BO238" s="16" t="s">
        <v>1797</v>
      </c>
      <c r="BP238" s="16" t="s">
        <v>1309</v>
      </c>
      <c r="BQ238" s="16" t="s">
        <v>1309</v>
      </c>
      <c r="BR238" s="16"/>
      <c r="BS238" s="16" t="s">
        <v>1797</v>
      </c>
      <c r="BT238" s="16" t="n">
        <f aca="false">49-(COUNTBLANK(U238:BQ238))</f>
        <v>49</v>
      </c>
      <c r="BU238" s="16" t="str">
        <f aca="false">CONCATENATE("*",BS238,"*")</f>
        <v>*fish*</v>
      </c>
      <c r="BV238" s="16" t="n">
        <f aca="false">COUNTIFS(U238:BQ238,BU238)</f>
        <v>0</v>
      </c>
      <c r="BW238" s="18" t="n">
        <f aca="false">BV238/BT238</f>
        <v>0</v>
      </c>
      <c r="BX238" s="16"/>
      <c r="BY238" s="16"/>
      <c r="BZ238" s="18" t="str">
        <f aca="false">IF(BY238="","",(BY238/BT238))</f>
        <v/>
      </c>
      <c r="CA238" s="16" t="n">
        <f aca="false">COUNTIFS(U238:BQ238,BU239)</f>
        <v>0</v>
      </c>
      <c r="CB238" s="16" t="str">
        <f aca="false">IF(BX238="",BU238,BX238)</f>
        <v>*fish*</v>
      </c>
      <c r="CC238" s="16" t="n">
        <f aca="false">COUNTIFS(U238:BQ238,CB239)</f>
        <v>0</v>
      </c>
      <c r="CD238" s="18" t="n">
        <f aca="false">CC238/BT238</f>
        <v>0</v>
      </c>
      <c r="CE238" s="16" t="s">
        <v>1812</v>
      </c>
      <c r="CF238" s="18" t="n">
        <f aca="false">(COUNTIFS(U238:BQ238,CE238))/BT238</f>
        <v>0</v>
      </c>
      <c r="CG238" s="16"/>
      <c r="CH238" s="16" t="s">
        <v>1813</v>
      </c>
      <c r="CI238" s="14" t="n">
        <f aca="false">(COUNTIFS(U238:BQ238,CK238))/BT238</f>
        <v>0.122448979591837</v>
      </c>
      <c r="CJ238" s="14" t="n">
        <f aca="false">(COUNTIFS(U238:BQ238,CK239))/BT238</f>
        <v>0.346938775510204</v>
      </c>
      <c r="CK238" s="16" t="s">
        <v>1793</v>
      </c>
      <c r="CL238" s="16" t="s">
        <v>1814</v>
      </c>
    </row>
    <row r="239" customFormat="false" ht="13.8" hidden="false" customHeight="false" outlineLevel="0" collapsed="false">
      <c r="A239" s="4" t="s">
        <v>195</v>
      </c>
      <c r="B239" s="17" t="n">
        <v>1</v>
      </c>
      <c r="C239" s="17" t="n">
        <v>2</v>
      </c>
      <c r="D239" s="17" t="n">
        <v>2</v>
      </c>
      <c r="E239" s="17" t="n">
        <v>61</v>
      </c>
      <c r="F239" s="17" t="n">
        <v>30</v>
      </c>
      <c r="G239" s="17" t="n">
        <v>3</v>
      </c>
      <c r="H239" s="4" t="n">
        <v>3030</v>
      </c>
      <c r="I239" s="4" t="n">
        <v>13030</v>
      </c>
      <c r="J239" s="4" t="n">
        <v>3030</v>
      </c>
      <c r="K239" s="4" t="s">
        <v>200</v>
      </c>
      <c r="L239" s="4" t="s">
        <v>132</v>
      </c>
      <c r="M239" s="16" t="s">
        <v>1815</v>
      </c>
      <c r="N239" s="16" t="s">
        <v>1790</v>
      </c>
      <c r="O239" s="16" t="s">
        <v>1791</v>
      </c>
      <c r="P239" s="16"/>
      <c r="Q239" s="16"/>
      <c r="R239" s="16" t="n">
        <f aca="false">(1+LEN(N239)-LEN(SUBSTITUTE(N239," ","")))+1</f>
        <v>7</v>
      </c>
      <c r="S239" s="16" t="n">
        <f aca="false">(1+LEN(O239)-LEN(SUBSTITUTE(O239," ","")))</f>
        <v>10</v>
      </c>
      <c r="T239" s="16" t="s">
        <v>1792</v>
      </c>
      <c r="U239" s="16" t="s">
        <v>1793</v>
      </c>
      <c r="V239" s="16" t="s">
        <v>1817</v>
      </c>
      <c r="W239" s="16" t="s">
        <v>1818</v>
      </c>
      <c r="X239" s="16" t="s">
        <v>1793</v>
      </c>
      <c r="Y239" s="16" t="s">
        <v>1819</v>
      </c>
      <c r="Z239" s="16" t="s">
        <v>1793</v>
      </c>
      <c r="AA239" s="16" t="s">
        <v>1820</v>
      </c>
      <c r="AB239" s="16" t="s">
        <v>1793</v>
      </c>
      <c r="AC239" s="16" t="s">
        <v>1309</v>
      </c>
      <c r="AD239" s="16" t="s">
        <v>1309</v>
      </c>
      <c r="AE239" s="16" t="s">
        <v>1793</v>
      </c>
      <c r="AF239" s="16" t="s">
        <v>1821</v>
      </c>
      <c r="AG239" s="16" t="s">
        <v>1822</v>
      </c>
      <c r="AH239" s="16" t="s">
        <v>1823</v>
      </c>
      <c r="AI239" s="16" t="s">
        <v>1010</v>
      </c>
      <c r="AJ239" s="16" t="s">
        <v>1824</v>
      </c>
      <c r="AK239" s="16" t="s">
        <v>1825</v>
      </c>
      <c r="AL239" s="16" t="s">
        <v>1826</v>
      </c>
      <c r="AM239" s="16" t="s">
        <v>1827</v>
      </c>
      <c r="AN239" s="16" t="s">
        <v>1309</v>
      </c>
      <c r="AO239" s="16" t="s">
        <v>1828</v>
      </c>
      <c r="AP239" s="16" t="s">
        <v>1829</v>
      </c>
      <c r="AQ239" s="16" t="s">
        <v>1793</v>
      </c>
      <c r="AR239" s="16" t="s">
        <v>1829</v>
      </c>
      <c r="AS239" s="16" t="s">
        <v>1793</v>
      </c>
      <c r="AT239" s="16" t="s">
        <v>1793</v>
      </c>
      <c r="AU239" s="16" t="s">
        <v>1793</v>
      </c>
      <c r="AV239" s="16" t="s">
        <v>1309</v>
      </c>
      <c r="AW239" s="16" t="s">
        <v>1325</v>
      </c>
      <c r="AX239" s="16" t="s">
        <v>186</v>
      </c>
      <c r="AY239" s="16" t="s">
        <v>1793</v>
      </c>
      <c r="AZ239" s="16" t="s">
        <v>1830</v>
      </c>
      <c r="BA239" s="16" t="s">
        <v>1309</v>
      </c>
      <c r="BB239" s="16" t="s">
        <v>1793</v>
      </c>
      <c r="BC239" s="16" t="s">
        <v>1309</v>
      </c>
      <c r="BD239" s="16" t="s">
        <v>1793</v>
      </c>
      <c r="BE239" s="16" t="s">
        <v>1831</v>
      </c>
      <c r="BF239" s="16" t="s">
        <v>1793</v>
      </c>
      <c r="BG239" s="16" t="s">
        <v>1793</v>
      </c>
      <c r="BH239" s="16" t="s">
        <v>1807</v>
      </c>
      <c r="BI239" s="16" t="s">
        <v>1832</v>
      </c>
      <c r="BJ239" s="16" t="s">
        <v>1309</v>
      </c>
      <c r="BK239" s="16" t="s">
        <v>1833</v>
      </c>
      <c r="BL239" s="16" t="s">
        <v>1834</v>
      </c>
      <c r="BM239" s="16" t="s">
        <v>1309</v>
      </c>
      <c r="BN239" s="16" t="s">
        <v>1309</v>
      </c>
      <c r="BO239" s="16" t="s">
        <v>1835</v>
      </c>
      <c r="BP239" s="16" t="s">
        <v>1818</v>
      </c>
      <c r="BQ239" s="16" t="s">
        <v>1793</v>
      </c>
      <c r="BR239" s="16"/>
      <c r="BS239" s="16" t="s">
        <v>1793</v>
      </c>
      <c r="BT239" s="16" t="n">
        <f aca="false">49-(COUNTBLANK(U239:BQ239))</f>
        <v>49</v>
      </c>
      <c r="BU239" s="16" t="str">
        <f aca="false">CONCATENATE("*",BS239,"*")</f>
        <v>*swim*</v>
      </c>
      <c r="BV239" s="16" t="n">
        <f aca="false">COUNTIFS(U239:BQ239,BU239)</f>
        <v>0</v>
      </c>
      <c r="BW239" s="18" t="n">
        <f aca="false">BV239/BT239</f>
        <v>0</v>
      </c>
      <c r="BX239" s="16"/>
      <c r="BY239" s="16"/>
      <c r="BZ239" s="18" t="str">
        <f aca="false">IF(BY239="","",(BY239/BT239))</f>
        <v/>
      </c>
      <c r="CA239" s="16" t="n">
        <f aca="false">COUNTIFS(U239:BQ239,BU238)</f>
        <v>0</v>
      </c>
      <c r="CB239" s="16" t="str">
        <f aca="false">IF(BX239="",BU239,BX239)</f>
        <v>*swim*</v>
      </c>
      <c r="CC239" s="16" t="n">
        <f aca="false">COUNTIFS(U239:BQ239,CB238)</f>
        <v>0</v>
      </c>
      <c r="CD239" s="18" t="n">
        <f aca="false">CC239/BT239</f>
        <v>0</v>
      </c>
      <c r="CE239" s="16" t="s">
        <v>1836</v>
      </c>
      <c r="CF239" s="18" t="n">
        <f aca="false">(COUNTIFS(U239:BQ239,CE239))/BT239</f>
        <v>0</v>
      </c>
      <c r="CG239" s="16"/>
      <c r="CH239" s="16" t="s">
        <v>1837</v>
      </c>
      <c r="CI239" s="14" t="n">
        <f aca="false">(COUNTIFS(U239:BQ239,CK239))/BT239</f>
        <v>0</v>
      </c>
      <c r="CJ239" s="14" t="n">
        <f aca="false">(COUNTIFS(U239:BQ239,CK238))/BT239</f>
        <v>0.448979591836735</v>
      </c>
      <c r="CK239" s="16" t="s">
        <v>1797</v>
      </c>
      <c r="CL239" s="16" t="s">
        <v>1814</v>
      </c>
    </row>
    <row r="240" customFormat="false" ht="13.8" hidden="false" customHeight="false" outlineLevel="0" collapsed="false">
      <c r="A240" s="4" t="s">
        <v>201</v>
      </c>
      <c r="B240" s="4" t="n">
        <v>2</v>
      </c>
      <c r="C240" s="4" t="n">
        <v>1</v>
      </c>
      <c r="D240" s="4" t="n">
        <v>1</v>
      </c>
      <c r="E240" s="4" t="n">
        <v>61</v>
      </c>
      <c r="F240" s="4" t="n">
        <v>30</v>
      </c>
      <c r="G240" s="4" t="n">
        <v>5</v>
      </c>
      <c r="H240" s="4" t="n">
        <v>5030</v>
      </c>
      <c r="I240" s="4" t="n">
        <v>15030</v>
      </c>
      <c r="J240" s="4" t="n">
        <v>5030</v>
      </c>
      <c r="K240" s="4" t="s">
        <v>200</v>
      </c>
      <c r="L240" s="4" t="s">
        <v>132</v>
      </c>
      <c r="M240" s="0" t="s">
        <v>1789</v>
      </c>
      <c r="N240" s="0" t="s">
        <v>1790</v>
      </c>
      <c r="O240" s="0" t="s">
        <v>1791</v>
      </c>
      <c r="R240" s="0" t="n">
        <f aca="false">(1+LEN(N240)-LEN(SUBSTITUTE(N240," ","")))+1</f>
        <v>7</v>
      </c>
      <c r="S240" s="0" t="n">
        <f aca="false">(1+LEN(O240)-LEN(SUBSTITUTE(O240," ","")))</f>
        <v>10</v>
      </c>
      <c r="T240" s="0" t="s">
        <v>1792</v>
      </c>
      <c r="U240" s="0" t="s">
        <v>1793</v>
      </c>
      <c r="V240" s="0" t="s">
        <v>1794</v>
      </c>
      <c r="W240" s="0" t="s">
        <v>1795</v>
      </c>
      <c r="X240" s="0" t="s">
        <v>1796</v>
      </c>
      <c r="Y240" s="0" t="s">
        <v>1309</v>
      </c>
      <c r="Z240" s="0" t="s">
        <v>1797</v>
      </c>
      <c r="AA240" s="0" t="s">
        <v>1798</v>
      </c>
      <c r="AB240" s="0" t="s">
        <v>1793</v>
      </c>
      <c r="AC240" s="0" t="s">
        <v>1797</v>
      </c>
      <c r="AD240" s="0" t="s">
        <v>762</v>
      </c>
      <c r="AE240" s="0" t="s">
        <v>1799</v>
      </c>
      <c r="AF240" s="0" t="s">
        <v>1800</v>
      </c>
      <c r="AG240" s="0" t="s">
        <v>890</v>
      </c>
      <c r="AH240" s="0" t="s">
        <v>1797</v>
      </c>
      <c r="AI240" s="0" t="s">
        <v>1801</v>
      </c>
      <c r="AJ240" s="0" t="s">
        <v>1802</v>
      </c>
      <c r="AK240" s="0" t="s">
        <v>304</v>
      </c>
      <c r="AL240" s="0" t="s">
        <v>1797</v>
      </c>
      <c r="AM240" s="0" t="s">
        <v>186</v>
      </c>
      <c r="AN240" s="0" t="s">
        <v>762</v>
      </c>
      <c r="AO240" s="0" t="s">
        <v>1797</v>
      </c>
      <c r="AP240" s="0" t="s">
        <v>1803</v>
      </c>
      <c r="AQ240" s="0" t="s">
        <v>1309</v>
      </c>
      <c r="AR240" s="0" t="s">
        <v>1797</v>
      </c>
      <c r="AS240" s="0" t="s">
        <v>237</v>
      </c>
      <c r="AT240" s="0" t="s">
        <v>1010</v>
      </c>
      <c r="AU240" s="0" t="s">
        <v>1625</v>
      </c>
      <c r="AV240" s="0" t="s">
        <v>1804</v>
      </c>
      <c r="AW240" s="0" t="s">
        <v>1309</v>
      </c>
      <c r="AX240" s="0" t="s">
        <v>304</v>
      </c>
      <c r="AY240" s="0" t="s">
        <v>1797</v>
      </c>
      <c r="AZ240" s="0" t="s">
        <v>1805</v>
      </c>
      <c r="BA240" s="0" t="s">
        <v>1806</v>
      </c>
      <c r="BB240" s="0" t="s">
        <v>1797</v>
      </c>
      <c r="BC240" s="0" t="s">
        <v>1309</v>
      </c>
      <c r="BD240" s="0" t="s">
        <v>1807</v>
      </c>
      <c r="BE240" s="0" t="s">
        <v>1793</v>
      </c>
      <c r="BF240" s="0" t="s">
        <v>186</v>
      </c>
      <c r="BG240" s="0" t="s">
        <v>1797</v>
      </c>
      <c r="BH240" s="0" t="s">
        <v>750</v>
      </c>
      <c r="BI240" s="0" t="s">
        <v>1797</v>
      </c>
      <c r="BJ240" s="0" t="s">
        <v>1808</v>
      </c>
      <c r="BK240" s="0" t="s">
        <v>1809</v>
      </c>
      <c r="BL240" s="0" t="s">
        <v>1810</v>
      </c>
      <c r="BM240" s="0" t="s">
        <v>1309</v>
      </c>
      <c r="BN240" s="0" t="s">
        <v>1811</v>
      </c>
      <c r="BO240" s="0" t="s">
        <v>1797</v>
      </c>
      <c r="BP240" s="0" t="s">
        <v>1309</v>
      </c>
      <c r="BQ240" s="0" t="s">
        <v>1309</v>
      </c>
      <c r="BS240" s="0" t="s">
        <v>1797</v>
      </c>
      <c r="BT240" s="0" t="n">
        <f aca="false">49-(COUNTBLANK(U240:BQ240))</f>
        <v>49</v>
      </c>
      <c r="BU240" s="0" t="str">
        <f aca="false">CONCATENATE("*",BS240,"*")</f>
        <v>*fish*</v>
      </c>
      <c r="BV240" s="0" t="n">
        <f aca="false">COUNTIFS(U240:BQ240,BU240)</f>
        <v>0</v>
      </c>
      <c r="BW240" s="14" t="n">
        <f aca="false">BV240/BT240</f>
        <v>0</v>
      </c>
      <c r="BZ240" s="14" t="str">
        <f aca="false">IF(BY240="","",(BY240/BT240))</f>
        <v/>
      </c>
      <c r="CA240" s="0" t="n">
        <f aca="false">COUNTIFS(U240:BQ240,BU241)</f>
        <v>0</v>
      </c>
      <c r="CB240" s="0" t="str">
        <f aca="false">IF(BX240="",BU240,BX240)</f>
        <v>*fish*</v>
      </c>
      <c r="CC240" s="0" t="n">
        <f aca="false">COUNTIFS(U240:BQ240,CB241)</f>
        <v>0</v>
      </c>
      <c r="CD240" s="14" t="n">
        <f aca="false">CC240/BT240</f>
        <v>0</v>
      </c>
      <c r="CE240" s="0" t="s">
        <v>1812</v>
      </c>
      <c r="CF240" s="14" t="n">
        <f aca="false">(COUNTIFS(U240:BQ240,CE240))/BT240</f>
        <v>0</v>
      </c>
      <c r="CH240" s="0" t="s">
        <v>1813</v>
      </c>
      <c r="CI240" s="14" t="n">
        <f aca="false">(COUNTIFS(U240:BQ240,CK240))/BT240</f>
        <v>0.346938775510204</v>
      </c>
      <c r="CJ240" s="14" t="n">
        <f aca="false">(COUNTIFS(U240:BQ240,CH241))/BT240</f>
        <v>0</v>
      </c>
      <c r="CK240" s="15" t="s">
        <v>1797</v>
      </c>
      <c r="CL240" s="0" t="s">
        <v>1814</v>
      </c>
    </row>
    <row r="241" customFormat="false" ht="13.8" hidden="false" customHeight="false" outlineLevel="0" collapsed="false">
      <c r="A241" s="4" t="s">
        <v>202</v>
      </c>
      <c r="B241" s="4" t="n">
        <v>2</v>
      </c>
      <c r="C241" s="4" t="n">
        <v>1</v>
      </c>
      <c r="D241" s="4" t="n">
        <v>2</v>
      </c>
      <c r="E241" s="4" t="n">
        <v>61</v>
      </c>
      <c r="F241" s="4" t="n">
        <v>30</v>
      </c>
      <c r="G241" s="4" t="n">
        <v>6</v>
      </c>
      <c r="H241" s="4" t="n">
        <v>6030</v>
      </c>
      <c r="I241" s="4" t="n">
        <v>16030</v>
      </c>
      <c r="J241" s="4" t="n">
        <v>6030</v>
      </c>
      <c r="K241" s="4" t="s">
        <v>200</v>
      </c>
      <c r="L241" s="4" t="s">
        <v>132</v>
      </c>
      <c r="M241" s="0" t="s">
        <v>1815</v>
      </c>
      <c r="N241" s="0" t="s">
        <v>1790</v>
      </c>
      <c r="O241" s="0" t="s">
        <v>1816</v>
      </c>
      <c r="R241" s="0" t="n">
        <f aca="false">(1+LEN(N241)-LEN(SUBSTITUTE(N241," ","")))+1</f>
        <v>7</v>
      </c>
      <c r="S241" s="0" t="n">
        <f aca="false">(1+LEN(O241)-LEN(SUBSTITUTE(O241," ","")))</f>
        <v>10</v>
      </c>
      <c r="T241" s="0" t="s">
        <v>1792</v>
      </c>
      <c r="U241" s="0" t="s">
        <v>1793</v>
      </c>
      <c r="V241" s="0" t="s">
        <v>1817</v>
      </c>
      <c r="W241" s="0" t="s">
        <v>1818</v>
      </c>
      <c r="X241" s="0" t="s">
        <v>1793</v>
      </c>
      <c r="Y241" s="0" t="s">
        <v>1819</v>
      </c>
      <c r="Z241" s="0" t="s">
        <v>1793</v>
      </c>
      <c r="AA241" s="0" t="s">
        <v>1820</v>
      </c>
      <c r="AB241" s="0" t="s">
        <v>1793</v>
      </c>
      <c r="AC241" s="0" t="s">
        <v>1309</v>
      </c>
      <c r="AD241" s="0" t="s">
        <v>1309</v>
      </c>
      <c r="AE241" s="0" t="s">
        <v>1793</v>
      </c>
      <c r="AF241" s="0" t="s">
        <v>1821</v>
      </c>
      <c r="AG241" s="0" t="s">
        <v>1822</v>
      </c>
      <c r="AH241" s="0" t="s">
        <v>1823</v>
      </c>
      <c r="AI241" s="0" t="s">
        <v>1010</v>
      </c>
      <c r="AJ241" s="0" t="s">
        <v>1824</v>
      </c>
      <c r="AK241" s="0" t="s">
        <v>1825</v>
      </c>
      <c r="AL241" s="0" t="s">
        <v>1826</v>
      </c>
      <c r="AM241" s="0" t="s">
        <v>1827</v>
      </c>
      <c r="AN241" s="0" t="s">
        <v>1309</v>
      </c>
      <c r="AO241" s="0" t="s">
        <v>1828</v>
      </c>
      <c r="AP241" s="0" t="s">
        <v>1829</v>
      </c>
      <c r="AQ241" s="0" t="s">
        <v>1793</v>
      </c>
      <c r="AR241" s="0" t="s">
        <v>1829</v>
      </c>
      <c r="AS241" s="0" t="s">
        <v>1793</v>
      </c>
      <c r="AT241" s="0" t="s">
        <v>1793</v>
      </c>
      <c r="AU241" s="0" t="s">
        <v>1793</v>
      </c>
      <c r="AV241" s="0" t="s">
        <v>1309</v>
      </c>
      <c r="AW241" s="0" t="s">
        <v>1325</v>
      </c>
      <c r="AX241" s="0" t="s">
        <v>186</v>
      </c>
      <c r="AY241" s="0" t="s">
        <v>1793</v>
      </c>
      <c r="AZ241" s="0" t="s">
        <v>1830</v>
      </c>
      <c r="BA241" s="0" t="s">
        <v>1309</v>
      </c>
      <c r="BB241" s="0" t="s">
        <v>1793</v>
      </c>
      <c r="BC241" s="0" t="s">
        <v>1309</v>
      </c>
      <c r="BD241" s="0" t="s">
        <v>1793</v>
      </c>
      <c r="BE241" s="0" t="s">
        <v>1831</v>
      </c>
      <c r="BF241" s="0" t="s">
        <v>1793</v>
      </c>
      <c r="BG241" s="0" t="s">
        <v>1793</v>
      </c>
      <c r="BH241" s="0" t="s">
        <v>1807</v>
      </c>
      <c r="BI241" s="0" t="s">
        <v>1832</v>
      </c>
      <c r="BJ241" s="0" t="s">
        <v>1309</v>
      </c>
      <c r="BK241" s="0" t="s">
        <v>1833</v>
      </c>
      <c r="BL241" s="0" t="s">
        <v>1834</v>
      </c>
      <c r="BM241" s="0" t="s">
        <v>1309</v>
      </c>
      <c r="BN241" s="0" t="s">
        <v>1309</v>
      </c>
      <c r="BO241" s="0" t="s">
        <v>1835</v>
      </c>
      <c r="BP241" s="0" t="s">
        <v>1818</v>
      </c>
      <c r="BQ241" s="0" t="s">
        <v>1793</v>
      </c>
      <c r="BS241" s="0" t="s">
        <v>1793</v>
      </c>
      <c r="BT241" s="0" t="n">
        <f aca="false">49-(COUNTBLANK(U241:BQ241))</f>
        <v>49</v>
      </c>
      <c r="BU241" s="0" t="str">
        <f aca="false">CONCATENATE("*",BS241,"*")</f>
        <v>*swim*</v>
      </c>
      <c r="BV241" s="0" t="n">
        <f aca="false">COUNTIFS(U241:BQ241,BU241)</f>
        <v>0</v>
      </c>
      <c r="BW241" s="14" t="n">
        <f aca="false">BV241/BT241</f>
        <v>0</v>
      </c>
      <c r="BZ241" s="14" t="str">
        <f aca="false">IF(BY241="","",(BY241/BT241))</f>
        <v/>
      </c>
      <c r="CA241" s="0" t="n">
        <f aca="false">COUNTIFS(U241:BQ241,BU240)</f>
        <v>0</v>
      </c>
      <c r="CB241" s="0" t="str">
        <f aca="false">IF(BX241="",BU241,BX241)</f>
        <v>*swim*</v>
      </c>
      <c r="CC241" s="0" t="n">
        <f aca="false">COUNTIFS(U241:BQ241,CB240)</f>
        <v>0</v>
      </c>
      <c r="CD241" s="14" t="n">
        <f aca="false">CC241/BT241</f>
        <v>0</v>
      </c>
      <c r="CE241" s="0" t="s">
        <v>1836</v>
      </c>
      <c r="CF241" s="14" t="n">
        <f aca="false">(COUNTIFS(U241:BQ241,CE241))/BT241</f>
        <v>0</v>
      </c>
      <c r="CH241" s="0" t="s">
        <v>1837</v>
      </c>
      <c r="CI241" s="14" t="n">
        <f aca="false">(COUNTIFS(U241:BQ241,CK241))/BT241</f>
        <v>0.448979591836735</v>
      </c>
      <c r="CJ241" s="14" t="n">
        <f aca="false">(COUNTIFS(U241:BQ241,CH240))/BT241</f>
        <v>0</v>
      </c>
      <c r="CK241" s="15" t="s">
        <v>1793</v>
      </c>
      <c r="CL241" s="0" t="s">
        <v>1814</v>
      </c>
    </row>
    <row r="242" customFormat="false" ht="13.8" hidden="false" customHeight="false" outlineLevel="0" collapsed="false">
      <c r="A242" s="4" t="s">
        <v>203</v>
      </c>
      <c r="B242" s="17" t="n">
        <v>2</v>
      </c>
      <c r="C242" s="17" t="n">
        <v>2</v>
      </c>
      <c r="D242" s="17" t="n">
        <v>1</v>
      </c>
      <c r="E242" s="17" t="n">
        <v>61</v>
      </c>
      <c r="F242" s="17" t="n">
        <v>30</v>
      </c>
      <c r="G242" s="17" t="n">
        <v>7</v>
      </c>
      <c r="H242" s="4" t="n">
        <v>7030</v>
      </c>
      <c r="I242" s="4" t="n">
        <v>17030</v>
      </c>
      <c r="J242" s="4" t="n">
        <v>7030</v>
      </c>
      <c r="K242" s="4" t="s">
        <v>200</v>
      </c>
      <c r="L242" s="4" t="s">
        <v>132</v>
      </c>
      <c r="M242" s="16" t="s">
        <v>1789</v>
      </c>
      <c r="N242" s="16" t="s">
        <v>1790</v>
      </c>
      <c r="O242" s="16" t="s">
        <v>1816</v>
      </c>
      <c r="R242" s="16" t="n">
        <f aca="false">(1+LEN(N242)-LEN(SUBSTITUTE(N242," ","")))+1</f>
        <v>7</v>
      </c>
      <c r="S242" s="16" t="n">
        <f aca="false">(1+LEN(O242)-LEN(SUBSTITUTE(O242," ","")))</f>
        <v>10</v>
      </c>
      <c r="T242" s="16" t="s">
        <v>1792</v>
      </c>
      <c r="U242" s="16" t="s">
        <v>1793</v>
      </c>
      <c r="V242" s="16" t="s">
        <v>1794</v>
      </c>
      <c r="W242" s="16" t="s">
        <v>1795</v>
      </c>
      <c r="X242" s="16" t="s">
        <v>1796</v>
      </c>
      <c r="Y242" s="16" t="s">
        <v>1309</v>
      </c>
      <c r="Z242" s="16" t="s">
        <v>1797</v>
      </c>
      <c r="AA242" s="16" t="s">
        <v>1798</v>
      </c>
      <c r="AB242" s="16" t="s">
        <v>1793</v>
      </c>
      <c r="AC242" s="16" t="s">
        <v>1797</v>
      </c>
      <c r="AD242" s="16" t="s">
        <v>762</v>
      </c>
      <c r="AE242" s="16" t="s">
        <v>1799</v>
      </c>
      <c r="AF242" s="16" t="s">
        <v>1800</v>
      </c>
      <c r="AG242" s="16" t="s">
        <v>890</v>
      </c>
      <c r="AH242" s="16" t="s">
        <v>1797</v>
      </c>
      <c r="AI242" s="16" t="s">
        <v>1801</v>
      </c>
      <c r="AJ242" s="16" t="s">
        <v>1802</v>
      </c>
      <c r="AK242" s="16" t="s">
        <v>304</v>
      </c>
      <c r="AL242" s="16" t="s">
        <v>1797</v>
      </c>
      <c r="AM242" s="16" t="s">
        <v>186</v>
      </c>
      <c r="AN242" s="16" t="s">
        <v>762</v>
      </c>
      <c r="AO242" s="16" t="s">
        <v>1797</v>
      </c>
      <c r="AP242" s="16" t="s">
        <v>1803</v>
      </c>
      <c r="AQ242" s="16" t="s">
        <v>1309</v>
      </c>
      <c r="AR242" s="16" t="s">
        <v>1797</v>
      </c>
      <c r="AS242" s="16" t="s">
        <v>237</v>
      </c>
      <c r="AT242" s="16" t="s">
        <v>1010</v>
      </c>
      <c r="AU242" s="16" t="s">
        <v>1625</v>
      </c>
      <c r="AV242" s="16" t="s">
        <v>1804</v>
      </c>
      <c r="AW242" s="16" t="s">
        <v>1309</v>
      </c>
      <c r="AX242" s="16" t="s">
        <v>304</v>
      </c>
      <c r="AY242" s="16" t="s">
        <v>1797</v>
      </c>
      <c r="AZ242" s="16" t="s">
        <v>1805</v>
      </c>
      <c r="BA242" s="16" t="s">
        <v>1806</v>
      </c>
      <c r="BB242" s="16" t="s">
        <v>1797</v>
      </c>
      <c r="BC242" s="16" t="s">
        <v>1309</v>
      </c>
      <c r="BD242" s="16" t="s">
        <v>1807</v>
      </c>
      <c r="BE242" s="16" t="s">
        <v>1793</v>
      </c>
      <c r="BF242" s="16" t="s">
        <v>186</v>
      </c>
      <c r="BG242" s="16" t="s">
        <v>1797</v>
      </c>
      <c r="BH242" s="16" t="s">
        <v>750</v>
      </c>
      <c r="BI242" s="16" t="s">
        <v>1797</v>
      </c>
      <c r="BJ242" s="16" t="s">
        <v>1808</v>
      </c>
      <c r="BK242" s="16" t="s">
        <v>1809</v>
      </c>
      <c r="BL242" s="16" t="s">
        <v>1810</v>
      </c>
      <c r="BM242" s="16" t="s">
        <v>1309</v>
      </c>
      <c r="BN242" s="16" t="s">
        <v>1811</v>
      </c>
      <c r="BO242" s="16" t="s">
        <v>1797</v>
      </c>
      <c r="BP242" s="16" t="s">
        <v>1309</v>
      </c>
      <c r="BQ242" s="16" t="s">
        <v>1309</v>
      </c>
      <c r="BS242" s="16" t="s">
        <v>1797</v>
      </c>
      <c r="BT242" s="16" t="n">
        <f aca="false">49-(COUNTBLANK(U242:BQ242))</f>
        <v>49</v>
      </c>
      <c r="BU242" s="16" t="str">
        <f aca="false">CONCATENATE("*",BS242,"*")</f>
        <v>*fish*</v>
      </c>
      <c r="BV242" s="16" t="n">
        <f aca="false">COUNTIFS(U242:BQ242,BU242)</f>
        <v>0</v>
      </c>
      <c r="BW242" s="18" t="n">
        <f aca="false">BV242/BT242</f>
        <v>0</v>
      </c>
      <c r="BZ242" s="18" t="str">
        <f aca="false">IF(BY242="","",(BY242/BT242))</f>
        <v/>
      </c>
      <c r="CA242" s="16" t="n">
        <f aca="false">COUNTIFS(U242:BQ242,BU243)</f>
        <v>0</v>
      </c>
      <c r="CB242" s="16" t="str">
        <f aca="false">IF(BX242="",BU242,BX242)</f>
        <v>*fish*</v>
      </c>
      <c r="CC242" s="16" t="n">
        <f aca="false">COUNTIFS(U242:BQ242,CB243)</f>
        <v>0</v>
      </c>
      <c r="CD242" s="18" t="n">
        <f aca="false">CC242/BT242</f>
        <v>0</v>
      </c>
      <c r="CE242" s="16" t="s">
        <v>1812</v>
      </c>
      <c r="CF242" s="18" t="n">
        <f aca="false">(COUNTIFS(U242:BQ242,CE242))/BT242</f>
        <v>0</v>
      </c>
      <c r="CH242" s="16" t="s">
        <v>1813</v>
      </c>
      <c r="CI242" s="14" t="n">
        <f aca="false">(COUNTIFS(U242:BQ242,CK242))/BT242</f>
        <v>0.122448979591837</v>
      </c>
      <c r="CJ242" s="18" t="n">
        <v>0.31</v>
      </c>
      <c r="CK242" s="16" t="s">
        <v>1793</v>
      </c>
      <c r="CL242" s="16" t="s">
        <v>1814</v>
      </c>
    </row>
    <row r="243" customFormat="false" ht="13.8" hidden="false" customHeight="false" outlineLevel="0" collapsed="false">
      <c r="A243" s="4" t="s">
        <v>199</v>
      </c>
      <c r="B243" s="17" t="n">
        <v>2</v>
      </c>
      <c r="C243" s="17" t="n">
        <v>2</v>
      </c>
      <c r="D243" s="17" t="n">
        <v>2</v>
      </c>
      <c r="E243" s="17" t="n">
        <v>61</v>
      </c>
      <c r="F243" s="17" t="n">
        <v>30</v>
      </c>
      <c r="G243" s="17" t="n">
        <v>8</v>
      </c>
      <c r="H243" s="4" t="n">
        <v>8030</v>
      </c>
      <c r="I243" s="4" t="n">
        <v>18030</v>
      </c>
      <c r="J243" s="4" t="n">
        <v>8030</v>
      </c>
      <c r="K243" s="4" t="s">
        <v>200</v>
      </c>
      <c r="L243" s="4" t="s">
        <v>132</v>
      </c>
      <c r="M243" s="16" t="s">
        <v>1815</v>
      </c>
      <c r="N243" s="16" t="s">
        <v>1790</v>
      </c>
      <c r="O243" s="16" t="s">
        <v>1791</v>
      </c>
      <c r="R243" s="16" t="n">
        <f aca="false">(1+LEN(N243)-LEN(SUBSTITUTE(N243," ","")))+1</f>
        <v>7</v>
      </c>
      <c r="S243" s="16" t="n">
        <f aca="false">(1+LEN(O243)-LEN(SUBSTITUTE(O243," ","")))</f>
        <v>10</v>
      </c>
      <c r="T243" s="16" t="s">
        <v>1792</v>
      </c>
      <c r="U243" s="16" t="s">
        <v>1793</v>
      </c>
      <c r="V243" s="16" t="s">
        <v>1817</v>
      </c>
      <c r="W243" s="16" t="s">
        <v>1818</v>
      </c>
      <c r="X243" s="16" t="s">
        <v>1793</v>
      </c>
      <c r="Y243" s="16" t="s">
        <v>1819</v>
      </c>
      <c r="Z243" s="16" t="s">
        <v>1793</v>
      </c>
      <c r="AA243" s="16" t="s">
        <v>1820</v>
      </c>
      <c r="AB243" s="16" t="s">
        <v>1793</v>
      </c>
      <c r="AC243" s="16" t="s">
        <v>1309</v>
      </c>
      <c r="AD243" s="16" t="s">
        <v>1309</v>
      </c>
      <c r="AE243" s="16" t="s">
        <v>1793</v>
      </c>
      <c r="AF243" s="16" t="s">
        <v>1821</v>
      </c>
      <c r="AG243" s="16" t="s">
        <v>1822</v>
      </c>
      <c r="AH243" s="16" t="s">
        <v>1823</v>
      </c>
      <c r="AI243" s="16" t="s">
        <v>1010</v>
      </c>
      <c r="AJ243" s="16" t="s">
        <v>1824</v>
      </c>
      <c r="AK243" s="16" t="s">
        <v>1825</v>
      </c>
      <c r="AL243" s="16" t="s">
        <v>1826</v>
      </c>
      <c r="AM243" s="16" t="s">
        <v>1827</v>
      </c>
      <c r="AN243" s="16" t="s">
        <v>1309</v>
      </c>
      <c r="AO243" s="16" t="s">
        <v>1828</v>
      </c>
      <c r="AP243" s="16" t="s">
        <v>1829</v>
      </c>
      <c r="AQ243" s="16" t="s">
        <v>1793</v>
      </c>
      <c r="AR243" s="16" t="s">
        <v>1829</v>
      </c>
      <c r="AS243" s="16" t="s">
        <v>1793</v>
      </c>
      <c r="AT243" s="16" t="s">
        <v>1793</v>
      </c>
      <c r="AU243" s="16" t="s">
        <v>1793</v>
      </c>
      <c r="AV243" s="16" t="s">
        <v>1309</v>
      </c>
      <c r="AW243" s="16" t="s">
        <v>1325</v>
      </c>
      <c r="AX243" s="16" t="s">
        <v>186</v>
      </c>
      <c r="AY243" s="16" t="s">
        <v>1793</v>
      </c>
      <c r="AZ243" s="16" t="s">
        <v>1830</v>
      </c>
      <c r="BA243" s="16" t="s">
        <v>1309</v>
      </c>
      <c r="BB243" s="16" t="s">
        <v>1793</v>
      </c>
      <c r="BC243" s="16" t="s">
        <v>1309</v>
      </c>
      <c r="BD243" s="16" t="s">
        <v>1793</v>
      </c>
      <c r="BE243" s="16" t="s">
        <v>1831</v>
      </c>
      <c r="BF243" s="16" t="s">
        <v>1793</v>
      </c>
      <c r="BG243" s="16" t="s">
        <v>1793</v>
      </c>
      <c r="BH243" s="16" t="s">
        <v>1807</v>
      </c>
      <c r="BI243" s="16" t="s">
        <v>1832</v>
      </c>
      <c r="BJ243" s="16" t="s">
        <v>1309</v>
      </c>
      <c r="BK243" s="16" t="s">
        <v>1833</v>
      </c>
      <c r="BL243" s="16" t="s">
        <v>1834</v>
      </c>
      <c r="BM243" s="16" t="s">
        <v>1309</v>
      </c>
      <c r="BN243" s="16" t="s">
        <v>1309</v>
      </c>
      <c r="BO243" s="16" t="s">
        <v>1835</v>
      </c>
      <c r="BP243" s="16" t="s">
        <v>1818</v>
      </c>
      <c r="BQ243" s="16" t="s">
        <v>1793</v>
      </c>
      <c r="BS243" s="16" t="s">
        <v>1793</v>
      </c>
      <c r="BT243" s="16" t="n">
        <f aca="false">49-(COUNTBLANK(U243:BQ243))</f>
        <v>49</v>
      </c>
      <c r="BU243" s="16" t="str">
        <f aca="false">CONCATENATE("*",BS243,"*")</f>
        <v>*swim*</v>
      </c>
      <c r="BV243" s="16" t="n">
        <f aca="false">COUNTIFS(U243:BQ243,BU243)</f>
        <v>0</v>
      </c>
      <c r="BW243" s="18" t="n">
        <f aca="false">BV243/BT243</f>
        <v>0</v>
      </c>
      <c r="BZ243" s="18" t="str">
        <f aca="false">IF(BY243="","",(BY243/BT243))</f>
        <v/>
      </c>
      <c r="CA243" s="16" t="n">
        <f aca="false">COUNTIFS(U243:BQ243,BU242)</f>
        <v>0</v>
      </c>
      <c r="CB243" s="16" t="str">
        <f aca="false">IF(BX243="",BU243,BX243)</f>
        <v>*swim*</v>
      </c>
      <c r="CC243" s="16" t="n">
        <f aca="false">COUNTIFS(U243:BQ243,CB242)</f>
        <v>0</v>
      </c>
      <c r="CD243" s="18" t="n">
        <f aca="false">CC243/BT243</f>
        <v>0</v>
      </c>
      <c r="CE243" s="16" t="s">
        <v>1836</v>
      </c>
      <c r="CF243" s="18" t="n">
        <f aca="false">(COUNTIFS(U243:BQ243,CE243))/BT243</f>
        <v>0</v>
      </c>
      <c r="CH243" s="16" t="s">
        <v>1837</v>
      </c>
      <c r="CI243" s="14" t="n">
        <f aca="false">(COUNTIFS(U243:BQ243,CK243))/BT243</f>
        <v>0</v>
      </c>
      <c r="CJ243" s="18" t="n">
        <v>0.43</v>
      </c>
      <c r="CK243" s="16" t="s">
        <v>1797</v>
      </c>
      <c r="CL243" s="16" t="s">
        <v>1814</v>
      </c>
    </row>
    <row r="244" customFormat="false" ht="13.8" hidden="false" customHeight="false" outlineLevel="0" collapsed="false">
      <c r="A244" s="4" t="s">
        <v>195</v>
      </c>
      <c r="B244" s="4" t="n">
        <v>1</v>
      </c>
      <c r="C244" s="4" t="n">
        <v>1</v>
      </c>
      <c r="D244" s="4" t="n">
        <v>1</v>
      </c>
      <c r="E244" s="4" t="n">
        <v>62</v>
      </c>
      <c r="F244" s="4" t="n">
        <v>31</v>
      </c>
      <c r="G244" s="4" t="n">
        <v>0</v>
      </c>
      <c r="H244" s="4" t="n">
        <v>31</v>
      </c>
      <c r="I244" s="4" t="n">
        <v>10031</v>
      </c>
      <c r="J244" s="4" t="n">
        <v>31</v>
      </c>
      <c r="K244" s="4" t="n">
        <v>20031</v>
      </c>
      <c r="L244" s="4" t="s">
        <v>132</v>
      </c>
      <c r="M244" s="0" t="s">
        <v>1838</v>
      </c>
      <c r="N244" s="0" t="s">
        <v>1839</v>
      </c>
      <c r="O244" s="0" t="s">
        <v>1840</v>
      </c>
      <c r="P244" s="16" t="s">
        <v>1841</v>
      </c>
      <c r="Q244" s="16" t="s">
        <v>137</v>
      </c>
      <c r="R244" s="0" t="n">
        <f aca="false">(1+LEN(N244)-LEN(SUBSTITUTE(N244," ","")))+1</f>
        <v>6</v>
      </c>
      <c r="S244" s="0" t="n">
        <f aca="false">(1+LEN(O244)-LEN(SUBSTITUTE(O244," ","")))</f>
        <v>9</v>
      </c>
      <c r="T244" s="0" t="s">
        <v>1792</v>
      </c>
      <c r="U244" s="0" t="s">
        <v>1842</v>
      </c>
      <c r="V244" s="0" t="s">
        <v>1843</v>
      </c>
      <c r="W244" s="0" t="s">
        <v>1844</v>
      </c>
      <c r="X244" s="0" t="s">
        <v>1845</v>
      </c>
      <c r="Y244" s="0" t="s">
        <v>1846</v>
      </c>
      <c r="Z244" s="0" t="s">
        <v>1847</v>
      </c>
      <c r="AA244" s="0" t="s">
        <v>1848</v>
      </c>
      <c r="AB244" s="0" t="s">
        <v>1845</v>
      </c>
      <c r="AC244" s="0" t="s">
        <v>1849</v>
      </c>
      <c r="AD244" s="0" t="s">
        <v>1850</v>
      </c>
      <c r="AE244" s="0" t="s">
        <v>1851</v>
      </c>
      <c r="AF244" s="0" t="s">
        <v>1852</v>
      </c>
      <c r="AG244" s="0" t="s">
        <v>1365</v>
      </c>
      <c r="AH244" s="0" t="s">
        <v>1853</v>
      </c>
      <c r="AI244" s="0" t="s">
        <v>1854</v>
      </c>
      <c r="AJ244" s="0" t="s">
        <v>1855</v>
      </c>
      <c r="AK244" s="0" t="s">
        <v>1309</v>
      </c>
      <c r="AL244" s="0" t="s">
        <v>1856</v>
      </c>
      <c r="AM244" s="0" t="s">
        <v>1857</v>
      </c>
      <c r="AN244" s="0" t="s">
        <v>1858</v>
      </c>
      <c r="AO244" s="0" t="s">
        <v>1845</v>
      </c>
      <c r="AP244" s="0" t="s">
        <v>1859</v>
      </c>
      <c r="AQ244" s="0" t="s">
        <v>1845</v>
      </c>
      <c r="AR244" s="0" t="s">
        <v>1857</v>
      </c>
      <c r="AS244" s="0" t="s">
        <v>1845</v>
      </c>
      <c r="AT244" s="0" t="s">
        <v>1845</v>
      </c>
      <c r="AU244" s="0" t="s">
        <v>304</v>
      </c>
      <c r="AV244" s="0" t="s">
        <v>1860</v>
      </c>
      <c r="AW244" s="0" t="s">
        <v>1861</v>
      </c>
      <c r="AX244" s="0" t="s">
        <v>1862</v>
      </c>
      <c r="AY244" s="0" t="s">
        <v>1863</v>
      </c>
      <c r="AZ244" s="0" t="s">
        <v>1864</v>
      </c>
      <c r="BA244" s="0" t="s">
        <v>1858</v>
      </c>
      <c r="BB244" s="0" t="s">
        <v>1865</v>
      </c>
      <c r="BC244" s="0" t="s">
        <v>1866</v>
      </c>
      <c r="BD244" s="0" t="s">
        <v>1867</v>
      </c>
      <c r="BE244" s="12"/>
      <c r="BF244" s="0" t="s">
        <v>1868</v>
      </c>
      <c r="BG244" s="0" t="s">
        <v>1845</v>
      </c>
      <c r="BH244" s="0" t="s">
        <v>1869</v>
      </c>
      <c r="BI244" s="0" t="s">
        <v>1845</v>
      </c>
      <c r="BJ244" s="0" t="s">
        <v>1870</v>
      </c>
      <c r="BK244" s="0" t="s">
        <v>1871</v>
      </c>
      <c r="BL244" s="0" t="s">
        <v>1872</v>
      </c>
      <c r="BM244" s="0" t="s">
        <v>1861</v>
      </c>
      <c r="BN244" s="0" t="s">
        <v>1861</v>
      </c>
      <c r="BO244" s="0" t="s">
        <v>1098</v>
      </c>
      <c r="BP244" s="0" t="s">
        <v>1845</v>
      </c>
      <c r="BQ244" s="0" t="s">
        <v>1873</v>
      </c>
      <c r="BS244" s="0" t="s">
        <v>1845</v>
      </c>
      <c r="BT244" s="0" t="n">
        <f aca="false">49-(COUNTBLANK(U244:BQ244))</f>
        <v>48</v>
      </c>
      <c r="BU244" s="0" t="str">
        <f aca="false">CONCATENATE("*",BS244,"*")</f>
        <v>*teach*</v>
      </c>
      <c r="BV244" s="0" t="n">
        <f aca="false">COUNTIFS(U244:BQ244,BU244)</f>
        <v>0</v>
      </c>
      <c r="BW244" s="18" t="n">
        <f aca="false">BV244/BT244</f>
        <v>0</v>
      </c>
      <c r="BZ244" s="14" t="str">
        <f aca="false">IF(BY244="","",(BY244/BT244))</f>
        <v/>
      </c>
      <c r="CA244" s="0" t="n">
        <f aca="false">COUNTIFS(U244:BQ244,BU245)</f>
        <v>0</v>
      </c>
      <c r="CB244" s="0" t="str">
        <f aca="false">IF(BX244="",BU244,BX244)</f>
        <v>*teach*</v>
      </c>
      <c r="CC244" s="0" t="n">
        <f aca="false">COUNTIFS(U244:BQ244,CB245)</f>
        <v>0</v>
      </c>
      <c r="CD244" s="14" t="n">
        <f aca="false">CC244/BT244</f>
        <v>0</v>
      </c>
      <c r="CE244" s="0" t="s">
        <v>1874</v>
      </c>
      <c r="CF244" s="14" t="n">
        <f aca="false">(COUNTIFS(U244:BQ244,CE244))/BT244</f>
        <v>0</v>
      </c>
      <c r="CH244" s="0" t="s">
        <v>1875</v>
      </c>
      <c r="CI244" s="14" t="n">
        <f aca="false">(COUNTIFS(U244:BQ244,CK244))/BT244</f>
        <v>0.458333333333333</v>
      </c>
      <c r="CJ244" s="14" t="n">
        <f aca="false">(COUNTIFS(U244:BQ244,CK245))/BT244</f>
        <v>0.0208333333333333</v>
      </c>
      <c r="CK244" s="15" t="s">
        <v>1845</v>
      </c>
      <c r="CL244" s="0" t="s">
        <v>1876</v>
      </c>
      <c r="CN244" s="16"/>
    </row>
    <row r="245" customFormat="false" ht="13.8" hidden="false" customHeight="false" outlineLevel="0" collapsed="false">
      <c r="A245" s="4" t="s">
        <v>197</v>
      </c>
      <c r="B245" s="4" t="n">
        <v>1</v>
      </c>
      <c r="C245" s="4" t="n">
        <v>1</v>
      </c>
      <c r="D245" s="4" t="n">
        <v>2</v>
      </c>
      <c r="E245" s="4" t="n">
        <v>62</v>
      </c>
      <c r="F245" s="4" t="n">
        <v>31</v>
      </c>
      <c r="G245" s="4" t="n">
        <v>1</v>
      </c>
      <c r="H245" s="4" t="n">
        <v>1031</v>
      </c>
      <c r="I245" s="4" t="n">
        <v>11031</v>
      </c>
      <c r="J245" s="4" t="n">
        <v>1031</v>
      </c>
      <c r="K245" s="4" t="n">
        <v>21031</v>
      </c>
      <c r="L245" s="4" t="s">
        <v>132</v>
      </c>
      <c r="M245" s="0" t="s">
        <v>1877</v>
      </c>
      <c r="N245" s="0" t="s">
        <v>1839</v>
      </c>
      <c r="O245" s="0" t="s">
        <v>1878</v>
      </c>
      <c r="P245" s="16" t="s">
        <v>1879</v>
      </c>
      <c r="Q245" s="16" t="s">
        <v>137</v>
      </c>
      <c r="R245" s="0" t="n">
        <f aca="false">(1+LEN(N245)-LEN(SUBSTITUTE(N245," ","")))+1</f>
        <v>6</v>
      </c>
      <c r="S245" s="0" t="n">
        <f aca="false">(1+LEN(O245)-LEN(SUBSTITUTE(O245," ","")))</f>
        <v>9</v>
      </c>
      <c r="T245" s="0" t="s">
        <v>1792</v>
      </c>
      <c r="U245" s="0" t="s">
        <v>1309</v>
      </c>
      <c r="V245" s="19" t="s">
        <v>1880</v>
      </c>
      <c r="W245" s="0" t="s">
        <v>1881</v>
      </c>
      <c r="X245" s="0" t="s">
        <v>1882</v>
      </c>
      <c r="Y245" s="19" t="s">
        <v>1883</v>
      </c>
      <c r="Z245" s="19" t="s">
        <v>1884</v>
      </c>
      <c r="AA245" s="0" t="s">
        <v>1885</v>
      </c>
      <c r="AB245" s="0" t="s">
        <v>776</v>
      </c>
      <c r="AC245" s="19" t="s">
        <v>1886</v>
      </c>
      <c r="AD245" s="0" t="s">
        <v>1887</v>
      </c>
      <c r="AE245" s="0" t="s">
        <v>1888</v>
      </c>
      <c r="AF245" s="0" t="s">
        <v>1889</v>
      </c>
      <c r="AG245" s="0" t="s">
        <v>1890</v>
      </c>
      <c r="AH245" s="19" t="s">
        <v>1098</v>
      </c>
      <c r="AI245" s="0" t="s">
        <v>1891</v>
      </c>
      <c r="AJ245" s="0" t="s">
        <v>1892</v>
      </c>
      <c r="AK245" s="19" t="s">
        <v>1893</v>
      </c>
      <c r="AL245" s="0" t="s">
        <v>1894</v>
      </c>
      <c r="AM245" s="19" t="s">
        <v>1098</v>
      </c>
      <c r="AN245" s="19" t="s">
        <v>1884</v>
      </c>
      <c r="AO245" s="0" t="s">
        <v>1895</v>
      </c>
      <c r="AP245" s="0" t="s">
        <v>1896</v>
      </c>
      <c r="AQ245" s="19" t="s">
        <v>1884</v>
      </c>
      <c r="AR245" s="0" t="s">
        <v>1897</v>
      </c>
      <c r="AS245" s="0" t="s">
        <v>1898</v>
      </c>
      <c r="AT245" s="0" t="s">
        <v>192</v>
      </c>
      <c r="AU245" s="19" t="s">
        <v>1884</v>
      </c>
      <c r="AV245" s="0" t="s">
        <v>1863</v>
      </c>
      <c r="AW245" s="19" t="s">
        <v>1899</v>
      </c>
      <c r="AX245" s="19" t="s">
        <v>1098</v>
      </c>
      <c r="AY245" s="19" t="s">
        <v>1098</v>
      </c>
      <c r="AZ245" s="0" t="s">
        <v>1900</v>
      </c>
      <c r="BA245" s="0" t="s">
        <v>1901</v>
      </c>
      <c r="BB245" s="19" t="s">
        <v>1850</v>
      </c>
      <c r="BC245" s="19" t="s">
        <v>1902</v>
      </c>
      <c r="BD245" s="0" t="s">
        <v>1868</v>
      </c>
      <c r="BE245" s="19" t="s">
        <v>1903</v>
      </c>
      <c r="BF245" s="0" t="s">
        <v>149</v>
      </c>
      <c r="BG245" s="19" t="s">
        <v>1098</v>
      </c>
      <c r="BH245" s="0" t="s">
        <v>154</v>
      </c>
      <c r="BI245" s="0" t="s">
        <v>1904</v>
      </c>
      <c r="BJ245" s="0" t="s">
        <v>1868</v>
      </c>
      <c r="BK245" s="0" t="s">
        <v>1905</v>
      </c>
      <c r="BL245" s="0" t="s">
        <v>1906</v>
      </c>
      <c r="BM245" s="19" t="s">
        <v>1850</v>
      </c>
      <c r="BN245" s="0" t="s">
        <v>1907</v>
      </c>
      <c r="BO245" s="0" t="s">
        <v>1885</v>
      </c>
      <c r="BP245" s="12"/>
      <c r="BQ245" s="0" t="s">
        <v>1796</v>
      </c>
      <c r="BS245" s="0" t="s">
        <v>1850</v>
      </c>
      <c r="BT245" s="0" t="n">
        <f aca="false">49-(COUNTBLANK(U245:BQ245))</f>
        <v>48</v>
      </c>
      <c r="BU245" s="0" t="str">
        <f aca="false">CONCATENATE("*",BS245,"*")</f>
        <v>*learn*</v>
      </c>
      <c r="BV245" s="0" t="n">
        <f aca="false">COUNTIFS(U245:BQ245,BU245)</f>
        <v>0</v>
      </c>
      <c r="BW245" s="18" t="n">
        <f aca="false">BV245/BT245</f>
        <v>0</v>
      </c>
      <c r="BZ245" s="14" t="str">
        <f aca="false">IF(BY245="","",(BY245/BT245))</f>
        <v/>
      </c>
      <c r="CA245" s="0" t="n">
        <f aca="false">COUNTIFS(U245:BQ245,BU244)</f>
        <v>0</v>
      </c>
      <c r="CB245" s="0" t="str">
        <f aca="false">IF(BX245="",BU245,BX245)</f>
        <v>*learn*</v>
      </c>
      <c r="CC245" s="0" t="n">
        <f aca="false">COUNTIFS(U245:BQ245,CB244)</f>
        <v>0</v>
      </c>
      <c r="CD245" s="14" t="n">
        <f aca="false">CC245/BT245</f>
        <v>0</v>
      </c>
      <c r="CE245" s="0" t="s">
        <v>1908</v>
      </c>
      <c r="CF245" s="14" t="n">
        <f aca="false">(COUNTIFS(U245:BQ245,CE245))/BT245</f>
        <v>0</v>
      </c>
      <c r="CG245" s="19" t="s">
        <v>1909</v>
      </c>
      <c r="CH245" s="0" t="s">
        <v>1910</v>
      </c>
      <c r="CI245" s="14" t="n">
        <f aca="false">(COUNTIFS(U245:BQ245,CK245))/BT245</f>
        <v>0.208333333333333</v>
      </c>
      <c r="CJ245" s="14" t="n">
        <f aca="false">(COUNTIFS(U245:BQ245,CK244))/BT245</f>
        <v>0</v>
      </c>
      <c r="CK245" s="15" t="s">
        <v>1850</v>
      </c>
      <c r="CL245" s="0" t="s">
        <v>1876</v>
      </c>
      <c r="CN245" s="16"/>
    </row>
    <row r="246" s="16" customFormat="true" ht="13.8" hidden="false" customHeight="false" outlineLevel="0" collapsed="false">
      <c r="A246" s="4" t="s">
        <v>131</v>
      </c>
      <c r="B246" s="17" t="n">
        <v>1</v>
      </c>
      <c r="C246" s="17" t="n">
        <v>2</v>
      </c>
      <c r="D246" s="17" t="n">
        <v>1</v>
      </c>
      <c r="E246" s="17" t="n">
        <v>62</v>
      </c>
      <c r="F246" s="17" t="n">
        <v>31</v>
      </c>
      <c r="G246" s="17" t="n">
        <v>2</v>
      </c>
      <c r="H246" s="4" t="n">
        <v>2031</v>
      </c>
      <c r="I246" s="4" t="n">
        <v>12031</v>
      </c>
      <c r="J246" s="4" t="n">
        <v>2031</v>
      </c>
      <c r="K246" s="4" t="n">
        <v>22031</v>
      </c>
      <c r="L246" s="4" t="s">
        <v>132</v>
      </c>
      <c r="M246" s="16" t="s">
        <v>1838</v>
      </c>
      <c r="N246" s="16" t="s">
        <v>1839</v>
      </c>
      <c r="O246" s="16" t="s">
        <v>1878</v>
      </c>
      <c r="P246" s="16" t="s">
        <v>1841</v>
      </c>
      <c r="Q246" s="16" t="s">
        <v>137</v>
      </c>
      <c r="R246" s="16" t="n">
        <f aca="false">(1+LEN(N246)-LEN(SUBSTITUTE(N246," ","")))+1</f>
        <v>6</v>
      </c>
      <c r="S246" s="16" t="n">
        <f aca="false">(1+LEN(O246)-LEN(SUBSTITUTE(O246," ","")))</f>
        <v>9</v>
      </c>
      <c r="T246" s="16" t="s">
        <v>1792</v>
      </c>
      <c r="U246" s="16" t="s">
        <v>1842</v>
      </c>
      <c r="V246" s="16" t="s">
        <v>1843</v>
      </c>
      <c r="W246" s="16" t="s">
        <v>1844</v>
      </c>
      <c r="X246" s="16" t="s">
        <v>1845</v>
      </c>
      <c r="Y246" s="16" t="s">
        <v>1846</v>
      </c>
      <c r="Z246" s="16" t="s">
        <v>1847</v>
      </c>
      <c r="AA246" s="16" t="s">
        <v>1848</v>
      </c>
      <c r="AB246" s="16" t="s">
        <v>1845</v>
      </c>
      <c r="AC246" s="16" t="s">
        <v>1849</v>
      </c>
      <c r="AD246" s="16" t="s">
        <v>1850</v>
      </c>
      <c r="AE246" s="16" t="s">
        <v>1851</v>
      </c>
      <c r="AF246" s="16" t="s">
        <v>1852</v>
      </c>
      <c r="AG246" s="16" t="s">
        <v>1365</v>
      </c>
      <c r="AH246" s="16" t="s">
        <v>1853</v>
      </c>
      <c r="AI246" s="16" t="s">
        <v>1854</v>
      </c>
      <c r="AJ246" s="16" t="s">
        <v>1855</v>
      </c>
      <c r="AK246" s="16" t="s">
        <v>1309</v>
      </c>
      <c r="AL246" s="16" t="s">
        <v>1856</v>
      </c>
      <c r="AM246" s="16" t="s">
        <v>1857</v>
      </c>
      <c r="AN246" s="16" t="s">
        <v>1858</v>
      </c>
      <c r="AO246" s="16" t="s">
        <v>1845</v>
      </c>
      <c r="AP246" s="16" t="s">
        <v>1859</v>
      </c>
      <c r="AQ246" s="16" t="s">
        <v>1845</v>
      </c>
      <c r="AR246" s="16" t="s">
        <v>1857</v>
      </c>
      <c r="AS246" s="16" t="s">
        <v>1845</v>
      </c>
      <c r="AT246" s="16" t="s">
        <v>1845</v>
      </c>
      <c r="AU246" s="16" t="s">
        <v>304</v>
      </c>
      <c r="AV246" s="16" t="s">
        <v>1860</v>
      </c>
      <c r="AW246" s="16" t="s">
        <v>1861</v>
      </c>
      <c r="AX246" s="16" t="s">
        <v>1862</v>
      </c>
      <c r="AY246" s="16" t="s">
        <v>1863</v>
      </c>
      <c r="AZ246" s="16" t="s">
        <v>1864</v>
      </c>
      <c r="BA246" s="16" t="s">
        <v>1858</v>
      </c>
      <c r="BB246" s="16" t="s">
        <v>1865</v>
      </c>
      <c r="BC246" s="16" t="s">
        <v>1866</v>
      </c>
      <c r="BD246" s="16" t="s">
        <v>1867</v>
      </c>
      <c r="BE246" s="0"/>
      <c r="BF246" s="16" t="s">
        <v>1868</v>
      </c>
      <c r="BG246" s="16" t="s">
        <v>1845</v>
      </c>
      <c r="BH246" s="16" t="s">
        <v>1869</v>
      </c>
      <c r="BI246" s="16" t="s">
        <v>1845</v>
      </c>
      <c r="BJ246" s="16" t="s">
        <v>1870</v>
      </c>
      <c r="BK246" s="16" t="s">
        <v>1871</v>
      </c>
      <c r="BL246" s="16" t="s">
        <v>1872</v>
      </c>
      <c r="BM246" s="16" t="s">
        <v>1861</v>
      </c>
      <c r="BN246" s="16" t="s">
        <v>1861</v>
      </c>
      <c r="BO246" s="16" t="s">
        <v>1098</v>
      </c>
      <c r="BP246" s="16" t="s">
        <v>1845</v>
      </c>
      <c r="BQ246" s="16" t="s">
        <v>1873</v>
      </c>
      <c r="BR246" s="0"/>
      <c r="BS246" s="16" t="s">
        <v>1845</v>
      </c>
      <c r="BT246" s="16" t="n">
        <f aca="false">49-(COUNTBLANK(U246:BQ246))</f>
        <v>48</v>
      </c>
      <c r="BU246" s="16" t="str">
        <f aca="false">CONCATENATE("*",BS246,"*")</f>
        <v>*teach*</v>
      </c>
      <c r="BV246" s="16" t="n">
        <f aca="false">COUNTIFS(U246:BQ246,BU246)</f>
        <v>0</v>
      </c>
      <c r="BW246" s="18" t="n">
        <f aca="false">BV246/BT246</f>
        <v>0</v>
      </c>
      <c r="BX246" s="0"/>
      <c r="BY246" s="0"/>
      <c r="BZ246" s="18" t="str">
        <f aca="false">IF(BY246="","",(BY246/BT246))</f>
        <v/>
      </c>
      <c r="CA246" s="16" t="n">
        <f aca="false">COUNTIFS(U246:BQ246,BU247)</f>
        <v>0</v>
      </c>
      <c r="CB246" s="16" t="str">
        <f aca="false">IF(BX246="",BU246,BX246)</f>
        <v>*teach*</v>
      </c>
      <c r="CC246" s="16" t="n">
        <f aca="false">COUNTIFS(U246:BQ246,CB247)</f>
        <v>0</v>
      </c>
      <c r="CD246" s="18" t="n">
        <f aca="false">CC246/BT246</f>
        <v>0</v>
      </c>
      <c r="CE246" s="16" t="s">
        <v>1874</v>
      </c>
      <c r="CF246" s="18" t="n">
        <f aca="false">(COUNTIFS(U246:BQ246,CE246))/BT246</f>
        <v>0</v>
      </c>
      <c r="CG246" s="0"/>
      <c r="CH246" s="16" t="s">
        <v>1875</v>
      </c>
      <c r="CI246" s="14" t="n">
        <f aca="false">(COUNTIFS(U246:BQ246,CK246))/BT246</f>
        <v>0.0208333333333333</v>
      </c>
      <c r="CJ246" s="14" t="n">
        <f aca="false">(COUNTIFS(U246:BQ246,CK247))/BT246</f>
        <v>0.458333333333333</v>
      </c>
      <c r="CK246" s="16" t="s">
        <v>1850</v>
      </c>
      <c r="CL246" s="16" t="s">
        <v>1876</v>
      </c>
    </row>
    <row r="247" customFormat="false" ht="13.8" hidden="false" customHeight="false" outlineLevel="0" collapsed="false">
      <c r="A247" s="4" t="s">
        <v>167</v>
      </c>
      <c r="B247" s="17" t="n">
        <v>1</v>
      </c>
      <c r="C247" s="17" t="n">
        <v>2</v>
      </c>
      <c r="D247" s="17" t="n">
        <v>2</v>
      </c>
      <c r="E247" s="17" t="n">
        <v>62</v>
      </c>
      <c r="F247" s="17" t="n">
        <v>31</v>
      </c>
      <c r="G247" s="17" t="n">
        <v>3</v>
      </c>
      <c r="H247" s="4" t="n">
        <v>3031</v>
      </c>
      <c r="I247" s="4" t="n">
        <v>13031</v>
      </c>
      <c r="J247" s="4" t="n">
        <v>3031</v>
      </c>
      <c r="K247" s="4" t="n">
        <v>23031</v>
      </c>
      <c r="L247" s="4" t="s">
        <v>132</v>
      </c>
      <c r="M247" s="16" t="s">
        <v>1877</v>
      </c>
      <c r="N247" s="16" t="s">
        <v>1839</v>
      </c>
      <c r="O247" s="16" t="s">
        <v>1840</v>
      </c>
      <c r="P247" s="16" t="s">
        <v>1879</v>
      </c>
      <c r="Q247" s="16" t="s">
        <v>137</v>
      </c>
      <c r="R247" s="16" t="n">
        <f aca="false">(1+LEN(N247)-LEN(SUBSTITUTE(N247," ","")))+1</f>
        <v>6</v>
      </c>
      <c r="S247" s="16" t="n">
        <f aca="false">(1+LEN(O247)-LEN(SUBSTITUTE(O247," ","")))</f>
        <v>9</v>
      </c>
      <c r="T247" s="16" t="s">
        <v>1792</v>
      </c>
      <c r="U247" s="16" t="s">
        <v>1309</v>
      </c>
      <c r="V247" s="20" t="s">
        <v>1880</v>
      </c>
      <c r="W247" s="16" t="s">
        <v>1881</v>
      </c>
      <c r="X247" s="16" t="s">
        <v>1882</v>
      </c>
      <c r="Y247" s="20" t="s">
        <v>1883</v>
      </c>
      <c r="Z247" s="20" t="s">
        <v>1884</v>
      </c>
      <c r="AA247" s="16" t="s">
        <v>1885</v>
      </c>
      <c r="AB247" s="16" t="s">
        <v>776</v>
      </c>
      <c r="AC247" s="20" t="s">
        <v>1886</v>
      </c>
      <c r="AD247" s="16" t="s">
        <v>1887</v>
      </c>
      <c r="AE247" s="16" t="s">
        <v>1888</v>
      </c>
      <c r="AF247" s="16" t="s">
        <v>1889</v>
      </c>
      <c r="AG247" s="16" t="s">
        <v>1890</v>
      </c>
      <c r="AH247" s="20" t="s">
        <v>1098</v>
      </c>
      <c r="AI247" s="16" t="s">
        <v>1891</v>
      </c>
      <c r="AJ247" s="16" t="s">
        <v>1892</v>
      </c>
      <c r="AK247" s="20" t="s">
        <v>1893</v>
      </c>
      <c r="AL247" s="16" t="s">
        <v>1894</v>
      </c>
      <c r="AM247" s="20" t="s">
        <v>1098</v>
      </c>
      <c r="AN247" s="20" t="s">
        <v>1884</v>
      </c>
      <c r="AO247" s="16" t="s">
        <v>1895</v>
      </c>
      <c r="AP247" s="16" t="s">
        <v>1896</v>
      </c>
      <c r="AQ247" s="20" t="s">
        <v>1884</v>
      </c>
      <c r="AR247" s="16" t="s">
        <v>1897</v>
      </c>
      <c r="AS247" s="16" t="s">
        <v>1898</v>
      </c>
      <c r="AT247" s="16" t="s">
        <v>192</v>
      </c>
      <c r="AU247" s="20" t="s">
        <v>1884</v>
      </c>
      <c r="AV247" s="16" t="s">
        <v>1863</v>
      </c>
      <c r="AW247" s="20" t="s">
        <v>1899</v>
      </c>
      <c r="AX247" s="20" t="s">
        <v>1098</v>
      </c>
      <c r="AY247" s="20" t="s">
        <v>1098</v>
      </c>
      <c r="AZ247" s="16" t="s">
        <v>1900</v>
      </c>
      <c r="BA247" s="16" t="s">
        <v>1901</v>
      </c>
      <c r="BB247" s="20" t="s">
        <v>1850</v>
      </c>
      <c r="BC247" s="20" t="s">
        <v>1902</v>
      </c>
      <c r="BD247" s="16" t="s">
        <v>1868</v>
      </c>
      <c r="BE247" s="20" t="s">
        <v>1903</v>
      </c>
      <c r="BF247" s="16" t="s">
        <v>149</v>
      </c>
      <c r="BG247" s="20" t="s">
        <v>1098</v>
      </c>
      <c r="BH247" s="16" t="s">
        <v>154</v>
      </c>
      <c r="BI247" s="16" t="s">
        <v>1904</v>
      </c>
      <c r="BJ247" s="16" t="s">
        <v>1868</v>
      </c>
      <c r="BK247" s="16" t="s">
        <v>1905</v>
      </c>
      <c r="BL247" s="16" t="s">
        <v>1906</v>
      </c>
      <c r="BM247" s="20" t="s">
        <v>1850</v>
      </c>
      <c r="BN247" s="16" t="s">
        <v>1907</v>
      </c>
      <c r="BO247" s="16" t="s">
        <v>1885</v>
      </c>
      <c r="BQ247" s="16" t="s">
        <v>1796</v>
      </c>
      <c r="BS247" s="16" t="s">
        <v>1850</v>
      </c>
      <c r="BT247" s="16" t="n">
        <f aca="false">49-(COUNTBLANK(U247:BQ247))</f>
        <v>48</v>
      </c>
      <c r="BU247" s="16" t="str">
        <f aca="false">CONCATENATE("*",BS247,"*")</f>
        <v>*learn*</v>
      </c>
      <c r="BV247" s="16" t="n">
        <f aca="false">COUNTIFS(U247:BQ247,BU247)</f>
        <v>0</v>
      </c>
      <c r="BW247" s="18" t="n">
        <f aca="false">BV247/BT247</f>
        <v>0</v>
      </c>
      <c r="BZ247" s="18" t="str">
        <f aca="false">IF(BY247="","",(BY247/BT247))</f>
        <v/>
      </c>
      <c r="CA247" s="16" t="n">
        <f aca="false">COUNTIFS(U247:BQ247,BU246)</f>
        <v>0</v>
      </c>
      <c r="CB247" s="16" t="str">
        <f aca="false">IF(BX247="",BU247,BX247)</f>
        <v>*learn*</v>
      </c>
      <c r="CC247" s="16" t="n">
        <f aca="false">COUNTIFS(U247:BQ247,CB246)</f>
        <v>0</v>
      </c>
      <c r="CD247" s="18" t="n">
        <f aca="false">CC247/BT247</f>
        <v>0</v>
      </c>
      <c r="CE247" s="16" t="s">
        <v>1908</v>
      </c>
      <c r="CF247" s="18" t="n">
        <f aca="false">(COUNTIFS(U247:BQ247,CE247))/BT247</f>
        <v>0</v>
      </c>
      <c r="CG247" s="20" t="s">
        <v>1909</v>
      </c>
      <c r="CH247" s="16" t="s">
        <v>1910</v>
      </c>
      <c r="CI247" s="14" t="n">
        <f aca="false">(COUNTIFS(U247:BQ247,CK247))/BT247</f>
        <v>0</v>
      </c>
      <c r="CJ247" s="14" t="n">
        <f aca="false">(COUNTIFS(U247:BQ247,CK246))/BT247</f>
        <v>0.208333333333333</v>
      </c>
      <c r="CK247" s="16" t="s">
        <v>1845</v>
      </c>
      <c r="CL247" s="16" t="s">
        <v>1876</v>
      </c>
    </row>
    <row r="248" customFormat="false" ht="13.8" hidden="false" customHeight="false" outlineLevel="0" collapsed="false">
      <c r="A248" s="4" t="s">
        <v>202</v>
      </c>
      <c r="B248" s="4" t="n">
        <v>2</v>
      </c>
      <c r="C248" s="4" t="n">
        <v>1</v>
      </c>
      <c r="D248" s="4" t="n">
        <v>1</v>
      </c>
      <c r="E248" s="4" t="n">
        <v>62</v>
      </c>
      <c r="F248" s="4" t="n">
        <v>31</v>
      </c>
      <c r="G248" s="4" t="n">
        <v>5</v>
      </c>
      <c r="H248" s="4" t="n">
        <v>5031</v>
      </c>
      <c r="I248" s="4" t="n">
        <v>15031</v>
      </c>
      <c r="J248" s="4" t="n">
        <v>5031</v>
      </c>
      <c r="K248" s="4" t="s">
        <v>200</v>
      </c>
      <c r="L248" s="4" t="s">
        <v>132</v>
      </c>
      <c r="M248" s="0" t="s">
        <v>1838</v>
      </c>
      <c r="N248" s="0" t="s">
        <v>1839</v>
      </c>
      <c r="O248" s="0" t="s">
        <v>1840</v>
      </c>
      <c r="R248" s="0" t="n">
        <f aca="false">(1+LEN(N248)-LEN(SUBSTITUTE(N248," ","")))+1</f>
        <v>6</v>
      </c>
      <c r="S248" s="0" t="n">
        <f aca="false">(1+LEN(O248)-LEN(SUBSTITUTE(O248," ","")))</f>
        <v>9</v>
      </c>
      <c r="T248" s="0" t="s">
        <v>1792</v>
      </c>
      <c r="U248" s="0" t="s">
        <v>1842</v>
      </c>
      <c r="V248" s="0" t="s">
        <v>1843</v>
      </c>
      <c r="W248" s="0" t="s">
        <v>1844</v>
      </c>
      <c r="X248" s="0" t="s">
        <v>1845</v>
      </c>
      <c r="Y248" s="0" t="s">
        <v>1846</v>
      </c>
      <c r="Z248" s="0" t="s">
        <v>1847</v>
      </c>
      <c r="AA248" s="0" t="s">
        <v>1848</v>
      </c>
      <c r="AB248" s="0" t="s">
        <v>1845</v>
      </c>
      <c r="AC248" s="0" t="s">
        <v>1849</v>
      </c>
      <c r="AD248" s="0" t="s">
        <v>1850</v>
      </c>
      <c r="AE248" s="0" t="s">
        <v>1851</v>
      </c>
      <c r="AF248" s="0" t="s">
        <v>1852</v>
      </c>
      <c r="AG248" s="0" t="s">
        <v>1365</v>
      </c>
      <c r="AH248" s="0" t="s">
        <v>1853</v>
      </c>
      <c r="AI248" s="0" t="s">
        <v>1854</v>
      </c>
      <c r="AJ248" s="0" t="s">
        <v>1855</v>
      </c>
      <c r="AK248" s="0" t="s">
        <v>1309</v>
      </c>
      <c r="AL248" s="0" t="s">
        <v>1856</v>
      </c>
      <c r="AM248" s="0" t="s">
        <v>1857</v>
      </c>
      <c r="AN248" s="0" t="s">
        <v>1858</v>
      </c>
      <c r="AO248" s="0" t="s">
        <v>1845</v>
      </c>
      <c r="AP248" s="0" t="s">
        <v>1859</v>
      </c>
      <c r="AQ248" s="0" t="s">
        <v>1845</v>
      </c>
      <c r="AR248" s="0" t="s">
        <v>1857</v>
      </c>
      <c r="AS248" s="0" t="s">
        <v>1845</v>
      </c>
      <c r="AT248" s="0" t="s">
        <v>1845</v>
      </c>
      <c r="AU248" s="0" t="s">
        <v>304</v>
      </c>
      <c r="AV248" s="0" t="s">
        <v>1860</v>
      </c>
      <c r="AW248" s="0" t="s">
        <v>1861</v>
      </c>
      <c r="AX248" s="0" t="s">
        <v>1862</v>
      </c>
      <c r="AY248" s="0" t="s">
        <v>1863</v>
      </c>
      <c r="AZ248" s="0" t="s">
        <v>1864</v>
      </c>
      <c r="BA248" s="0" t="s">
        <v>1858</v>
      </c>
      <c r="BB248" s="0" t="s">
        <v>1865</v>
      </c>
      <c r="BC248" s="0" t="s">
        <v>1866</v>
      </c>
      <c r="BD248" s="0" t="s">
        <v>1867</v>
      </c>
      <c r="BE248" s="12"/>
      <c r="BF248" s="0" t="s">
        <v>1868</v>
      </c>
      <c r="BG248" s="0" t="s">
        <v>1845</v>
      </c>
      <c r="BH248" s="0" t="s">
        <v>1869</v>
      </c>
      <c r="BI248" s="0" t="s">
        <v>1845</v>
      </c>
      <c r="BJ248" s="0" t="s">
        <v>1870</v>
      </c>
      <c r="BK248" s="0" t="s">
        <v>1871</v>
      </c>
      <c r="BL248" s="0" t="s">
        <v>1872</v>
      </c>
      <c r="BM248" s="0" t="s">
        <v>1861</v>
      </c>
      <c r="BN248" s="0" t="s">
        <v>1861</v>
      </c>
      <c r="BO248" s="0" t="s">
        <v>1098</v>
      </c>
      <c r="BP248" s="0" t="s">
        <v>1845</v>
      </c>
      <c r="BQ248" s="0" t="s">
        <v>1873</v>
      </c>
      <c r="BS248" s="0" t="s">
        <v>1845</v>
      </c>
      <c r="BT248" s="0" t="n">
        <f aca="false">49-(COUNTBLANK(U248:BQ248))</f>
        <v>48</v>
      </c>
      <c r="BU248" s="0" t="str">
        <f aca="false">CONCATENATE("*",BS248,"*")</f>
        <v>*teach*</v>
      </c>
      <c r="BV248" s="0" t="n">
        <f aca="false">COUNTIFS(U248:BQ248,BU248)</f>
        <v>0</v>
      </c>
      <c r="BW248" s="18" t="n">
        <f aca="false">BV248/BT248</f>
        <v>0</v>
      </c>
      <c r="BZ248" s="14" t="str">
        <f aca="false">IF(BY248="","",(BY248/BT248))</f>
        <v/>
      </c>
      <c r="CA248" s="0" t="n">
        <f aca="false">COUNTIFS(U248:BQ248,BU249)</f>
        <v>0</v>
      </c>
      <c r="CB248" s="0" t="str">
        <f aca="false">IF(BX248="",BU248,BX248)</f>
        <v>*teach*</v>
      </c>
      <c r="CC248" s="0" t="n">
        <f aca="false">COUNTIFS(U248:BQ248,CB249)</f>
        <v>0</v>
      </c>
      <c r="CD248" s="14" t="n">
        <f aca="false">CC248/BT248</f>
        <v>0</v>
      </c>
      <c r="CE248" s="0" t="s">
        <v>1874</v>
      </c>
      <c r="CF248" s="14" t="n">
        <f aca="false">(COUNTIFS(U248:BQ248,CE248))/BT248</f>
        <v>0</v>
      </c>
      <c r="CH248" s="0" t="s">
        <v>1875</v>
      </c>
      <c r="CI248" s="14" t="n">
        <f aca="false">(COUNTIFS(U248:BQ248,CK248))/BT248</f>
        <v>0.458333333333333</v>
      </c>
      <c r="CJ248" s="14" t="n">
        <f aca="false">(COUNTIFS(U248:BQ248,CH249))/BT248</f>
        <v>0</v>
      </c>
      <c r="CK248" s="15" t="s">
        <v>1845</v>
      </c>
      <c r="CL248" s="0" t="s">
        <v>1876</v>
      </c>
      <c r="CN248" s="16"/>
    </row>
    <row r="249" customFormat="false" ht="13.8" hidden="false" customHeight="false" outlineLevel="0" collapsed="false">
      <c r="A249" s="4" t="s">
        <v>203</v>
      </c>
      <c r="B249" s="4" t="n">
        <v>2</v>
      </c>
      <c r="C249" s="4" t="n">
        <v>1</v>
      </c>
      <c r="D249" s="4" t="n">
        <v>2</v>
      </c>
      <c r="E249" s="4" t="n">
        <v>62</v>
      </c>
      <c r="F249" s="4" t="n">
        <v>31</v>
      </c>
      <c r="G249" s="4" t="n">
        <v>6</v>
      </c>
      <c r="H249" s="4" t="n">
        <v>6031</v>
      </c>
      <c r="I249" s="4" t="n">
        <v>16031</v>
      </c>
      <c r="J249" s="4" t="n">
        <v>6031</v>
      </c>
      <c r="K249" s="4" t="s">
        <v>200</v>
      </c>
      <c r="L249" s="4" t="s">
        <v>132</v>
      </c>
      <c r="M249" s="0" t="s">
        <v>1877</v>
      </c>
      <c r="N249" s="0" t="s">
        <v>1839</v>
      </c>
      <c r="O249" s="0" t="s">
        <v>1878</v>
      </c>
      <c r="R249" s="0" t="n">
        <f aca="false">(1+LEN(N249)-LEN(SUBSTITUTE(N249," ","")))+1</f>
        <v>6</v>
      </c>
      <c r="S249" s="0" t="n">
        <f aca="false">(1+LEN(O249)-LEN(SUBSTITUTE(O249," ","")))</f>
        <v>9</v>
      </c>
      <c r="T249" s="0" t="s">
        <v>1792</v>
      </c>
      <c r="U249" s="0" t="s">
        <v>1309</v>
      </c>
      <c r="V249" s="19" t="s">
        <v>1880</v>
      </c>
      <c r="W249" s="0" t="s">
        <v>1881</v>
      </c>
      <c r="X249" s="0" t="s">
        <v>1882</v>
      </c>
      <c r="Y249" s="19" t="s">
        <v>1883</v>
      </c>
      <c r="Z249" s="19" t="s">
        <v>1884</v>
      </c>
      <c r="AA249" s="0" t="s">
        <v>1885</v>
      </c>
      <c r="AB249" s="0" t="s">
        <v>776</v>
      </c>
      <c r="AC249" s="19" t="s">
        <v>1886</v>
      </c>
      <c r="AD249" s="0" t="s">
        <v>1887</v>
      </c>
      <c r="AE249" s="0" t="s">
        <v>1888</v>
      </c>
      <c r="AF249" s="0" t="s">
        <v>1889</v>
      </c>
      <c r="AG249" s="0" t="s">
        <v>1890</v>
      </c>
      <c r="AH249" s="19" t="s">
        <v>1098</v>
      </c>
      <c r="AI249" s="0" t="s">
        <v>1891</v>
      </c>
      <c r="AJ249" s="0" t="s">
        <v>1892</v>
      </c>
      <c r="AK249" s="19" t="s">
        <v>1893</v>
      </c>
      <c r="AL249" s="0" t="s">
        <v>1894</v>
      </c>
      <c r="AM249" s="19" t="s">
        <v>1098</v>
      </c>
      <c r="AN249" s="19" t="s">
        <v>1884</v>
      </c>
      <c r="AO249" s="0" t="s">
        <v>1895</v>
      </c>
      <c r="AP249" s="0" t="s">
        <v>1896</v>
      </c>
      <c r="AQ249" s="19" t="s">
        <v>1884</v>
      </c>
      <c r="AR249" s="0" t="s">
        <v>1897</v>
      </c>
      <c r="AS249" s="0" t="s">
        <v>1898</v>
      </c>
      <c r="AT249" s="0" t="s">
        <v>192</v>
      </c>
      <c r="AU249" s="19" t="s">
        <v>1884</v>
      </c>
      <c r="AV249" s="0" t="s">
        <v>1863</v>
      </c>
      <c r="AW249" s="19" t="s">
        <v>1899</v>
      </c>
      <c r="AX249" s="19" t="s">
        <v>1098</v>
      </c>
      <c r="AY249" s="19" t="s">
        <v>1098</v>
      </c>
      <c r="AZ249" s="0" t="s">
        <v>1900</v>
      </c>
      <c r="BA249" s="0" t="s">
        <v>1901</v>
      </c>
      <c r="BB249" s="19" t="s">
        <v>1850</v>
      </c>
      <c r="BC249" s="19" t="s">
        <v>1902</v>
      </c>
      <c r="BD249" s="0" t="s">
        <v>1868</v>
      </c>
      <c r="BE249" s="19" t="s">
        <v>1903</v>
      </c>
      <c r="BF249" s="0" t="s">
        <v>149</v>
      </c>
      <c r="BG249" s="19" t="s">
        <v>1098</v>
      </c>
      <c r="BH249" s="0" t="s">
        <v>154</v>
      </c>
      <c r="BI249" s="0" t="s">
        <v>1904</v>
      </c>
      <c r="BJ249" s="0" t="s">
        <v>1868</v>
      </c>
      <c r="BK249" s="0" t="s">
        <v>1905</v>
      </c>
      <c r="BL249" s="0" t="s">
        <v>1906</v>
      </c>
      <c r="BM249" s="19" t="s">
        <v>1850</v>
      </c>
      <c r="BN249" s="0" t="s">
        <v>1907</v>
      </c>
      <c r="BO249" s="0" t="s">
        <v>1885</v>
      </c>
      <c r="BP249" s="12"/>
      <c r="BQ249" s="0" t="s">
        <v>1796</v>
      </c>
      <c r="BS249" s="0" t="s">
        <v>1850</v>
      </c>
      <c r="BT249" s="0" t="n">
        <f aca="false">49-(COUNTBLANK(U249:BQ249))</f>
        <v>48</v>
      </c>
      <c r="BU249" s="0" t="str">
        <f aca="false">CONCATENATE("*",BS249,"*")</f>
        <v>*learn*</v>
      </c>
      <c r="BV249" s="0" t="n">
        <f aca="false">COUNTIFS(U249:BQ249,BU249)</f>
        <v>0</v>
      </c>
      <c r="BW249" s="18" t="n">
        <f aca="false">BV249/BT249</f>
        <v>0</v>
      </c>
      <c r="BZ249" s="14" t="str">
        <f aca="false">IF(BY249="","",(BY249/BT249))</f>
        <v/>
      </c>
      <c r="CA249" s="0" t="n">
        <f aca="false">COUNTIFS(U249:BQ249,BU248)</f>
        <v>0</v>
      </c>
      <c r="CB249" s="0" t="str">
        <f aca="false">IF(BX249="",BU249,BX249)</f>
        <v>*learn*</v>
      </c>
      <c r="CC249" s="0" t="n">
        <f aca="false">COUNTIFS(U249:BQ249,CB248)</f>
        <v>0</v>
      </c>
      <c r="CD249" s="14" t="n">
        <f aca="false">CC249/BT249</f>
        <v>0</v>
      </c>
      <c r="CE249" s="0" t="s">
        <v>1908</v>
      </c>
      <c r="CF249" s="14" t="n">
        <f aca="false">(COUNTIFS(U249:BQ249,CE249))/BT249</f>
        <v>0</v>
      </c>
      <c r="CG249" s="19" t="s">
        <v>1909</v>
      </c>
      <c r="CH249" s="0" t="s">
        <v>1910</v>
      </c>
      <c r="CI249" s="14" t="n">
        <f aca="false">(COUNTIFS(U249:BQ249,CK249))/BT249</f>
        <v>0.208333333333333</v>
      </c>
      <c r="CJ249" s="14" t="n">
        <f aca="false">(COUNTIFS(U249:BQ249,CH248))/BT249</f>
        <v>0</v>
      </c>
      <c r="CK249" s="15" t="s">
        <v>1850</v>
      </c>
      <c r="CL249" s="0" t="s">
        <v>1876</v>
      </c>
      <c r="CN249" s="16"/>
    </row>
    <row r="250" s="16" customFormat="true" ht="13.8" hidden="false" customHeight="false" outlineLevel="0" collapsed="false">
      <c r="A250" s="4" t="s">
        <v>199</v>
      </c>
      <c r="B250" s="17" t="n">
        <v>2</v>
      </c>
      <c r="C250" s="17" t="n">
        <v>2</v>
      </c>
      <c r="D250" s="17" t="n">
        <v>1</v>
      </c>
      <c r="E250" s="17" t="n">
        <v>62</v>
      </c>
      <c r="F250" s="17" t="n">
        <v>31</v>
      </c>
      <c r="G250" s="17" t="n">
        <v>7</v>
      </c>
      <c r="H250" s="4" t="n">
        <v>7031</v>
      </c>
      <c r="I250" s="4" t="n">
        <v>17031</v>
      </c>
      <c r="J250" s="4" t="n">
        <v>7031</v>
      </c>
      <c r="K250" s="4" t="s">
        <v>200</v>
      </c>
      <c r="L250" s="4" t="s">
        <v>132</v>
      </c>
      <c r="M250" s="16" t="s">
        <v>1838</v>
      </c>
      <c r="N250" s="16" t="s">
        <v>1839</v>
      </c>
      <c r="O250" s="16" t="s">
        <v>1878</v>
      </c>
      <c r="R250" s="16" t="n">
        <f aca="false">(1+LEN(N250)-LEN(SUBSTITUTE(N250," ","")))+1</f>
        <v>6</v>
      </c>
      <c r="S250" s="16" t="n">
        <f aca="false">(1+LEN(O250)-LEN(SUBSTITUTE(O250," ","")))</f>
        <v>9</v>
      </c>
      <c r="T250" s="16" t="s">
        <v>1792</v>
      </c>
      <c r="U250" s="16" t="s">
        <v>1842</v>
      </c>
      <c r="V250" s="16" t="s">
        <v>1843</v>
      </c>
      <c r="W250" s="16" t="s">
        <v>1844</v>
      </c>
      <c r="X250" s="16" t="s">
        <v>1845</v>
      </c>
      <c r="Y250" s="16" t="s">
        <v>1846</v>
      </c>
      <c r="Z250" s="16" t="s">
        <v>1847</v>
      </c>
      <c r="AA250" s="16" t="s">
        <v>1848</v>
      </c>
      <c r="AB250" s="16" t="s">
        <v>1845</v>
      </c>
      <c r="AC250" s="16" t="s">
        <v>1849</v>
      </c>
      <c r="AD250" s="16" t="s">
        <v>1850</v>
      </c>
      <c r="AE250" s="16" t="s">
        <v>1851</v>
      </c>
      <c r="AF250" s="16" t="s">
        <v>1852</v>
      </c>
      <c r="AG250" s="16" t="s">
        <v>1365</v>
      </c>
      <c r="AH250" s="16" t="s">
        <v>1853</v>
      </c>
      <c r="AI250" s="16" t="s">
        <v>1854</v>
      </c>
      <c r="AJ250" s="16" t="s">
        <v>1855</v>
      </c>
      <c r="AK250" s="16" t="s">
        <v>1309</v>
      </c>
      <c r="AL250" s="16" t="s">
        <v>1856</v>
      </c>
      <c r="AM250" s="16" t="s">
        <v>1857</v>
      </c>
      <c r="AN250" s="16" t="s">
        <v>1858</v>
      </c>
      <c r="AO250" s="16" t="s">
        <v>1845</v>
      </c>
      <c r="AP250" s="16" t="s">
        <v>1859</v>
      </c>
      <c r="AQ250" s="16" t="s">
        <v>1845</v>
      </c>
      <c r="AR250" s="16" t="s">
        <v>1857</v>
      </c>
      <c r="AS250" s="16" t="s">
        <v>1845</v>
      </c>
      <c r="AT250" s="16" t="s">
        <v>1845</v>
      </c>
      <c r="AU250" s="16" t="s">
        <v>304</v>
      </c>
      <c r="AV250" s="16" t="s">
        <v>1860</v>
      </c>
      <c r="AW250" s="16" t="s">
        <v>1861</v>
      </c>
      <c r="AX250" s="16" t="s">
        <v>1862</v>
      </c>
      <c r="AY250" s="16" t="s">
        <v>1863</v>
      </c>
      <c r="AZ250" s="16" t="s">
        <v>1864</v>
      </c>
      <c r="BA250" s="16" t="s">
        <v>1858</v>
      </c>
      <c r="BB250" s="16" t="s">
        <v>1865</v>
      </c>
      <c r="BC250" s="16" t="s">
        <v>1866</v>
      </c>
      <c r="BD250" s="16" t="s">
        <v>1867</v>
      </c>
      <c r="BF250" s="16" t="s">
        <v>1868</v>
      </c>
      <c r="BG250" s="16" t="s">
        <v>1845</v>
      </c>
      <c r="BH250" s="16" t="s">
        <v>1869</v>
      </c>
      <c r="BI250" s="16" t="s">
        <v>1845</v>
      </c>
      <c r="BJ250" s="16" t="s">
        <v>1870</v>
      </c>
      <c r="BK250" s="16" t="s">
        <v>1871</v>
      </c>
      <c r="BL250" s="16" t="s">
        <v>1872</v>
      </c>
      <c r="BM250" s="16" t="s">
        <v>1861</v>
      </c>
      <c r="BN250" s="16" t="s">
        <v>1861</v>
      </c>
      <c r="BO250" s="16" t="s">
        <v>1098</v>
      </c>
      <c r="BP250" s="16" t="s">
        <v>1845</v>
      </c>
      <c r="BQ250" s="16" t="s">
        <v>1873</v>
      </c>
      <c r="BS250" s="16" t="s">
        <v>1845</v>
      </c>
      <c r="BT250" s="16" t="n">
        <f aca="false">49-(COUNTBLANK(U250:BQ250))</f>
        <v>48</v>
      </c>
      <c r="BU250" s="16" t="str">
        <f aca="false">CONCATENATE("*",BS250,"*")</f>
        <v>*teach*</v>
      </c>
      <c r="BV250" s="16" t="n">
        <f aca="false">COUNTIFS(U250:BQ250,BU250)</f>
        <v>0</v>
      </c>
      <c r="BW250" s="18" t="n">
        <f aca="false">BV250/BT250</f>
        <v>0</v>
      </c>
      <c r="BZ250" s="18" t="str">
        <f aca="false">IF(BY250="","",(BY250/BT250))</f>
        <v/>
      </c>
      <c r="CA250" s="16" t="n">
        <f aca="false">COUNTIFS(U250:BQ250,BU251)</f>
        <v>0</v>
      </c>
      <c r="CB250" s="16" t="str">
        <f aca="false">IF(BX250="",BU250,BX250)</f>
        <v>*teach*</v>
      </c>
      <c r="CC250" s="16" t="n">
        <f aca="false">COUNTIFS(U250:BQ250,CB251)</f>
        <v>0</v>
      </c>
      <c r="CD250" s="18" t="n">
        <f aca="false">CC250/BT250</f>
        <v>0</v>
      </c>
      <c r="CE250" s="16" t="s">
        <v>1874</v>
      </c>
      <c r="CF250" s="18" t="n">
        <f aca="false">(COUNTIFS(U250:BQ250,CE250))/BT250</f>
        <v>0</v>
      </c>
      <c r="CH250" s="16" t="s">
        <v>1875</v>
      </c>
      <c r="CI250" s="14" t="n">
        <f aca="false">(COUNTIFS(U250:BQ250,CK250))/BT250</f>
        <v>0.0208333333333333</v>
      </c>
      <c r="CJ250" s="18" t="n">
        <v>0.44</v>
      </c>
      <c r="CK250" s="16" t="s">
        <v>1850</v>
      </c>
      <c r="CL250" s="16" t="s">
        <v>1876</v>
      </c>
    </row>
    <row r="251" customFormat="false" ht="13.8" hidden="false" customHeight="false" outlineLevel="0" collapsed="false">
      <c r="A251" s="4" t="s">
        <v>201</v>
      </c>
      <c r="B251" s="17" t="n">
        <v>2</v>
      </c>
      <c r="C251" s="17" t="n">
        <v>2</v>
      </c>
      <c r="D251" s="17" t="n">
        <v>2</v>
      </c>
      <c r="E251" s="17" t="n">
        <v>62</v>
      </c>
      <c r="F251" s="17" t="n">
        <v>31</v>
      </c>
      <c r="G251" s="17" t="n">
        <v>8</v>
      </c>
      <c r="H251" s="4" t="n">
        <v>8031</v>
      </c>
      <c r="I251" s="4" t="n">
        <v>18031</v>
      </c>
      <c r="J251" s="4" t="n">
        <v>8031</v>
      </c>
      <c r="K251" s="4" t="s">
        <v>200</v>
      </c>
      <c r="L251" s="4" t="s">
        <v>132</v>
      </c>
      <c r="M251" s="16" t="s">
        <v>1877</v>
      </c>
      <c r="N251" s="16" t="s">
        <v>1839</v>
      </c>
      <c r="O251" s="16" t="s">
        <v>1840</v>
      </c>
      <c r="P251" s="16"/>
      <c r="Q251" s="16"/>
      <c r="R251" s="16" t="n">
        <f aca="false">(1+LEN(N251)-LEN(SUBSTITUTE(N251," ","")))+1</f>
        <v>6</v>
      </c>
      <c r="S251" s="16" t="n">
        <f aca="false">(1+LEN(O251)-LEN(SUBSTITUTE(O251," ","")))</f>
        <v>9</v>
      </c>
      <c r="T251" s="16" t="s">
        <v>1792</v>
      </c>
      <c r="U251" s="16" t="s">
        <v>1309</v>
      </c>
      <c r="V251" s="20" t="s">
        <v>1880</v>
      </c>
      <c r="W251" s="16" t="s">
        <v>1881</v>
      </c>
      <c r="X251" s="16" t="s">
        <v>1882</v>
      </c>
      <c r="Y251" s="20" t="s">
        <v>1883</v>
      </c>
      <c r="Z251" s="20" t="s">
        <v>1884</v>
      </c>
      <c r="AA251" s="16" t="s">
        <v>1885</v>
      </c>
      <c r="AB251" s="16" t="s">
        <v>776</v>
      </c>
      <c r="AC251" s="20" t="s">
        <v>1886</v>
      </c>
      <c r="AD251" s="16" t="s">
        <v>1887</v>
      </c>
      <c r="AE251" s="16" t="s">
        <v>1888</v>
      </c>
      <c r="AF251" s="16" t="s">
        <v>1889</v>
      </c>
      <c r="AG251" s="16" t="s">
        <v>1890</v>
      </c>
      <c r="AH251" s="20" t="s">
        <v>1098</v>
      </c>
      <c r="AI251" s="16" t="s">
        <v>1891</v>
      </c>
      <c r="AJ251" s="16" t="s">
        <v>1892</v>
      </c>
      <c r="AK251" s="20" t="s">
        <v>1893</v>
      </c>
      <c r="AL251" s="16" t="s">
        <v>1894</v>
      </c>
      <c r="AM251" s="20" t="s">
        <v>1098</v>
      </c>
      <c r="AN251" s="20" t="s">
        <v>1884</v>
      </c>
      <c r="AO251" s="16" t="s">
        <v>1895</v>
      </c>
      <c r="AP251" s="16" t="s">
        <v>1896</v>
      </c>
      <c r="AQ251" s="20" t="s">
        <v>1884</v>
      </c>
      <c r="AR251" s="16" t="s">
        <v>1897</v>
      </c>
      <c r="AS251" s="16" t="s">
        <v>1898</v>
      </c>
      <c r="AT251" s="16" t="s">
        <v>192</v>
      </c>
      <c r="AU251" s="20" t="s">
        <v>1884</v>
      </c>
      <c r="AV251" s="16" t="s">
        <v>1863</v>
      </c>
      <c r="AW251" s="20" t="s">
        <v>1899</v>
      </c>
      <c r="AX251" s="20" t="s">
        <v>1098</v>
      </c>
      <c r="AY251" s="20" t="s">
        <v>1098</v>
      </c>
      <c r="AZ251" s="16" t="s">
        <v>1900</v>
      </c>
      <c r="BA251" s="16" t="s">
        <v>1901</v>
      </c>
      <c r="BB251" s="20" t="s">
        <v>1850</v>
      </c>
      <c r="BC251" s="20" t="s">
        <v>1902</v>
      </c>
      <c r="BD251" s="16" t="s">
        <v>1868</v>
      </c>
      <c r="BE251" s="20" t="s">
        <v>1903</v>
      </c>
      <c r="BF251" s="16" t="s">
        <v>149</v>
      </c>
      <c r="BG251" s="20" t="s">
        <v>1098</v>
      </c>
      <c r="BH251" s="16" t="s">
        <v>154</v>
      </c>
      <c r="BI251" s="16" t="s">
        <v>1904</v>
      </c>
      <c r="BJ251" s="16" t="s">
        <v>1868</v>
      </c>
      <c r="BK251" s="16" t="s">
        <v>1905</v>
      </c>
      <c r="BL251" s="16" t="s">
        <v>1906</v>
      </c>
      <c r="BM251" s="20" t="s">
        <v>1850</v>
      </c>
      <c r="BN251" s="16" t="s">
        <v>1907</v>
      </c>
      <c r="BO251" s="16" t="s">
        <v>1885</v>
      </c>
      <c r="BP251" s="16"/>
      <c r="BQ251" s="16" t="s">
        <v>1796</v>
      </c>
      <c r="BR251" s="16"/>
      <c r="BS251" s="16" t="s">
        <v>1850</v>
      </c>
      <c r="BT251" s="16" t="n">
        <f aca="false">49-(COUNTBLANK(U251:BQ251))</f>
        <v>48</v>
      </c>
      <c r="BU251" s="16" t="str">
        <f aca="false">CONCATENATE("*",BS251,"*")</f>
        <v>*learn*</v>
      </c>
      <c r="BV251" s="16" t="n">
        <f aca="false">COUNTIFS(U251:BQ251,BU251)</f>
        <v>0</v>
      </c>
      <c r="BW251" s="18" t="n">
        <f aca="false">BV251/BT251</f>
        <v>0</v>
      </c>
      <c r="BX251" s="16"/>
      <c r="BY251" s="16"/>
      <c r="BZ251" s="18" t="str">
        <f aca="false">IF(BY251="","",(BY251/BT251))</f>
        <v/>
      </c>
      <c r="CA251" s="16" t="n">
        <f aca="false">COUNTIFS(U251:BQ251,BU250)</f>
        <v>0</v>
      </c>
      <c r="CB251" s="16" t="str">
        <f aca="false">IF(BX251="",BU251,BX251)</f>
        <v>*learn*</v>
      </c>
      <c r="CC251" s="16" t="n">
        <f aca="false">COUNTIFS(U251:BQ251,CB250)</f>
        <v>0</v>
      </c>
      <c r="CD251" s="18" t="n">
        <f aca="false">CC251/BT251</f>
        <v>0</v>
      </c>
      <c r="CE251" s="16" t="s">
        <v>1908</v>
      </c>
      <c r="CF251" s="18" t="n">
        <f aca="false">(COUNTIFS(U251:BQ251,CE251))/BT251</f>
        <v>0</v>
      </c>
      <c r="CG251" s="20" t="s">
        <v>1909</v>
      </c>
      <c r="CH251" s="16" t="s">
        <v>1910</v>
      </c>
      <c r="CI251" s="14" t="n">
        <f aca="false">(COUNTIFS(U251:BQ251,CK251))/BT251</f>
        <v>0</v>
      </c>
      <c r="CJ251" s="18" t="n">
        <v>0.21</v>
      </c>
      <c r="CK251" s="16" t="s">
        <v>1845</v>
      </c>
      <c r="CL251" s="16" t="s">
        <v>1876</v>
      </c>
    </row>
    <row r="252" customFormat="false" ht="13.8" hidden="false" customHeight="false" outlineLevel="0" collapsed="false">
      <c r="A252" s="4" t="s">
        <v>195</v>
      </c>
      <c r="B252" s="4" t="n">
        <v>1</v>
      </c>
      <c r="C252" s="4" t="n">
        <v>1</v>
      </c>
      <c r="D252" s="4" t="n">
        <v>1</v>
      </c>
      <c r="E252" s="4" t="n">
        <v>63</v>
      </c>
      <c r="F252" s="4" t="n">
        <v>32</v>
      </c>
      <c r="G252" s="4" t="n">
        <v>0</v>
      </c>
      <c r="H252" s="4" t="n">
        <v>32</v>
      </c>
      <c r="I252" s="4" t="n">
        <v>10032</v>
      </c>
      <c r="J252" s="4" t="n">
        <v>32</v>
      </c>
      <c r="K252" s="4" t="n">
        <v>20032</v>
      </c>
      <c r="L252" s="4" t="s">
        <v>132</v>
      </c>
      <c r="M252" s="0" t="s">
        <v>1911</v>
      </c>
      <c r="N252" s="0" t="s">
        <v>1912</v>
      </c>
      <c r="O252" s="0" t="s">
        <v>1913</v>
      </c>
      <c r="P252" s="0" t="s">
        <v>1914</v>
      </c>
      <c r="Q252" s="0" t="s">
        <v>282</v>
      </c>
      <c r="R252" s="0" t="n">
        <f aca="false">(1+LEN(N252)-LEN(SUBSTITUTE(N252," ","")))+1</f>
        <v>6</v>
      </c>
      <c r="S252" s="0" t="n">
        <f aca="false">(1+LEN(O252)-LEN(SUBSTITUTE(O252," ","")))</f>
        <v>10</v>
      </c>
      <c r="T252" s="0" t="s">
        <v>1792</v>
      </c>
      <c r="U252" s="0" t="s">
        <v>1915</v>
      </c>
      <c r="V252" s="0" t="s">
        <v>1916</v>
      </c>
      <c r="W252" s="0" t="s">
        <v>1917</v>
      </c>
      <c r="X252" s="0" t="s">
        <v>1918</v>
      </c>
      <c r="Y252" s="0" t="s">
        <v>1919</v>
      </c>
      <c r="Z252" s="0" t="s">
        <v>1920</v>
      </c>
      <c r="AA252" s="0" t="s">
        <v>1921</v>
      </c>
      <c r="AB252" s="0" t="s">
        <v>1922</v>
      </c>
      <c r="AC252" s="0" t="s">
        <v>1923</v>
      </c>
      <c r="AD252" s="0" t="s">
        <v>1625</v>
      </c>
      <c r="AE252" s="0" t="s">
        <v>1924</v>
      </c>
      <c r="AF252" s="0" t="s">
        <v>1925</v>
      </c>
      <c r="AG252" s="0" t="s">
        <v>1923</v>
      </c>
      <c r="AH252" s="0" t="s">
        <v>1625</v>
      </c>
      <c r="AI252" s="0" t="s">
        <v>1926</v>
      </c>
      <c r="AJ252" s="0" t="s">
        <v>1927</v>
      </c>
      <c r="AK252" s="0" t="s">
        <v>1928</v>
      </c>
      <c r="AL252" s="0" t="s">
        <v>1918</v>
      </c>
      <c r="AM252" s="0" t="s">
        <v>441</v>
      </c>
      <c r="AN252" s="0" t="s">
        <v>1929</v>
      </c>
      <c r="AO252" s="0" t="s">
        <v>1930</v>
      </c>
      <c r="AP252" s="0" t="s">
        <v>1931</v>
      </c>
      <c r="AQ252" s="0" t="s">
        <v>1932</v>
      </c>
      <c r="AR252" s="0" t="s">
        <v>1933</v>
      </c>
      <c r="AS252" s="0" t="s">
        <v>1918</v>
      </c>
      <c r="AT252" s="0" t="s">
        <v>1625</v>
      </c>
      <c r="AU252" s="0" t="s">
        <v>1796</v>
      </c>
      <c r="AV252" s="0" t="s">
        <v>1934</v>
      </c>
      <c r="AW252" s="0" t="s">
        <v>1935</v>
      </c>
      <c r="AX252" s="0" t="s">
        <v>1936</v>
      </c>
      <c r="AY252" s="0" t="s">
        <v>1625</v>
      </c>
      <c r="AZ252" s="0" t="s">
        <v>1918</v>
      </c>
      <c r="BA252" s="0" t="s">
        <v>1937</v>
      </c>
      <c r="BB252" s="0" t="s">
        <v>1938</v>
      </c>
      <c r="BC252" s="0" t="s">
        <v>1939</v>
      </c>
      <c r="BD252" s="0" t="s">
        <v>1940</v>
      </c>
      <c r="BE252" s="0" t="s">
        <v>1940</v>
      </c>
      <c r="BF252" s="0" t="s">
        <v>1625</v>
      </c>
      <c r="BG252" s="0" t="s">
        <v>1918</v>
      </c>
      <c r="BH252" s="0" t="s">
        <v>1941</v>
      </c>
      <c r="BI252" s="0" t="s">
        <v>1625</v>
      </c>
      <c r="BJ252" s="0" t="s">
        <v>1942</v>
      </c>
      <c r="BK252" s="0" t="s">
        <v>1625</v>
      </c>
      <c r="BL252" s="0" t="s">
        <v>1943</v>
      </c>
      <c r="BM252" s="0" t="s">
        <v>1309</v>
      </c>
      <c r="BN252" s="0" t="s">
        <v>1944</v>
      </c>
      <c r="BO252" s="0" t="s">
        <v>190</v>
      </c>
      <c r="BP252" s="0" t="s">
        <v>1918</v>
      </c>
      <c r="BQ252" s="0" t="s">
        <v>1945</v>
      </c>
      <c r="BS252" s="0" t="s">
        <v>1625</v>
      </c>
      <c r="BT252" s="0" t="n">
        <f aca="false">49-(COUNTBLANK(U252:BQ252))</f>
        <v>49</v>
      </c>
      <c r="BU252" s="0" t="str">
        <f aca="false">CONCATENATE("*",BS252,"*")</f>
        <v>*sit*</v>
      </c>
      <c r="BV252" s="0" t="n">
        <f aca="false">COUNTIFS(U252:BQ252,BU252)</f>
        <v>0</v>
      </c>
      <c r="BW252" s="13" t="n">
        <f aca="false">BV252/BT252</f>
        <v>0</v>
      </c>
      <c r="BZ252" s="14" t="str">
        <f aca="false">IF(BY252="","",(BY252/BT252))</f>
        <v/>
      </c>
      <c r="CA252" s="0" t="n">
        <f aca="false">COUNTIFS(U252:BQ252,BU253)</f>
        <v>0</v>
      </c>
      <c r="CB252" s="0" t="str">
        <f aca="false">IF(BX252="",BU252,BX252)</f>
        <v>*sit*</v>
      </c>
      <c r="CC252" s="0" t="n">
        <f aca="false">COUNTIFS(U252:BQ252,CB253)</f>
        <v>0</v>
      </c>
      <c r="CD252" s="14" t="n">
        <f aca="false">CC252/BT252</f>
        <v>0</v>
      </c>
      <c r="CE252" s="0" t="s">
        <v>1946</v>
      </c>
      <c r="CF252" s="14" t="n">
        <f aca="false">(COUNTIFS(U252:BQ252,CE252))/BT252</f>
        <v>0</v>
      </c>
      <c r="CH252" s="0" t="s">
        <v>1947</v>
      </c>
      <c r="CI252" s="14" t="n">
        <f aca="false">(COUNTIFS(U252:BQ252,CK252))/BT252</f>
        <v>0.571428571428571</v>
      </c>
      <c r="CJ252" s="14" t="n">
        <f aca="false">(COUNTIFS(U252:BQ252,CK253))/BT252</f>
        <v>0.0204081632653061</v>
      </c>
      <c r="CK252" s="15" t="s">
        <v>1625</v>
      </c>
      <c r="CL252" s="0" t="s">
        <v>1948</v>
      </c>
      <c r="CN252" s="16"/>
    </row>
    <row r="253" customFormat="false" ht="13.8" hidden="false" customHeight="false" outlineLevel="0" collapsed="false">
      <c r="A253" s="4" t="s">
        <v>197</v>
      </c>
      <c r="B253" s="4" t="n">
        <v>1</v>
      </c>
      <c r="C253" s="4" t="n">
        <v>1</v>
      </c>
      <c r="D253" s="4" t="n">
        <v>2</v>
      </c>
      <c r="E253" s="4" t="n">
        <v>63</v>
      </c>
      <c r="F253" s="4" t="n">
        <v>32</v>
      </c>
      <c r="G253" s="4" t="n">
        <v>1</v>
      </c>
      <c r="H253" s="4" t="n">
        <v>1032</v>
      </c>
      <c r="I253" s="4" t="n">
        <v>11032</v>
      </c>
      <c r="J253" s="4" t="n">
        <v>1032</v>
      </c>
      <c r="K253" s="4" t="n">
        <v>21032</v>
      </c>
      <c r="L253" s="4" t="s">
        <v>132</v>
      </c>
      <c r="M253" s="0" t="s">
        <v>1949</v>
      </c>
      <c r="N253" s="0" t="s">
        <v>1912</v>
      </c>
      <c r="O253" s="0" t="s">
        <v>1950</v>
      </c>
      <c r="P253" s="0" t="s">
        <v>1951</v>
      </c>
      <c r="Q253" s="0" t="s">
        <v>282</v>
      </c>
      <c r="R253" s="0" t="n">
        <f aca="false">(1+LEN(N253)-LEN(SUBSTITUTE(N253," ","")))+1</f>
        <v>6</v>
      </c>
      <c r="S253" s="0" t="n">
        <f aca="false">(1+LEN(O253)-LEN(SUBSTITUTE(O253," ","")))</f>
        <v>10</v>
      </c>
      <c r="T253" s="0" t="s">
        <v>1792</v>
      </c>
      <c r="U253" s="0" t="s">
        <v>236</v>
      </c>
      <c r="V253" s="0" t="s">
        <v>1952</v>
      </c>
      <c r="W253" s="0" t="s">
        <v>1953</v>
      </c>
      <c r="X253" s="0" t="s">
        <v>1625</v>
      </c>
      <c r="Y253" s="0" t="s">
        <v>1954</v>
      </c>
      <c r="Z253" s="0" t="s">
        <v>1936</v>
      </c>
      <c r="AA253" s="0" t="s">
        <v>1955</v>
      </c>
      <c r="AB253" s="0" t="s">
        <v>236</v>
      </c>
      <c r="AC253" s="0" t="s">
        <v>1956</v>
      </c>
      <c r="AD253" s="0" t="s">
        <v>236</v>
      </c>
      <c r="AE253" s="0" t="s">
        <v>236</v>
      </c>
      <c r="AF253" s="0" t="s">
        <v>236</v>
      </c>
      <c r="AG253" s="0" t="s">
        <v>1957</v>
      </c>
      <c r="AH253" s="0" t="s">
        <v>1926</v>
      </c>
      <c r="AI253" s="0" t="s">
        <v>1936</v>
      </c>
      <c r="AJ253" s="0" t="s">
        <v>1958</v>
      </c>
      <c r="AK253" s="0" t="s">
        <v>1959</v>
      </c>
      <c r="AL253" s="0" t="s">
        <v>236</v>
      </c>
      <c r="AM253" s="0" t="s">
        <v>236</v>
      </c>
      <c r="AN253" s="0" t="s">
        <v>1936</v>
      </c>
      <c r="AO253" s="0" t="s">
        <v>1960</v>
      </c>
      <c r="AP253" s="0" t="s">
        <v>1930</v>
      </c>
      <c r="AQ253" s="0" t="s">
        <v>1936</v>
      </c>
      <c r="AR253" s="0" t="s">
        <v>1930</v>
      </c>
      <c r="AS253" s="0" t="s">
        <v>1961</v>
      </c>
      <c r="AT253" s="0" t="s">
        <v>1936</v>
      </c>
      <c r="AU253" s="0" t="s">
        <v>1936</v>
      </c>
      <c r="AV253" s="0" t="s">
        <v>236</v>
      </c>
      <c r="AW253" s="0" t="s">
        <v>1962</v>
      </c>
      <c r="AX253" s="0" t="s">
        <v>967</v>
      </c>
      <c r="AY253" s="0" t="s">
        <v>236</v>
      </c>
      <c r="AZ253" s="0" t="s">
        <v>1936</v>
      </c>
      <c r="BA253" s="0" t="s">
        <v>1936</v>
      </c>
      <c r="BB253" s="0" t="s">
        <v>750</v>
      </c>
      <c r="BC253" s="0" t="s">
        <v>236</v>
      </c>
      <c r="BD253" s="0" t="s">
        <v>1963</v>
      </c>
      <c r="BE253" s="0" t="s">
        <v>1959</v>
      </c>
      <c r="BF253" s="0" t="s">
        <v>236</v>
      </c>
      <c r="BG253" s="0" t="s">
        <v>1964</v>
      </c>
      <c r="BH253" s="0" t="s">
        <v>1965</v>
      </c>
      <c r="BI253" s="0" t="s">
        <v>1957</v>
      </c>
      <c r="BJ253" s="0" t="s">
        <v>236</v>
      </c>
      <c r="BK253" s="0" t="s">
        <v>1936</v>
      </c>
      <c r="BL253" s="0" t="s">
        <v>1936</v>
      </c>
      <c r="BM253" s="0" t="s">
        <v>1966</v>
      </c>
      <c r="BN253" s="0" t="s">
        <v>186</v>
      </c>
      <c r="BO253" s="0" t="s">
        <v>1936</v>
      </c>
      <c r="BP253" s="0" t="s">
        <v>1936</v>
      </c>
      <c r="BQ253" s="0" t="s">
        <v>236</v>
      </c>
      <c r="BS253" s="0" t="s">
        <v>236</v>
      </c>
      <c r="BT253" s="0" t="n">
        <f aca="false">49-(COUNTBLANK(U253:BQ253))</f>
        <v>49</v>
      </c>
      <c r="BU253" s="0" t="str">
        <f aca="false">CONCATENATE("*",BS253,"*")</f>
        <v>*climb*</v>
      </c>
      <c r="BV253" s="0" t="n">
        <f aca="false">COUNTIFS(U253:BQ253,BU253)</f>
        <v>0</v>
      </c>
      <c r="BW253" s="13" t="n">
        <f aca="false">BV253/BT253</f>
        <v>0</v>
      </c>
      <c r="BZ253" s="14" t="str">
        <f aca="false">IF(BY253="","",(BY253/BT253))</f>
        <v/>
      </c>
      <c r="CA253" s="0" t="n">
        <f aca="false">COUNTIFS(U253:BQ253,BU252)</f>
        <v>0</v>
      </c>
      <c r="CB253" s="0" t="str">
        <f aca="false">IF(BX253="",BU253,BX253)</f>
        <v>*climb*</v>
      </c>
      <c r="CC253" s="0" t="n">
        <f aca="false">COUNTIFS(U253:BQ253,CB252)</f>
        <v>0</v>
      </c>
      <c r="CD253" s="14" t="n">
        <f aca="false">CC253/BT253</f>
        <v>0</v>
      </c>
      <c r="CE253" s="0" t="s">
        <v>1967</v>
      </c>
      <c r="CF253" s="14" t="n">
        <f aca="false">(COUNTIFS(U253:BQ253,CE253))/BT253</f>
        <v>0</v>
      </c>
      <c r="CH253" s="0" t="s">
        <v>1968</v>
      </c>
      <c r="CI253" s="14" t="n">
        <f aca="false">(COUNTIFS(U253:BQ253,CK253))/BT253</f>
        <v>0.653061224489796</v>
      </c>
      <c r="CJ253" s="14" t="n">
        <f aca="false">(COUNTIFS(U253:BQ253,CK252))/BT253</f>
        <v>0.0612244897959184</v>
      </c>
      <c r="CK253" s="15" t="s">
        <v>236</v>
      </c>
      <c r="CL253" s="0" t="s">
        <v>1948</v>
      </c>
      <c r="CN253" s="16"/>
    </row>
    <row r="254" s="16" customFormat="true" ht="13.8" hidden="false" customHeight="false" outlineLevel="0" collapsed="false">
      <c r="A254" s="4" t="s">
        <v>131</v>
      </c>
      <c r="B254" s="17" t="n">
        <v>1</v>
      </c>
      <c r="C254" s="17" t="n">
        <v>2</v>
      </c>
      <c r="D254" s="17" t="n">
        <v>1</v>
      </c>
      <c r="E254" s="17" t="n">
        <v>63</v>
      </c>
      <c r="F254" s="17" t="n">
        <v>32</v>
      </c>
      <c r="G254" s="17" t="n">
        <v>2</v>
      </c>
      <c r="H254" s="4" t="n">
        <v>2032</v>
      </c>
      <c r="I254" s="4" t="n">
        <v>12032</v>
      </c>
      <c r="J254" s="4" t="n">
        <v>2032</v>
      </c>
      <c r="K254" s="4" t="n">
        <v>22032</v>
      </c>
      <c r="L254" s="4" t="s">
        <v>132</v>
      </c>
      <c r="M254" s="16" t="s">
        <v>1911</v>
      </c>
      <c r="N254" s="16" t="s">
        <v>1912</v>
      </c>
      <c r="O254" s="16" t="s">
        <v>1950</v>
      </c>
      <c r="P254" s="16" t="s">
        <v>1969</v>
      </c>
      <c r="Q254" s="16" t="s">
        <v>282</v>
      </c>
      <c r="R254" s="16" t="n">
        <f aca="false">(1+LEN(N254)-LEN(SUBSTITUTE(N254," ","")))+1</f>
        <v>6</v>
      </c>
      <c r="S254" s="16" t="n">
        <f aca="false">(1+LEN(O254)-LEN(SUBSTITUTE(O254," ","")))</f>
        <v>10</v>
      </c>
      <c r="T254" s="16" t="s">
        <v>1792</v>
      </c>
      <c r="U254" s="16" t="s">
        <v>1915</v>
      </c>
      <c r="V254" s="16" t="s">
        <v>1916</v>
      </c>
      <c r="W254" s="16" t="s">
        <v>1917</v>
      </c>
      <c r="X254" s="16" t="s">
        <v>1918</v>
      </c>
      <c r="Y254" s="16" t="s">
        <v>1919</v>
      </c>
      <c r="Z254" s="16" t="s">
        <v>1920</v>
      </c>
      <c r="AA254" s="16" t="s">
        <v>1921</v>
      </c>
      <c r="AB254" s="16" t="s">
        <v>1922</v>
      </c>
      <c r="AC254" s="16" t="s">
        <v>1923</v>
      </c>
      <c r="AD254" s="16" t="s">
        <v>1625</v>
      </c>
      <c r="AE254" s="16" t="s">
        <v>1924</v>
      </c>
      <c r="AF254" s="16" t="s">
        <v>1925</v>
      </c>
      <c r="AG254" s="16" t="s">
        <v>1923</v>
      </c>
      <c r="AH254" s="16" t="s">
        <v>1625</v>
      </c>
      <c r="AI254" s="16" t="s">
        <v>1926</v>
      </c>
      <c r="AJ254" s="16" t="s">
        <v>1927</v>
      </c>
      <c r="AK254" s="16" t="s">
        <v>1928</v>
      </c>
      <c r="AL254" s="16" t="s">
        <v>1918</v>
      </c>
      <c r="AM254" s="16" t="s">
        <v>441</v>
      </c>
      <c r="AN254" s="16" t="s">
        <v>1929</v>
      </c>
      <c r="AO254" s="16" t="s">
        <v>1930</v>
      </c>
      <c r="AP254" s="16" t="s">
        <v>1931</v>
      </c>
      <c r="AQ254" s="16" t="s">
        <v>1932</v>
      </c>
      <c r="AR254" s="16" t="s">
        <v>1933</v>
      </c>
      <c r="AS254" s="16" t="s">
        <v>1918</v>
      </c>
      <c r="AT254" s="16" t="s">
        <v>1625</v>
      </c>
      <c r="AU254" s="16" t="s">
        <v>1796</v>
      </c>
      <c r="AV254" s="16" t="s">
        <v>1934</v>
      </c>
      <c r="AW254" s="16" t="s">
        <v>1935</v>
      </c>
      <c r="AX254" s="16" t="s">
        <v>1936</v>
      </c>
      <c r="AY254" s="16" t="s">
        <v>1625</v>
      </c>
      <c r="AZ254" s="16" t="s">
        <v>1918</v>
      </c>
      <c r="BA254" s="16" t="s">
        <v>1937</v>
      </c>
      <c r="BB254" s="16" t="s">
        <v>1938</v>
      </c>
      <c r="BC254" s="16" t="s">
        <v>1939</v>
      </c>
      <c r="BD254" s="16" t="s">
        <v>1940</v>
      </c>
      <c r="BE254" s="16" t="s">
        <v>1940</v>
      </c>
      <c r="BF254" s="16" t="s">
        <v>1625</v>
      </c>
      <c r="BG254" s="16" t="s">
        <v>1918</v>
      </c>
      <c r="BH254" s="16" t="s">
        <v>1941</v>
      </c>
      <c r="BI254" s="16" t="s">
        <v>1625</v>
      </c>
      <c r="BJ254" s="16" t="s">
        <v>1942</v>
      </c>
      <c r="BK254" s="16" t="s">
        <v>1625</v>
      </c>
      <c r="BL254" s="16" t="s">
        <v>1943</v>
      </c>
      <c r="BM254" s="16" t="s">
        <v>1309</v>
      </c>
      <c r="BN254" s="16" t="s">
        <v>1944</v>
      </c>
      <c r="BO254" s="16" t="s">
        <v>190</v>
      </c>
      <c r="BP254" s="16" t="s">
        <v>1918</v>
      </c>
      <c r="BQ254" s="16" t="s">
        <v>1945</v>
      </c>
      <c r="BR254" s="0"/>
      <c r="BS254" s="16" t="s">
        <v>1625</v>
      </c>
      <c r="BT254" s="16" t="n">
        <f aca="false">49-(COUNTBLANK(U254:BQ254))</f>
        <v>49</v>
      </c>
      <c r="BU254" s="16" t="str">
        <f aca="false">CONCATENATE("*",BS254,"*")</f>
        <v>*sit*</v>
      </c>
      <c r="BV254" s="16" t="n">
        <f aca="false">COUNTIFS(U254:BQ254,BU254)</f>
        <v>0</v>
      </c>
      <c r="BW254" s="18" t="n">
        <f aca="false">BV254/BT254</f>
        <v>0</v>
      </c>
      <c r="BX254" s="0"/>
      <c r="BY254" s="0"/>
      <c r="BZ254" s="18" t="str">
        <f aca="false">IF(BY254="","",(BY254/BT254))</f>
        <v/>
      </c>
      <c r="CA254" s="16" t="n">
        <f aca="false">COUNTIFS(U254:BQ254,BU255)</f>
        <v>0</v>
      </c>
      <c r="CB254" s="16" t="str">
        <f aca="false">IF(BX254="",BU254,BX254)</f>
        <v>*sit*</v>
      </c>
      <c r="CC254" s="16" t="n">
        <f aca="false">COUNTIFS(U254:BQ254,CB255)</f>
        <v>0</v>
      </c>
      <c r="CD254" s="18" t="n">
        <f aca="false">CC254/BT254</f>
        <v>0</v>
      </c>
      <c r="CE254" s="16" t="s">
        <v>1946</v>
      </c>
      <c r="CF254" s="18" t="n">
        <f aca="false">(COUNTIFS(U254:BQ254,CE254))/BT254</f>
        <v>0</v>
      </c>
      <c r="CG254" s="0"/>
      <c r="CH254" s="16" t="s">
        <v>1947</v>
      </c>
      <c r="CI254" s="14" t="n">
        <f aca="false">(COUNTIFS(U254:BQ254,CK254))/BT254</f>
        <v>0.0204081632653061</v>
      </c>
      <c r="CJ254" s="14" t="n">
        <f aca="false">(COUNTIFS(U254:BQ254,CK255))/BT254</f>
        <v>0.571428571428571</v>
      </c>
      <c r="CK254" s="16" t="s">
        <v>236</v>
      </c>
      <c r="CL254" s="16" t="s">
        <v>1948</v>
      </c>
    </row>
    <row r="255" customFormat="false" ht="13.8" hidden="false" customHeight="false" outlineLevel="0" collapsed="false">
      <c r="A255" s="4" t="s">
        <v>167</v>
      </c>
      <c r="B255" s="17" t="n">
        <v>1</v>
      </c>
      <c r="C255" s="17" t="n">
        <v>2</v>
      </c>
      <c r="D255" s="17" t="n">
        <v>2</v>
      </c>
      <c r="E255" s="17" t="n">
        <v>63</v>
      </c>
      <c r="F255" s="17" t="n">
        <v>32</v>
      </c>
      <c r="G255" s="17" t="n">
        <v>3</v>
      </c>
      <c r="H255" s="4" t="n">
        <v>3032</v>
      </c>
      <c r="I255" s="4" t="n">
        <v>13032</v>
      </c>
      <c r="J255" s="4" t="n">
        <v>3032</v>
      </c>
      <c r="K255" s="4" t="n">
        <v>23032</v>
      </c>
      <c r="L255" s="4" t="s">
        <v>132</v>
      </c>
      <c r="M255" s="16" t="s">
        <v>1949</v>
      </c>
      <c r="N255" s="16" t="s">
        <v>1912</v>
      </c>
      <c r="O255" s="16" t="s">
        <v>1913</v>
      </c>
      <c r="P255" s="16" t="s">
        <v>1970</v>
      </c>
      <c r="Q255" s="16" t="s">
        <v>282</v>
      </c>
      <c r="R255" s="16" t="n">
        <f aca="false">(1+LEN(N255)-LEN(SUBSTITUTE(N255," ","")))+1</f>
        <v>6</v>
      </c>
      <c r="S255" s="16" t="n">
        <f aca="false">(1+LEN(O255)-LEN(SUBSTITUTE(O255," ","")))</f>
        <v>10</v>
      </c>
      <c r="T255" s="16" t="s">
        <v>1792</v>
      </c>
      <c r="U255" s="16" t="s">
        <v>236</v>
      </c>
      <c r="V255" s="16" t="s">
        <v>1952</v>
      </c>
      <c r="W255" s="16" t="s">
        <v>1953</v>
      </c>
      <c r="X255" s="16" t="s">
        <v>1625</v>
      </c>
      <c r="Y255" s="16" t="s">
        <v>1954</v>
      </c>
      <c r="Z255" s="16" t="s">
        <v>1936</v>
      </c>
      <c r="AA255" s="16" t="s">
        <v>1955</v>
      </c>
      <c r="AB255" s="16" t="s">
        <v>236</v>
      </c>
      <c r="AC255" s="16" t="s">
        <v>1956</v>
      </c>
      <c r="AD255" s="16" t="s">
        <v>236</v>
      </c>
      <c r="AE255" s="16" t="s">
        <v>236</v>
      </c>
      <c r="AF255" s="16" t="s">
        <v>236</v>
      </c>
      <c r="AG255" s="16" t="s">
        <v>1957</v>
      </c>
      <c r="AH255" s="16" t="s">
        <v>1926</v>
      </c>
      <c r="AI255" s="16" t="s">
        <v>1936</v>
      </c>
      <c r="AJ255" s="16" t="s">
        <v>1958</v>
      </c>
      <c r="AK255" s="16" t="s">
        <v>1959</v>
      </c>
      <c r="AL255" s="16" t="s">
        <v>236</v>
      </c>
      <c r="AM255" s="16" t="s">
        <v>236</v>
      </c>
      <c r="AN255" s="16" t="s">
        <v>1936</v>
      </c>
      <c r="AO255" s="16" t="s">
        <v>1960</v>
      </c>
      <c r="AP255" s="16" t="s">
        <v>1930</v>
      </c>
      <c r="AQ255" s="16" t="s">
        <v>1936</v>
      </c>
      <c r="AR255" s="16" t="s">
        <v>1930</v>
      </c>
      <c r="AS255" s="16" t="s">
        <v>1961</v>
      </c>
      <c r="AT255" s="16" t="s">
        <v>1936</v>
      </c>
      <c r="AU255" s="16" t="s">
        <v>1936</v>
      </c>
      <c r="AV255" s="16" t="s">
        <v>236</v>
      </c>
      <c r="AW255" s="16" t="s">
        <v>1962</v>
      </c>
      <c r="AX255" s="16" t="s">
        <v>967</v>
      </c>
      <c r="AY255" s="16" t="s">
        <v>236</v>
      </c>
      <c r="AZ255" s="16" t="s">
        <v>1936</v>
      </c>
      <c r="BA255" s="16" t="s">
        <v>1936</v>
      </c>
      <c r="BB255" s="16" t="s">
        <v>750</v>
      </c>
      <c r="BC255" s="16" t="s">
        <v>236</v>
      </c>
      <c r="BD255" s="16" t="s">
        <v>1963</v>
      </c>
      <c r="BE255" s="16" t="s">
        <v>1959</v>
      </c>
      <c r="BF255" s="16" t="s">
        <v>236</v>
      </c>
      <c r="BG255" s="16" t="s">
        <v>1964</v>
      </c>
      <c r="BH255" s="16" t="s">
        <v>1965</v>
      </c>
      <c r="BI255" s="16" t="s">
        <v>1957</v>
      </c>
      <c r="BJ255" s="16" t="s">
        <v>236</v>
      </c>
      <c r="BK255" s="16" t="s">
        <v>1936</v>
      </c>
      <c r="BL255" s="16" t="s">
        <v>1936</v>
      </c>
      <c r="BM255" s="16" t="s">
        <v>1966</v>
      </c>
      <c r="BN255" s="16" t="s">
        <v>186</v>
      </c>
      <c r="BO255" s="16" t="s">
        <v>1936</v>
      </c>
      <c r="BP255" s="16" t="s">
        <v>1936</v>
      </c>
      <c r="BQ255" s="16" t="s">
        <v>236</v>
      </c>
      <c r="BS255" s="16" t="s">
        <v>236</v>
      </c>
      <c r="BT255" s="16" t="n">
        <f aca="false">49-(COUNTBLANK(U255:BQ255))</f>
        <v>49</v>
      </c>
      <c r="BU255" s="16" t="str">
        <f aca="false">CONCATENATE("*",BS255,"*")</f>
        <v>*climb*</v>
      </c>
      <c r="BV255" s="16" t="n">
        <f aca="false">COUNTIFS(U255:BQ255,BU255)</f>
        <v>0</v>
      </c>
      <c r="BW255" s="18" t="n">
        <f aca="false">BV255/BT255</f>
        <v>0</v>
      </c>
      <c r="BZ255" s="18" t="str">
        <f aca="false">IF(BY255="","",(BY255/BT255))</f>
        <v/>
      </c>
      <c r="CA255" s="16" t="n">
        <f aca="false">COUNTIFS(U255:BQ255,BU254)</f>
        <v>0</v>
      </c>
      <c r="CB255" s="16" t="str">
        <f aca="false">IF(BX255="",BU255,BX255)</f>
        <v>*climb*</v>
      </c>
      <c r="CC255" s="16" t="n">
        <f aca="false">COUNTIFS(U255:BQ255,CB254)</f>
        <v>0</v>
      </c>
      <c r="CD255" s="18" t="n">
        <f aca="false">CC255/BT255</f>
        <v>0</v>
      </c>
      <c r="CE255" s="16" t="s">
        <v>1967</v>
      </c>
      <c r="CF255" s="18" t="n">
        <f aca="false">(COUNTIFS(U255:BQ255,CE255))/BT255</f>
        <v>0</v>
      </c>
      <c r="CH255" s="16" t="s">
        <v>1968</v>
      </c>
      <c r="CI255" s="14" t="n">
        <f aca="false">(COUNTIFS(U255:BQ255,CK255))/BT255</f>
        <v>0.0612244897959184</v>
      </c>
      <c r="CJ255" s="14" t="n">
        <f aca="false">(COUNTIFS(U255:BQ255,CK254))/BT255</f>
        <v>0.653061224489796</v>
      </c>
      <c r="CK255" s="16" t="s">
        <v>1625</v>
      </c>
      <c r="CL255" s="16" t="s">
        <v>1948</v>
      </c>
    </row>
    <row r="256" customFormat="false" ht="13.8" hidden="false" customHeight="false" outlineLevel="0" collapsed="false">
      <c r="A256" s="4" t="s">
        <v>202</v>
      </c>
      <c r="B256" s="4" t="n">
        <v>2</v>
      </c>
      <c r="C256" s="4" t="n">
        <v>1</v>
      </c>
      <c r="D256" s="4" t="n">
        <v>1</v>
      </c>
      <c r="E256" s="4" t="n">
        <v>63</v>
      </c>
      <c r="F256" s="4" t="n">
        <v>32</v>
      </c>
      <c r="G256" s="4" t="n">
        <v>5</v>
      </c>
      <c r="H256" s="4" t="n">
        <v>5032</v>
      </c>
      <c r="I256" s="4" t="n">
        <v>15032</v>
      </c>
      <c r="J256" s="4" t="n">
        <v>5032</v>
      </c>
      <c r="K256" s="4" t="s">
        <v>200</v>
      </c>
      <c r="L256" s="4" t="s">
        <v>132</v>
      </c>
      <c r="M256" s="0" t="s">
        <v>1911</v>
      </c>
      <c r="N256" s="0" t="s">
        <v>1912</v>
      </c>
      <c r="O256" s="0" t="s">
        <v>1913</v>
      </c>
      <c r="R256" s="0" t="n">
        <f aca="false">(1+LEN(N256)-LEN(SUBSTITUTE(N256," ","")))+1</f>
        <v>6</v>
      </c>
      <c r="S256" s="0" t="n">
        <f aca="false">(1+LEN(O256)-LEN(SUBSTITUTE(O256," ","")))</f>
        <v>10</v>
      </c>
      <c r="T256" s="0" t="s">
        <v>1792</v>
      </c>
      <c r="U256" s="0" t="s">
        <v>1915</v>
      </c>
      <c r="V256" s="0" t="s">
        <v>1916</v>
      </c>
      <c r="W256" s="0" t="s">
        <v>1917</v>
      </c>
      <c r="X256" s="0" t="s">
        <v>1918</v>
      </c>
      <c r="Y256" s="0" t="s">
        <v>1919</v>
      </c>
      <c r="Z256" s="0" t="s">
        <v>1920</v>
      </c>
      <c r="AA256" s="0" t="s">
        <v>1921</v>
      </c>
      <c r="AB256" s="0" t="s">
        <v>1922</v>
      </c>
      <c r="AC256" s="0" t="s">
        <v>1923</v>
      </c>
      <c r="AD256" s="0" t="s">
        <v>1625</v>
      </c>
      <c r="AE256" s="0" t="s">
        <v>1924</v>
      </c>
      <c r="AF256" s="0" t="s">
        <v>1925</v>
      </c>
      <c r="AG256" s="0" t="s">
        <v>1923</v>
      </c>
      <c r="AH256" s="0" t="s">
        <v>1625</v>
      </c>
      <c r="AI256" s="0" t="s">
        <v>1926</v>
      </c>
      <c r="AJ256" s="0" t="s">
        <v>1927</v>
      </c>
      <c r="AK256" s="0" t="s">
        <v>1928</v>
      </c>
      <c r="AL256" s="0" t="s">
        <v>1918</v>
      </c>
      <c r="AM256" s="0" t="s">
        <v>441</v>
      </c>
      <c r="AN256" s="0" t="s">
        <v>1929</v>
      </c>
      <c r="AO256" s="0" t="s">
        <v>1930</v>
      </c>
      <c r="AP256" s="0" t="s">
        <v>1931</v>
      </c>
      <c r="AQ256" s="0" t="s">
        <v>1932</v>
      </c>
      <c r="AR256" s="0" t="s">
        <v>1933</v>
      </c>
      <c r="AS256" s="0" t="s">
        <v>1918</v>
      </c>
      <c r="AT256" s="0" t="s">
        <v>1625</v>
      </c>
      <c r="AU256" s="0" t="s">
        <v>1796</v>
      </c>
      <c r="AV256" s="0" t="s">
        <v>1934</v>
      </c>
      <c r="AW256" s="0" t="s">
        <v>1935</v>
      </c>
      <c r="AX256" s="0" t="s">
        <v>1936</v>
      </c>
      <c r="AY256" s="0" t="s">
        <v>1625</v>
      </c>
      <c r="AZ256" s="0" t="s">
        <v>1918</v>
      </c>
      <c r="BA256" s="0" t="s">
        <v>1937</v>
      </c>
      <c r="BB256" s="0" t="s">
        <v>1938</v>
      </c>
      <c r="BC256" s="0" t="s">
        <v>1939</v>
      </c>
      <c r="BD256" s="0" t="s">
        <v>1940</v>
      </c>
      <c r="BE256" s="0" t="s">
        <v>1940</v>
      </c>
      <c r="BF256" s="0" t="s">
        <v>1625</v>
      </c>
      <c r="BG256" s="0" t="s">
        <v>1918</v>
      </c>
      <c r="BH256" s="0" t="s">
        <v>1941</v>
      </c>
      <c r="BI256" s="0" t="s">
        <v>1625</v>
      </c>
      <c r="BJ256" s="0" t="s">
        <v>1942</v>
      </c>
      <c r="BK256" s="0" t="s">
        <v>1625</v>
      </c>
      <c r="BL256" s="0" t="s">
        <v>1943</v>
      </c>
      <c r="BM256" s="0" t="s">
        <v>1309</v>
      </c>
      <c r="BN256" s="0" t="s">
        <v>1944</v>
      </c>
      <c r="BO256" s="0" t="s">
        <v>190</v>
      </c>
      <c r="BP256" s="0" t="s">
        <v>1918</v>
      </c>
      <c r="BQ256" s="0" t="s">
        <v>1945</v>
      </c>
      <c r="BS256" s="0" t="s">
        <v>1625</v>
      </c>
      <c r="BT256" s="0" t="n">
        <f aca="false">49-(COUNTBLANK(U256:BQ256))</f>
        <v>49</v>
      </c>
      <c r="BU256" s="0" t="str">
        <f aca="false">CONCATENATE("*",BS256,"*")</f>
        <v>*sit*</v>
      </c>
      <c r="BV256" s="0" t="n">
        <f aca="false">COUNTIFS(U256:BQ256,BU256)</f>
        <v>0</v>
      </c>
      <c r="BW256" s="13" t="n">
        <f aca="false">BV256/BT256</f>
        <v>0</v>
      </c>
      <c r="BZ256" s="14" t="str">
        <f aca="false">IF(BY256="","",(BY256/BT256))</f>
        <v/>
      </c>
      <c r="CA256" s="0" t="n">
        <f aca="false">COUNTIFS(U256:BQ256,BU257)</f>
        <v>0</v>
      </c>
      <c r="CB256" s="0" t="str">
        <f aca="false">IF(BX256="",BU256,BX256)</f>
        <v>*sit*</v>
      </c>
      <c r="CC256" s="0" t="n">
        <f aca="false">COUNTIFS(U256:BQ256,CB257)</f>
        <v>0</v>
      </c>
      <c r="CD256" s="14" t="n">
        <f aca="false">CC256/BT256</f>
        <v>0</v>
      </c>
      <c r="CE256" s="0" t="s">
        <v>1946</v>
      </c>
      <c r="CF256" s="14" t="n">
        <f aca="false">(COUNTIFS(U256:BQ256,CE256))/BT256</f>
        <v>0</v>
      </c>
      <c r="CH256" s="0" t="s">
        <v>1947</v>
      </c>
      <c r="CI256" s="14" t="n">
        <f aca="false">(COUNTIFS(U256:BQ256,CK256))/BT256</f>
        <v>0.571428571428571</v>
      </c>
      <c r="CJ256" s="14" t="n">
        <f aca="false">(COUNTIFS(U256:BQ256,CH257))/BT256</f>
        <v>0</v>
      </c>
      <c r="CK256" s="15" t="s">
        <v>1625</v>
      </c>
      <c r="CL256" s="0" t="s">
        <v>1948</v>
      </c>
      <c r="CN256" s="16"/>
    </row>
    <row r="257" customFormat="false" ht="13.8" hidden="false" customHeight="false" outlineLevel="0" collapsed="false">
      <c r="A257" s="4" t="s">
        <v>203</v>
      </c>
      <c r="B257" s="4" t="n">
        <v>2</v>
      </c>
      <c r="C257" s="4" t="n">
        <v>1</v>
      </c>
      <c r="D257" s="4" t="n">
        <v>2</v>
      </c>
      <c r="E257" s="4" t="n">
        <v>63</v>
      </c>
      <c r="F257" s="4" t="n">
        <v>32</v>
      </c>
      <c r="G257" s="4" t="n">
        <v>6</v>
      </c>
      <c r="H257" s="4" t="n">
        <v>6032</v>
      </c>
      <c r="I257" s="4" t="n">
        <v>16032</v>
      </c>
      <c r="J257" s="4" t="n">
        <v>6032</v>
      </c>
      <c r="K257" s="4" t="s">
        <v>200</v>
      </c>
      <c r="L257" s="4" t="s">
        <v>132</v>
      </c>
      <c r="M257" s="0" t="s">
        <v>1949</v>
      </c>
      <c r="N257" s="0" t="s">
        <v>1912</v>
      </c>
      <c r="O257" s="0" t="s">
        <v>1950</v>
      </c>
      <c r="R257" s="0" t="n">
        <f aca="false">(1+LEN(N257)-LEN(SUBSTITUTE(N257," ","")))+1</f>
        <v>6</v>
      </c>
      <c r="S257" s="0" t="n">
        <f aca="false">(1+LEN(O257)-LEN(SUBSTITUTE(O257," ","")))</f>
        <v>10</v>
      </c>
      <c r="T257" s="0" t="s">
        <v>1792</v>
      </c>
      <c r="U257" s="0" t="s">
        <v>236</v>
      </c>
      <c r="V257" s="0" t="s">
        <v>1952</v>
      </c>
      <c r="W257" s="0" t="s">
        <v>1953</v>
      </c>
      <c r="X257" s="0" t="s">
        <v>1625</v>
      </c>
      <c r="Y257" s="0" t="s">
        <v>1954</v>
      </c>
      <c r="Z257" s="0" t="s">
        <v>1936</v>
      </c>
      <c r="AA257" s="0" t="s">
        <v>1955</v>
      </c>
      <c r="AB257" s="0" t="s">
        <v>236</v>
      </c>
      <c r="AC257" s="0" t="s">
        <v>1956</v>
      </c>
      <c r="AD257" s="0" t="s">
        <v>236</v>
      </c>
      <c r="AE257" s="0" t="s">
        <v>236</v>
      </c>
      <c r="AF257" s="0" t="s">
        <v>236</v>
      </c>
      <c r="AG257" s="0" t="s">
        <v>1957</v>
      </c>
      <c r="AH257" s="0" t="s">
        <v>1926</v>
      </c>
      <c r="AI257" s="0" t="s">
        <v>1936</v>
      </c>
      <c r="AJ257" s="0" t="s">
        <v>1958</v>
      </c>
      <c r="AK257" s="0" t="s">
        <v>1959</v>
      </c>
      <c r="AL257" s="0" t="s">
        <v>236</v>
      </c>
      <c r="AM257" s="0" t="s">
        <v>236</v>
      </c>
      <c r="AN257" s="0" t="s">
        <v>1936</v>
      </c>
      <c r="AO257" s="0" t="s">
        <v>1960</v>
      </c>
      <c r="AP257" s="0" t="s">
        <v>1930</v>
      </c>
      <c r="AQ257" s="0" t="s">
        <v>1936</v>
      </c>
      <c r="AR257" s="0" t="s">
        <v>1930</v>
      </c>
      <c r="AS257" s="0" t="s">
        <v>1961</v>
      </c>
      <c r="AT257" s="0" t="s">
        <v>1936</v>
      </c>
      <c r="AU257" s="0" t="s">
        <v>1936</v>
      </c>
      <c r="AV257" s="0" t="s">
        <v>236</v>
      </c>
      <c r="AW257" s="0" t="s">
        <v>1962</v>
      </c>
      <c r="AX257" s="0" t="s">
        <v>967</v>
      </c>
      <c r="AY257" s="0" t="s">
        <v>236</v>
      </c>
      <c r="AZ257" s="0" t="s">
        <v>1936</v>
      </c>
      <c r="BA257" s="0" t="s">
        <v>1936</v>
      </c>
      <c r="BB257" s="0" t="s">
        <v>750</v>
      </c>
      <c r="BC257" s="0" t="s">
        <v>236</v>
      </c>
      <c r="BD257" s="0" t="s">
        <v>1963</v>
      </c>
      <c r="BE257" s="0" t="s">
        <v>1959</v>
      </c>
      <c r="BF257" s="0" t="s">
        <v>236</v>
      </c>
      <c r="BG257" s="0" t="s">
        <v>1964</v>
      </c>
      <c r="BH257" s="0" t="s">
        <v>1965</v>
      </c>
      <c r="BI257" s="0" t="s">
        <v>1957</v>
      </c>
      <c r="BJ257" s="0" t="s">
        <v>236</v>
      </c>
      <c r="BK257" s="0" t="s">
        <v>1936</v>
      </c>
      <c r="BL257" s="0" t="s">
        <v>1936</v>
      </c>
      <c r="BM257" s="0" t="s">
        <v>1966</v>
      </c>
      <c r="BN257" s="0" t="s">
        <v>186</v>
      </c>
      <c r="BO257" s="0" t="s">
        <v>1936</v>
      </c>
      <c r="BP257" s="0" t="s">
        <v>1936</v>
      </c>
      <c r="BQ257" s="0" t="s">
        <v>236</v>
      </c>
      <c r="BS257" s="0" t="s">
        <v>236</v>
      </c>
      <c r="BT257" s="0" t="n">
        <f aca="false">49-(COUNTBLANK(U257:BQ257))</f>
        <v>49</v>
      </c>
      <c r="BU257" s="0" t="str">
        <f aca="false">CONCATENATE("*",BS257,"*")</f>
        <v>*climb*</v>
      </c>
      <c r="BV257" s="0" t="n">
        <f aca="false">COUNTIFS(U257:BQ257,BU257)</f>
        <v>0</v>
      </c>
      <c r="BW257" s="13" t="n">
        <f aca="false">BV257/BT257</f>
        <v>0</v>
      </c>
      <c r="BZ257" s="14" t="str">
        <f aca="false">IF(BY257="","",(BY257/BT257))</f>
        <v/>
      </c>
      <c r="CA257" s="0" t="n">
        <f aca="false">COUNTIFS(U257:BQ257,BU256)</f>
        <v>0</v>
      </c>
      <c r="CB257" s="0" t="str">
        <f aca="false">IF(BX257="",BU257,BX257)</f>
        <v>*climb*</v>
      </c>
      <c r="CC257" s="0" t="n">
        <f aca="false">COUNTIFS(U257:BQ257,CB256)</f>
        <v>0</v>
      </c>
      <c r="CD257" s="14" t="n">
        <f aca="false">CC257/BT257</f>
        <v>0</v>
      </c>
      <c r="CE257" s="0" t="s">
        <v>1967</v>
      </c>
      <c r="CF257" s="14" t="n">
        <f aca="false">(COUNTIFS(U257:BQ257,CE257))/BT257</f>
        <v>0</v>
      </c>
      <c r="CH257" s="0" t="s">
        <v>1968</v>
      </c>
      <c r="CI257" s="14" t="n">
        <f aca="false">(COUNTIFS(U257:BQ257,CK257))/BT257</f>
        <v>0.653061224489796</v>
      </c>
      <c r="CJ257" s="14" t="n">
        <f aca="false">(COUNTIFS(U257:BQ257,CH256))/BT257</f>
        <v>0</v>
      </c>
      <c r="CK257" s="15" t="s">
        <v>236</v>
      </c>
      <c r="CL257" s="0" t="s">
        <v>1948</v>
      </c>
      <c r="CN257" s="16"/>
    </row>
    <row r="258" s="16" customFormat="true" ht="13.8" hidden="false" customHeight="false" outlineLevel="0" collapsed="false">
      <c r="A258" s="4" t="s">
        <v>199</v>
      </c>
      <c r="B258" s="17" t="n">
        <v>2</v>
      </c>
      <c r="C258" s="17" t="n">
        <v>2</v>
      </c>
      <c r="D258" s="17" t="n">
        <v>1</v>
      </c>
      <c r="E258" s="17" t="n">
        <v>63</v>
      </c>
      <c r="F258" s="17" t="n">
        <v>32</v>
      </c>
      <c r="G258" s="17" t="n">
        <v>7</v>
      </c>
      <c r="H258" s="4" t="n">
        <v>7032</v>
      </c>
      <c r="I258" s="4" t="n">
        <v>17032</v>
      </c>
      <c r="J258" s="4" t="n">
        <v>7032</v>
      </c>
      <c r="K258" s="4" t="s">
        <v>200</v>
      </c>
      <c r="L258" s="4" t="s">
        <v>132</v>
      </c>
      <c r="M258" s="16" t="s">
        <v>1911</v>
      </c>
      <c r="N258" s="16" t="s">
        <v>1912</v>
      </c>
      <c r="O258" s="16" t="s">
        <v>1950</v>
      </c>
      <c r="R258" s="16" t="n">
        <f aca="false">(1+LEN(N258)-LEN(SUBSTITUTE(N258," ","")))+1</f>
        <v>6</v>
      </c>
      <c r="S258" s="16" t="n">
        <f aca="false">(1+LEN(O258)-LEN(SUBSTITUTE(O258," ","")))</f>
        <v>10</v>
      </c>
      <c r="T258" s="16" t="s">
        <v>1792</v>
      </c>
      <c r="U258" s="16" t="s">
        <v>1915</v>
      </c>
      <c r="V258" s="16" t="s">
        <v>1916</v>
      </c>
      <c r="W258" s="16" t="s">
        <v>1917</v>
      </c>
      <c r="X258" s="16" t="s">
        <v>1918</v>
      </c>
      <c r="Y258" s="16" t="s">
        <v>1919</v>
      </c>
      <c r="Z258" s="16" t="s">
        <v>1920</v>
      </c>
      <c r="AA258" s="16" t="s">
        <v>1921</v>
      </c>
      <c r="AB258" s="16" t="s">
        <v>1922</v>
      </c>
      <c r="AC258" s="16" t="s">
        <v>1923</v>
      </c>
      <c r="AD258" s="16" t="s">
        <v>1625</v>
      </c>
      <c r="AE258" s="16" t="s">
        <v>1924</v>
      </c>
      <c r="AF258" s="16" t="s">
        <v>1925</v>
      </c>
      <c r="AG258" s="16" t="s">
        <v>1923</v>
      </c>
      <c r="AH258" s="16" t="s">
        <v>1625</v>
      </c>
      <c r="AI258" s="16" t="s">
        <v>1926</v>
      </c>
      <c r="AJ258" s="16" t="s">
        <v>1927</v>
      </c>
      <c r="AK258" s="16" t="s">
        <v>1928</v>
      </c>
      <c r="AL258" s="16" t="s">
        <v>1918</v>
      </c>
      <c r="AM258" s="16" t="s">
        <v>441</v>
      </c>
      <c r="AN258" s="16" t="s">
        <v>1929</v>
      </c>
      <c r="AO258" s="16" t="s">
        <v>1930</v>
      </c>
      <c r="AP258" s="16" t="s">
        <v>1931</v>
      </c>
      <c r="AQ258" s="16" t="s">
        <v>1932</v>
      </c>
      <c r="AR258" s="16" t="s">
        <v>1933</v>
      </c>
      <c r="AS258" s="16" t="s">
        <v>1918</v>
      </c>
      <c r="AT258" s="16" t="s">
        <v>1625</v>
      </c>
      <c r="AU258" s="16" t="s">
        <v>1796</v>
      </c>
      <c r="AV258" s="16" t="s">
        <v>1934</v>
      </c>
      <c r="AW258" s="16" t="s">
        <v>1935</v>
      </c>
      <c r="AX258" s="16" t="s">
        <v>1936</v>
      </c>
      <c r="AY258" s="16" t="s">
        <v>1625</v>
      </c>
      <c r="AZ258" s="16" t="s">
        <v>1918</v>
      </c>
      <c r="BA258" s="16" t="s">
        <v>1937</v>
      </c>
      <c r="BB258" s="16" t="s">
        <v>1938</v>
      </c>
      <c r="BC258" s="16" t="s">
        <v>1939</v>
      </c>
      <c r="BD258" s="16" t="s">
        <v>1940</v>
      </c>
      <c r="BE258" s="16" t="s">
        <v>1940</v>
      </c>
      <c r="BF258" s="16" t="s">
        <v>1625</v>
      </c>
      <c r="BG258" s="16" t="s">
        <v>1918</v>
      </c>
      <c r="BH258" s="16" t="s">
        <v>1941</v>
      </c>
      <c r="BI258" s="16" t="s">
        <v>1625</v>
      </c>
      <c r="BJ258" s="16" t="s">
        <v>1942</v>
      </c>
      <c r="BK258" s="16" t="s">
        <v>1625</v>
      </c>
      <c r="BL258" s="16" t="s">
        <v>1943</v>
      </c>
      <c r="BM258" s="16" t="s">
        <v>1309</v>
      </c>
      <c r="BN258" s="16" t="s">
        <v>1944</v>
      </c>
      <c r="BO258" s="16" t="s">
        <v>190</v>
      </c>
      <c r="BP258" s="16" t="s">
        <v>1918</v>
      </c>
      <c r="BQ258" s="16" t="s">
        <v>1945</v>
      </c>
      <c r="BS258" s="16" t="s">
        <v>1625</v>
      </c>
      <c r="BT258" s="16" t="n">
        <f aca="false">49-(COUNTBLANK(U258:BQ258))</f>
        <v>49</v>
      </c>
      <c r="BU258" s="16" t="str">
        <f aca="false">CONCATENATE("*",BS258,"*")</f>
        <v>*sit*</v>
      </c>
      <c r="BV258" s="16" t="n">
        <f aca="false">COUNTIFS(U258:BQ258,BU258)</f>
        <v>0</v>
      </c>
      <c r="BW258" s="18" t="n">
        <f aca="false">BV258/BT258</f>
        <v>0</v>
      </c>
      <c r="BZ258" s="18" t="str">
        <f aca="false">IF(BY258="","",(BY258/BT258))</f>
        <v/>
      </c>
      <c r="CA258" s="16" t="n">
        <f aca="false">COUNTIFS(U258:BQ258,BU259)</f>
        <v>0</v>
      </c>
      <c r="CB258" s="16" t="str">
        <f aca="false">IF(BX258="",BU258,BX258)</f>
        <v>*sit*</v>
      </c>
      <c r="CC258" s="16" t="n">
        <f aca="false">COUNTIFS(U258:BQ258,CB259)</f>
        <v>0</v>
      </c>
      <c r="CD258" s="18" t="n">
        <f aca="false">CC258/BT258</f>
        <v>0</v>
      </c>
      <c r="CE258" s="16" t="s">
        <v>1946</v>
      </c>
      <c r="CF258" s="18" t="n">
        <f aca="false">(COUNTIFS(U258:BQ258,CE258))/BT258</f>
        <v>0</v>
      </c>
      <c r="CH258" s="16" t="s">
        <v>1947</v>
      </c>
      <c r="CI258" s="14" t="n">
        <f aca="false">(COUNTIFS(U258:BQ258,CK258))/BT258</f>
        <v>0.0204081632653061</v>
      </c>
      <c r="CJ258" s="18" t="n">
        <v>0.55</v>
      </c>
      <c r="CK258" s="16" t="s">
        <v>236</v>
      </c>
      <c r="CL258" s="16" t="s">
        <v>1948</v>
      </c>
    </row>
    <row r="259" customFormat="false" ht="13.8" hidden="false" customHeight="false" outlineLevel="0" collapsed="false">
      <c r="A259" s="4" t="s">
        <v>201</v>
      </c>
      <c r="B259" s="17" t="n">
        <v>2</v>
      </c>
      <c r="C259" s="17" t="n">
        <v>2</v>
      </c>
      <c r="D259" s="17" t="n">
        <v>2</v>
      </c>
      <c r="E259" s="17" t="n">
        <v>63</v>
      </c>
      <c r="F259" s="17" t="n">
        <v>32</v>
      </c>
      <c r="G259" s="17" t="n">
        <v>8</v>
      </c>
      <c r="H259" s="4" t="n">
        <v>8032</v>
      </c>
      <c r="I259" s="4" t="n">
        <v>18032</v>
      </c>
      <c r="J259" s="4" t="n">
        <v>8032</v>
      </c>
      <c r="K259" s="4" t="s">
        <v>200</v>
      </c>
      <c r="L259" s="4" t="s">
        <v>132</v>
      </c>
      <c r="M259" s="16" t="s">
        <v>1949</v>
      </c>
      <c r="N259" s="16" t="s">
        <v>1912</v>
      </c>
      <c r="O259" s="16" t="s">
        <v>1913</v>
      </c>
      <c r="P259" s="16"/>
      <c r="Q259" s="16"/>
      <c r="R259" s="16" t="n">
        <f aca="false">(1+LEN(N259)-LEN(SUBSTITUTE(N259," ","")))+1</f>
        <v>6</v>
      </c>
      <c r="S259" s="16" t="n">
        <f aca="false">(1+LEN(O259)-LEN(SUBSTITUTE(O259," ","")))</f>
        <v>10</v>
      </c>
      <c r="T259" s="16" t="s">
        <v>1792</v>
      </c>
      <c r="U259" s="16" t="s">
        <v>236</v>
      </c>
      <c r="V259" s="16" t="s">
        <v>1952</v>
      </c>
      <c r="W259" s="16" t="s">
        <v>1953</v>
      </c>
      <c r="X259" s="16" t="s">
        <v>1625</v>
      </c>
      <c r="Y259" s="16" t="s">
        <v>1954</v>
      </c>
      <c r="Z259" s="16" t="s">
        <v>1936</v>
      </c>
      <c r="AA259" s="16" t="s">
        <v>1955</v>
      </c>
      <c r="AB259" s="16" t="s">
        <v>236</v>
      </c>
      <c r="AC259" s="16" t="s">
        <v>1956</v>
      </c>
      <c r="AD259" s="16" t="s">
        <v>236</v>
      </c>
      <c r="AE259" s="16" t="s">
        <v>236</v>
      </c>
      <c r="AF259" s="16" t="s">
        <v>236</v>
      </c>
      <c r="AG259" s="16" t="s">
        <v>1957</v>
      </c>
      <c r="AH259" s="16" t="s">
        <v>1926</v>
      </c>
      <c r="AI259" s="16" t="s">
        <v>1936</v>
      </c>
      <c r="AJ259" s="16" t="s">
        <v>1958</v>
      </c>
      <c r="AK259" s="16" t="s">
        <v>1959</v>
      </c>
      <c r="AL259" s="16" t="s">
        <v>236</v>
      </c>
      <c r="AM259" s="16" t="s">
        <v>236</v>
      </c>
      <c r="AN259" s="16" t="s">
        <v>1936</v>
      </c>
      <c r="AO259" s="16" t="s">
        <v>1960</v>
      </c>
      <c r="AP259" s="16" t="s">
        <v>1930</v>
      </c>
      <c r="AQ259" s="16" t="s">
        <v>1936</v>
      </c>
      <c r="AR259" s="16" t="s">
        <v>1930</v>
      </c>
      <c r="AS259" s="16" t="s">
        <v>1961</v>
      </c>
      <c r="AT259" s="16" t="s">
        <v>1936</v>
      </c>
      <c r="AU259" s="16" t="s">
        <v>1936</v>
      </c>
      <c r="AV259" s="16" t="s">
        <v>236</v>
      </c>
      <c r="AW259" s="16" t="s">
        <v>1962</v>
      </c>
      <c r="AX259" s="16" t="s">
        <v>967</v>
      </c>
      <c r="AY259" s="16" t="s">
        <v>236</v>
      </c>
      <c r="AZ259" s="16" t="s">
        <v>1936</v>
      </c>
      <c r="BA259" s="16" t="s">
        <v>1936</v>
      </c>
      <c r="BB259" s="16" t="s">
        <v>750</v>
      </c>
      <c r="BC259" s="16" t="s">
        <v>236</v>
      </c>
      <c r="BD259" s="16" t="s">
        <v>1963</v>
      </c>
      <c r="BE259" s="16" t="s">
        <v>1959</v>
      </c>
      <c r="BF259" s="16" t="s">
        <v>236</v>
      </c>
      <c r="BG259" s="16" t="s">
        <v>1964</v>
      </c>
      <c r="BH259" s="16" t="s">
        <v>1965</v>
      </c>
      <c r="BI259" s="16" t="s">
        <v>1957</v>
      </c>
      <c r="BJ259" s="16" t="s">
        <v>236</v>
      </c>
      <c r="BK259" s="16" t="s">
        <v>1936</v>
      </c>
      <c r="BL259" s="16" t="s">
        <v>1936</v>
      </c>
      <c r="BM259" s="16" t="s">
        <v>1966</v>
      </c>
      <c r="BN259" s="16" t="s">
        <v>186</v>
      </c>
      <c r="BO259" s="16" t="s">
        <v>1936</v>
      </c>
      <c r="BP259" s="16" t="s">
        <v>1936</v>
      </c>
      <c r="BQ259" s="16" t="s">
        <v>236</v>
      </c>
      <c r="BR259" s="16"/>
      <c r="BS259" s="16" t="s">
        <v>236</v>
      </c>
      <c r="BT259" s="16" t="n">
        <f aca="false">49-(COUNTBLANK(U259:BQ259))</f>
        <v>49</v>
      </c>
      <c r="BU259" s="16" t="str">
        <f aca="false">CONCATENATE("*",BS259,"*")</f>
        <v>*climb*</v>
      </c>
      <c r="BV259" s="16" t="n">
        <f aca="false">COUNTIFS(U259:BQ259,BU259)</f>
        <v>0</v>
      </c>
      <c r="BW259" s="18" t="n">
        <f aca="false">BV259/BT259</f>
        <v>0</v>
      </c>
      <c r="BX259" s="16"/>
      <c r="BY259" s="16"/>
      <c r="BZ259" s="18" t="str">
        <f aca="false">IF(BY259="","",(BY259/BT259))</f>
        <v/>
      </c>
      <c r="CA259" s="16" t="n">
        <f aca="false">COUNTIFS(U259:BQ259,BU258)</f>
        <v>0</v>
      </c>
      <c r="CB259" s="16" t="str">
        <f aca="false">IF(BX259="",BU259,BX259)</f>
        <v>*climb*</v>
      </c>
      <c r="CC259" s="16" t="n">
        <f aca="false">COUNTIFS(U259:BQ259,CB258)</f>
        <v>0</v>
      </c>
      <c r="CD259" s="18" t="n">
        <f aca="false">CC259/BT259</f>
        <v>0</v>
      </c>
      <c r="CE259" s="16" t="s">
        <v>1967</v>
      </c>
      <c r="CF259" s="18" t="n">
        <f aca="false">(COUNTIFS(U259:BQ259,CE259))/BT259</f>
        <v>0</v>
      </c>
      <c r="CG259" s="16"/>
      <c r="CH259" s="16" t="s">
        <v>1968</v>
      </c>
      <c r="CI259" s="14" t="n">
        <f aca="false">(COUNTIFS(U259:BQ259,CK259))/BT259</f>
        <v>0.0612244897959184</v>
      </c>
      <c r="CJ259" s="18" t="n">
        <v>0.65</v>
      </c>
      <c r="CK259" s="16" t="s">
        <v>1625</v>
      </c>
      <c r="CL259" s="16" t="s">
        <v>1948</v>
      </c>
    </row>
    <row r="260" customFormat="false" ht="13.8" hidden="false" customHeight="false" outlineLevel="0" collapsed="false">
      <c r="A260" s="4" t="s">
        <v>195</v>
      </c>
      <c r="B260" s="4" t="n">
        <v>1</v>
      </c>
      <c r="C260" s="4" t="n">
        <v>1</v>
      </c>
      <c r="D260" s="4" t="n">
        <v>1</v>
      </c>
      <c r="E260" s="4" t="n">
        <v>65</v>
      </c>
      <c r="F260" s="4" t="n">
        <v>33</v>
      </c>
      <c r="G260" s="4" t="n">
        <v>0</v>
      </c>
      <c r="H260" s="4" t="n">
        <v>33</v>
      </c>
      <c r="I260" s="4" t="n">
        <v>10033</v>
      </c>
      <c r="J260" s="4" t="n">
        <v>33</v>
      </c>
      <c r="K260" s="4" t="n">
        <v>20033</v>
      </c>
      <c r="L260" s="4" t="s">
        <v>132</v>
      </c>
      <c r="M260" s="0" t="s">
        <v>1971</v>
      </c>
      <c r="N260" s="0" t="s">
        <v>1972</v>
      </c>
      <c r="O260" s="0" t="s">
        <v>1973</v>
      </c>
      <c r="P260" s="0" t="s">
        <v>1974</v>
      </c>
      <c r="Q260" s="0" t="s">
        <v>137</v>
      </c>
      <c r="R260" s="0" t="n">
        <f aca="false">(1+LEN(N260)-LEN(SUBSTITUTE(N260," ","")))+1</f>
        <v>5</v>
      </c>
      <c r="S260" s="0" t="n">
        <f aca="false">(1+LEN(O260)-LEN(SUBSTITUTE(O260," ","")))</f>
        <v>8</v>
      </c>
      <c r="T260" s="0" t="s">
        <v>1792</v>
      </c>
      <c r="U260" s="0" t="s">
        <v>1975</v>
      </c>
      <c r="V260" s="0" t="s">
        <v>1976</v>
      </c>
      <c r="W260" s="0" t="s">
        <v>1977</v>
      </c>
      <c r="X260" s="0" t="s">
        <v>1975</v>
      </c>
      <c r="Y260" s="0" t="s">
        <v>1978</v>
      </c>
      <c r="Z260" s="0" t="s">
        <v>1975</v>
      </c>
      <c r="AA260" s="0" t="s">
        <v>1979</v>
      </c>
      <c r="AB260" s="0" t="s">
        <v>1980</v>
      </c>
      <c r="AC260" s="0" t="s">
        <v>1981</v>
      </c>
      <c r="AD260" s="0" t="s">
        <v>711</v>
      </c>
      <c r="AE260" s="0" t="s">
        <v>1982</v>
      </c>
      <c r="AF260" s="0" t="s">
        <v>1983</v>
      </c>
      <c r="AG260" s="0" t="s">
        <v>1984</v>
      </c>
      <c r="AH260" s="0" t="s">
        <v>1975</v>
      </c>
      <c r="AI260" s="0" t="s">
        <v>1985</v>
      </c>
      <c r="AJ260" s="0" t="s">
        <v>1986</v>
      </c>
      <c r="AK260" s="0" t="s">
        <v>711</v>
      </c>
      <c r="AL260" s="0" t="s">
        <v>1987</v>
      </c>
      <c r="AM260" s="0" t="s">
        <v>1975</v>
      </c>
      <c r="AN260" s="0" t="s">
        <v>711</v>
      </c>
      <c r="AO260" s="0" t="s">
        <v>1625</v>
      </c>
      <c r="AP260" s="0" t="s">
        <v>1975</v>
      </c>
      <c r="AQ260" s="0" t="s">
        <v>967</v>
      </c>
      <c r="AR260" s="0" t="s">
        <v>1975</v>
      </c>
      <c r="AS260" s="0" t="s">
        <v>1988</v>
      </c>
      <c r="AT260" s="0" t="s">
        <v>1975</v>
      </c>
      <c r="AU260" s="0" t="s">
        <v>711</v>
      </c>
      <c r="AV260" s="0" t="s">
        <v>1989</v>
      </c>
      <c r="AW260" s="0" t="s">
        <v>1975</v>
      </c>
      <c r="AX260" s="0" t="s">
        <v>1975</v>
      </c>
      <c r="AY260" s="0" t="s">
        <v>711</v>
      </c>
      <c r="AZ260" s="0" t="s">
        <v>1990</v>
      </c>
      <c r="BA260" s="0" t="s">
        <v>1991</v>
      </c>
      <c r="BB260" s="0" t="s">
        <v>1975</v>
      </c>
      <c r="BC260" s="0" t="s">
        <v>1992</v>
      </c>
      <c r="BD260" s="0" t="s">
        <v>1987</v>
      </c>
      <c r="BE260" s="0" t="s">
        <v>1987</v>
      </c>
      <c r="BF260" s="0" t="s">
        <v>1975</v>
      </c>
      <c r="BG260" s="0" t="s">
        <v>1975</v>
      </c>
      <c r="BH260" s="0" t="s">
        <v>1993</v>
      </c>
      <c r="BI260" s="0" t="s">
        <v>711</v>
      </c>
      <c r="BJ260" s="0" t="s">
        <v>1994</v>
      </c>
      <c r="BK260" s="0" t="s">
        <v>1975</v>
      </c>
      <c r="BL260" s="0" t="s">
        <v>1995</v>
      </c>
      <c r="BM260" s="0" t="s">
        <v>1987</v>
      </c>
      <c r="BN260" s="0" t="s">
        <v>1986</v>
      </c>
      <c r="BO260" s="0" t="s">
        <v>1975</v>
      </c>
      <c r="BP260" s="0" t="s">
        <v>1993</v>
      </c>
      <c r="BQ260" s="0" t="s">
        <v>1986</v>
      </c>
      <c r="BS260" s="0" t="s">
        <v>711</v>
      </c>
      <c r="BT260" s="0" t="n">
        <f aca="false">49-(COUNTBLANK(U260:BQ260))</f>
        <v>49</v>
      </c>
      <c r="BU260" s="0" t="str">
        <f aca="false">CONCATENATE("*",BS260,"*")</f>
        <v>*watch*</v>
      </c>
      <c r="BV260" s="0" t="n">
        <f aca="false">COUNTIFS(U260:BQ260,BU260)</f>
        <v>0</v>
      </c>
      <c r="BW260" s="13" t="n">
        <f aca="false">BV260/BT260</f>
        <v>0</v>
      </c>
      <c r="BZ260" s="14" t="str">
        <f aca="false">IF(BY260="","",(BY260/BT260))</f>
        <v/>
      </c>
      <c r="CA260" s="0" t="n">
        <f aca="false">COUNTIFS(U260:BQ260,BU261)</f>
        <v>0</v>
      </c>
      <c r="CB260" s="0" t="str">
        <f aca="false">IF(BX260="",BU260,BX260)</f>
        <v>*watch*</v>
      </c>
      <c r="CC260" s="0" t="n">
        <f aca="false">COUNTIFS(U260:BQ260,CB261)</f>
        <v>0</v>
      </c>
      <c r="CD260" s="14" t="n">
        <f aca="false">CC260/BT260</f>
        <v>0</v>
      </c>
      <c r="CE260" s="0" t="s">
        <v>1996</v>
      </c>
      <c r="CF260" s="14" t="n">
        <f aca="false">(COUNTIFS(U260:BQ260,CE260))/BT260</f>
        <v>0</v>
      </c>
      <c r="CH260" s="0" t="s">
        <v>1997</v>
      </c>
      <c r="CI260" s="14" t="n">
        <f aca="false">(COUNTIFS(U260:BQ260,CK260))/BT260</f>
        <v>0.387755102040816</v>
      </c>
      <c r="CJ260" s="14" t="n">
        <f aca="false">(COUNTIFS(U260:BQ260,CK261))/BT260</f>
        <v>0</v>
      </c>
      <c r="CK260" s="15" t="s">
        <v>711</v>
      </c>
      <c r="CL260" s="0" t="s">
        <v>1998</v>
      </c>
      <c r="CN260" s="16"/>
    </row>
    <row r="261" customFormat="false" ht="13.8" hidden="false" customHeight="false" outlineLevel="0" collapsed="false">
      <c r="A261" s="4" t="s">
        <v>197</v>
      </c>
      <c r="B261" s="4" t="n">
        <v>1</v>
      </c>
      <c r="C261" s="4" t="n">
        <v>1</v>
      </c>
      <c r="D261" s="4" t="n">
        <v>2</v>
      </c>
      <c r="E261" s="4" t="n">
        <v>65</v>
      </c>
      <c r="F261" s="4" t="n">
        <v>33</v>
      </c>
      <c r="G261" s="4" t="n">
        <v>1</v>
      </c>
      <c r="H261" s="4" t="n">
        <v>1033</v>
      </c>
      <c r="I261" s="4" t="n">
        <v>11033</v>
      </c>
      <c r="J261" s="4" t="n">
        <v>1033</v>
      </c>
      <c r="K261" s="4" t="n">
        <v>21033</v>
      </c>
      <c r="L261" s="4" t="s">
        <v>132</v>
      </c>
      <c r="M261" s="0" t="s">
        <v>1999</v>
      </c>
      <c r="N261" s="0" t="s">
        <v>1972</v>
      </c>
      <c r="O261" s="0" t="s">
        <v>2000</v>
      </c>
      <c r="P261" s="0" t="s">
        <v>1974</v>
      </c>
      <c r="Q261" s="0" t="s">
        <v>137</v>
      </c>
      <c r="R261" s="0" t="n">
        <f aca="false">(1+LEN(N261)-LEN(SUBSTITUTE(N261," ","")))+1</f>
        <v>5</v>
      </c>
      <c r="S261" s="0" t="n">
        <f aca="false">(1+LEN(O261)-LEN(SUBSTITUTE(O261," ","")))</f>
        <v>8</v>
      </c>
      <c r="T261" s="0" t="s">
        <v>1792</v>
      </c>
      <c r="U261" s="0" t="s">
        <v>2001</v>
      </c>
      <c r="V261" s="0" t="s">
        <v>1986</v>
      </c>
      <c r="W261" s="0" t="s">
        <v>2002</v>
      </c>
      <c r="X261" s="0" t="s">
        <v>706</v>
      </c>
      <c r="Y261" s="0" t="s">
        <v>2003</v>
      </c>
      <c r="Z261" s="0" t="s">
        <v>1975</v>
      </c>
      <c r="AA261" s="0" t="s">
        <v>1986</v>
      </c>
      <c r="AB261" s="0" t="s">
        <v>1003</v>
      </c>
      <c r="AC261" s="0" t="s">
        <v>2004</v>
      </c>
      <c r="AD261" s="0" t="s">
        <v>2005</v>
      </c>
      <c r="AE261" s="0" t="s">
        <v>1975</v>
      </c>
      <c r="AF261" s="0" t="s">
        <v>1987</v>
      </c>
      <c r="AG261" s="0" t="s">
        <v>2006</v>
      </c>
      <c r="AH261" s="0" t="s">
        <v>1986</v>
      </c>
      <c r="AI261" s="0" t="s">
        <v>2001</v>
      </c>
      <c r="AJ261" s="0" t="s">
        <v>2007</v>
      </c>
      <c r="AK261" s="0" t="s">
        <v>2008</v>
      </c>
      <c r="AL261" s="0" t="s">
        <v>1975</v>
      </c>
      <c r="AM261" s="0" t="s">
        <v>1986</v>
      </c>
      <c r="AN261" s="0" t="s">
        <v>2009</v>
      </c>
      <c r="AO261" s="12"/>
      <c r="AP261" s="0" t="s">
        <v>1986</v>
      </c>
      <c r="AQ261" s="0" t="s">
        <v>1975</v>
      </c>
      <c r="AR261" s="0" t="s">
        <v>2010</v>
      </c>
      <c r="AS261" s="0" t="s">
        <v>1978</v>
      </c>
      <c r="AT261" s="0" t="s">
        <v>1986</v>
      </c>
      <c r="AU261" s="0" t="s">
        <v>2001</v>
      </c>
      <c r="AV261" s="0" t="s">
        <v>2001</v>
      </c>
      <c r="AW261" s="0" t="s">
        <v>1975</v>
      </c>
      <c r="AX261" s="0" t="s">
        <v>1975</v>
      </c>
      <c r="AY261" s="0" t="s">
        <v>2001</v>
      </c>
      <c r="AZ261" s="0" t="s">
        <v>2001</v>
      </c>
      <c r="BA261" s="0" t="s">
        <v>2011</v>
      </c>
      <c r="BB261" s="0" t="s">
        <v>1975</v>
      </c>
      <c r="BC261" s="0" t="s">
        <v>2012</v>
      </c>
      <c r="BD261" s="0" t="s">
        <v>711</v>
      </c>
      <c r="BE261" s="0" t="s">
        <v>2013</v>
      </c>
      <c r="BF261" s="0" t="s">
        <v>1975</v>
      </c>
      <c r="BG261" s="0" t="s">
        <v>2014</v>
      </c>
      <c r="BH261" s="0" t="s">
        <v>2015</v>
      </c>
      <c r="BI261" s="0" t="s">
        <v>2013</v>
      </c>
      <c r="BJ261" s="0" t="s">
        <v>2001</v>
      </c>
      <c r="BK261" s="0" t="s">
        <v>2001</v>
      </c>
      <c r="BL261" s="0" t="s">
        <v>2015</v>
      </c>
      <c r="BM261" s="0" t="s">
        <v>2016</v>
      </c>
      <c r="BN261" s="0" t="s">
        <v>1975</v>
      </c>
      <c r="BO261" s="0" t="s">
        <v>2001</v>
      </c>
      <c r="BP261" s="0" t="s">
        <v>2017</v>
      </c>
      <c r="BQ261" s="0" t="s">
        <v>560</v>
      </c>
      <c r="BS261" s="0" t="s">
        <v>2001</v>
      </c>
      <c r="BT261" s="0" t="n">
        <f aca="false">49-(COUNTBLANK(U261:BQ261))</f>
        <v>48</v>
      </c>
      <c r="BU261" s="0" t="str">
        <f aca="false">CONCATENATE("*",BS261,"*")</f>
        <v>*listen*</v>
      </c>
      <c r="BV261" s="0" t="n">
        <f aca="false">COUNTIFS(U261:BQ261,BU261)</f>
        <v>0</v>
      </c>
      <c r="BW261" s="13" t="n">
        <f aca="false">BV261/BT261</f>
        <v>0</v>
      </c>
      <c r="BZ261" s="14" t="str">
        <f aca="false">IF(BY261="","",(BY261/BT261))</f>
        <v/>
      </c>
      <c r="CA261" s="0" t="n">
        <f aca="false">COUNTIFS(U261:BQ261,BU260)</f>
        <v>0</v>
      </c>
      <c r="CB261" s="0" t="str">
        <f aca="false">IF(BX261="",BU261,BX261)</f>
        <v>*listen*</v>
      </c>
      <c r="CC261" s="0" t="n">
        <f aca="false">COUNTIFS(U261:BQ261,CB260)</f>
        <v>0</v>
      </c>
      <c r="CD261" s="14" t="n">
        <f aca="false">CC261/BT261</f>
        <v>0</v>
      </c>
      <c r="CE261" s="0" t="s">
        <v>2018</v>
      </c>
      <c r="CF261" s="14" t="n">
        <f aca="false">(COUNTIFS(U261:BQ261,CE261))/BT261</f>
        <v>0</v>
      </c>
      <c r="CH261" s="0" t="s">
        <v>2019</v>
      </c>
      <c r="CI261" s="14" t="n">
        <f aca="false">(COUNTIFS(U261:BQ261,CK261))/BT261</f>
        <v>0.333333333333333</v>
      </c>
      <c r="CJ261" s="14" t="n">
        <f aca="false">(COUNTIFS(U261:BQ261,CK260))/BT261</f>
        <v>0.0416666666666667</v>
      </c>
      <c r="CK261" s="15" t="s">
        <v>2001</v>
      </c>
      <c r="CL261" s="0" t="s">
        <v>1998</v>
      </c>
      <c r="CN261" s="16"/>
    </row>
    <row r="262" s="16" customFormat="true" ht="13.8" hidden="false" customHeight="false" outlineLevel="0" collapsed="false">
      <c r="A262" s="4" t="s">
        <v>131</v>
      </c>
      <c r="B262" s="17" t="n">
        <v>1</v>
      </c>
      <c r="C262" s="17" t="n">
        <v>2</v>
      </c>
      <c r="D262" s="17" t="n">
        <v>1</v>
      </c>
      <c r="E262" s="17" t="n">
        <v>65</v>
      </c>
      <c r="F262" s="17" t="n">
        <v>33</v>
      </c>
      <c r="G262" s="17" t="n">
        <v>2</v>
      </c>
      <c r="H262" s="4" t="n">
        <v>2033</v>
      </c>
      <c r="I262" s="4" t="n">
        <v>12033</v>
      </c>
      <c r="J262" s="4" t="n">
        <v>2033</v>
      </c>
      <c r="K262" s="4" t="n">
        <v>22033</v>
      </c>
      <c r="L262" s="4" t="s">
        <v>132</v>
      </c>
      <c r="M262" s="16" t="s">
        <v>1971</v>
      </c>
      <c r="N262" s="16" t="s">
        <v>1972</v>
      </c>
      <c r="O262" s="16" t="s">
        <v>2000</v>
      </c>
      <c r="P262" s="16" t="s">
        <v>1974</v>
      </c>
      <c r="Q262" s="16" t="s">
        <v>137</v>
      </c>
      <c r="R262" s="16" t="n">
        <f aca="false">(1+LEN(N262)-LEN(SUBSTITUTE(N262," ","")))+1</f>
        <v>5</v>
      </c>
      <c r="S262" s="16" t="n">
        <f aca="false">(1+LEN(O262)-LEN(SUBSTITUTE(O262," ","")))</f>
        <v>8</v>
      </c>
      <c r="T262" s="16" t="s">
        <v>1792</v>
      </c>
      <c r="U262" s="16" t="s">
        <v>1975</v>
      </c>
      <c r="V262" s="16" t="s">
        <v>1976</v>
      </c>
      <c r="W262" s="16" t="s">
        <v>1977</v>
      </c>
      <c r="X262" s="16" t="s">
        <v>1975</v>
      </c>
      <c r="Y262" s="16" t="s">
        <v>1978</v>
      </c>
      <c r="Z262" s="16" t="s">
        <v>1975</v>
      </c>
      <c r="AA262" s="16" t="s">
        <v>1979</v>
      </c>
      <c r="AB262" s="16" t="s">
        <v>1980</v>
      </c>
      <c r="AC262" s="16" t="s">
        <v>1981</v>
      </c>
      <c r="AD262" s="16" t="s">
        <v>711</v>
      </c>
      <c r="AE262" s="16" t="s">
        <v>1982</v>
      </c>
      <c r="AF262" s="16" t="s">
        <v>1983</v>
      </c>
      <c r="AG262" s="16" t="s">
        <v>1984</v>
      </c>
      <c r="AH262" s="16" t="s">
        <v>1975</v>
      </c>
      <c r="AI262" s="16" t="s">
        <v>1985</v>
      </c>
      <c r="AJ262" s="16" t="s">
        <v>1986</v>
      </c>
      <c r="AK262" s="16" t="s">
        <v>711</v>
      </c>
      <c r="AL262" s="16" t="s">
        <v>1987</v>
      </c>
      <c r="AM262" s="16" t="s">
        <v>1975</v>
      </c>
      <c r="AN262" s="16" t="s">
        <v>711</v>
      </c>
      <c r="AO262" s="16" t="s">
        <v>1625</v>
      </c>
      <c r="AP262" s="16" t="s">
        <v>1975</v>
      </c>
      <c r="AQ262" s="16" t="s">
        <v>967</v>
      </c>
      <c r="AR262" s="16" t="s">
        <v>1975</v>
      </c>
      <c r="AS262" s="16" t="s">
        <v>1988</v>
      </c>
      <c r="AT262" s="16" t="s">
        <v>1975</v>
      </c>
      <c r="AU262" s="16" t="s">
        <v>711</v>
      </c>
      <c r="AV262" s="16" t="s">
        <v>1989</v>
      </c>
      <c r="AW262" s="16" t="s">
        <v>1975</v>
      </c>
      <c r="AX262" s="16" t="s">
        <v>1975</v>
      </c>
      <c r="AY262" s="16" t="s">
        <v>711</v>
      </c>
      <c r="AZ262" s="16" t="s">
        <v>1990</v>
      </c>
      <c r="BA262" s="16" t="s">
        <v>1991</v>
      </c>
      <c r="BB262" s="16" t="s">
        <v>1975</v>
      </c>
      <c r="BC262" s="16" t="s">
        <v>1992</v>
      </c>
      <c r="BD262" s="16" t="s">
        <v>1987</v>
      </c>
      <c r="BE262" s="16" t="s">
        <v>1987</v>
      </c>
      <c r="BF262" s="16" t="s">
        <v>1975</v>
      </c>
      <c r="BG262" s="16" t="s">
        <v>1975</v>
      </c>
      <c r="BH262" s="16" t="s">
        <v>1993</v>
      </c>
      <c r="BI262" s="16" t="s">
        <v>711</v>
      </c>
      <c r="BJ262" s="16" t="s">
        <v>1994</v>
      </c>
      <c r="BK262" s="16" t="s">
        <v>1975</v>
      </c>
      <c r="BL262" s="16" t="s">
        <v>1995</v>
      </c>
      <c r="BM262" s="16" t="s">
        <v>1987</v>
      </c>
      <c r="BN262" s="16" t="s">
        <v>1986</v>
      </c>
      <c r="BO262" s="16" t="s">
        <v>1975</v>
      </c>
      <c r="BP262" s="16" t="s">
        <v>1993</v>
      </c>
      <c r="BQ262" s="16" t="s">
        <v>1986</v>
      </c>
      <c r="BR262" s="0"/>
      <c r="BS262" s="16" t="s">
        <v>711</v>
      </c>
      <c r="BT262" s="16" t="n">
        <f aca="false">49-(COUNTBLANK(U262:BQ262))</f>
        <v>49</v>
      </c>
      <c r="BU262" s="16" t="str">
        <f aca="false">CONCATENATE("*",BS262,"*")</f>
        <v>*watch*</v>
      </c>
      <c r="BV262" s="16" t="n">
        <f aca="false">COUNTIFS(U262:BQ262,BU262)</f>
        <v>0</v>
      </c>
      <c r="BW262" s="18" t="n">
        <f aca="false">BV262/BT262</f>
        <v>0</v>
      </c>
      <c r="BX262" s="0"/>
      <c r="BY262" s="0"/>
      <c r="BZ262" s="18" t="str">
        <f aca="false">IF(BY262="","",(BY262/BT262))</f>
        <v/>
      </c>
      <c r="CA262" s="16" t="n">
        <f aca="false">COUNTIFS(U262:BQ262,BU263)</f>
        <v>0</v>
      </c>
      <c r="CB262" s="16" t="str">
        <f aca="false">IF(BX262="",BU262,BX262)</f>
        <v>*watch*</v>
      </c>
      <c r="CC262" s="16" t="n">
        <f aca="false">COUNTIFS(U262:BQ262,CB263)</f>
        <v>0</v>
      </c>
      <c r="CD262" s="18" t="n">
        <f aca="false">CC262/BT262</f>
        <v>0</v>
      </c>
      <c r="CE262" s="16" t="s">
        <v>1996</v>
      </c>
      <c r="CF262" s="18" t="n">
        <f aca="false">(COUNTIFS(U262:BQ262,CE262))/BT262</f>
        <v>0</v>
      </c>
      <c r="CG262" s="0"/>
      <c r="CH262" s="16" t="s">
        <v>1997</v>
      </c>
      <c r="CI262" s="14" t="n">
        <f aca="false">(COUNTIFS(U262:BQ262,CK262))/BT262</f>
        <v>0</v>
      </c>
      <c r="CJ262" s="14" t="n">
        <f aca="false">(COUNTIFS(U262:BQ262,CK263))/BT262</f>
        <v>0.387755102040816</v>
      </c>
      <c r="CK262" s="16" t="s">
        <v>2001</v>
      </c>
      <c r="CL262" s="16" t="s">
        <v>1998</v>
      </c>
    </row>
    <row r="263" customFormat="false" ht="13.8" hidden="false" customHeight="false" outlineLevel="0" collapsed="false">
      <c r="A263" s="4" t="s">
        <v>167</v>
      </c>
      <c r="B263" s="17" t="n">
        <v>1</v>
      </c>
      <c r="C263" s="17" t="n">
        <v>2</v>
      </c>
      <c r="D263" s="17" t="n">
        <v>2</v>
      </c>
      <c r="E263" s="17" t="n">
        <v>65</v>
      </c>
      <c r="F263" s="17" t="n">
        <v>33</v>
      </c>
      <c r="G263" s="17" t="n">
        <v>3</v>
      </c>
      <c r="H263" s="4" t="n">
        <v>3033</v>
      </c>
      <c r="I263" s="4" t="n">
        <v>13033</v>
      </c>
      <c r="J263" s="4" t="n">
        <v>3033</v>
      </c>
      <c r="K263" s="4" t="n">
        <v>23033</v>
      </c>
      <c r="L263" s="4" t="s">
        <v>132</v>
      </c>
      <c r="M263" s="16" t="s">
        <v>1999</v>
      </c>
      <c r="N263" s="16" t="s">
        <v>1972</v>
      </c>
      <c r="O263" s="16" t="s">
        <v>1973</v>
      </c>
      <c r="P263" s="16" t="s">
        <v>1974</v>
      </c>
      <c r="Q263" s="16" t="s">
        <v>137</v>
      </c>
      <c r="R263" s="16" t="n">
        <f aca="false">(1+LEN(N263)-LEN(SUBSTITUTE(N263," ","")))+1</f>
        <v>5</v>
      </c>
      <c r="S263" s="16" t="n">
        <f aca="false">(1+LEN(O263)-LEN(SUBSTITUTE(O263," ","")))</f>
        <v>8</v>
      </c>
      <c r="T263" s="16" t="s">
        <v>1792</v>
      </c>
      <c r="U263" s="16" t="s">
        <v>2001</v>
      </c>
      <c r="V263" s="16" t="s">
        <v>1986</v>
      </c>
      <c r="W263" s="16" t="s">
        <v>2002</v>
      </c>
      <c r="X263" s="16" t="s">
        <v>706</v>
      </c>
      <c r="Y263" s="16" t="s">
        <v>2003</v>
      </c>
      <c r="Z263" s="16" t="s">
        <v>1975</v>
      </c>
      <c r="AA263" s="16" t="s">
        <v>1986</v>
      </c>
      <c r="AB263" s="16" t="s">
        <v>1003</v>
      </c>
      <c r="AC263" s="16" t="s">
        <v>2004</v>
      </c>
      <c r="AD263" s="16" t="s">
        <v>2005</v>
      </c>
      <c r="AE263" s="16" t="s">
        <v>1975</v>
      </c>
      <c r="AF263" s="16" t="s">
        <v>1987</v>
      </c>
      <c r="AG263" s="16" t="s">
        <v>2006</v>
      </c>
      <c r="AH263" s="16" t="s">
        <v>1986</v>
      </c>
      <c r="AI263" s="16" t="s">
        <v>2001</v>
      </c>
      <c r="AJ263" s="16" t="s">
        <v>2007</v>
      </c>
      <c r="AK263" s="16" t="s">
        <v>2008</v>
      </c>
      <c r="AL263" s="16" t="s">
        <v>1975</v>
      </c>
      <c r="AM263" s="16" t="s">
        <v>1986</v>
      </c>
      <c r="AN263" s="16" t="s">
        <v>2009</v>
      </c>
      <c r="AP263" s="16" t="s">
        <v>1986</v>
      </c>
      <c r="AQ263" s="16" t="s">
        <v>1975</v>
      </c>
      <c r="AR263" s="16" t="s">
        <v>2010</v>
      </c>
      <c r="AS263" s="16" t="s">
        <v>1978</v>
      </c>
      <c r="AT263" s="16" t="s">
        <v>1986</v>
      </c>
      <c r="AU263" s="16" t="s">
        <v>2001</v>
      </c>
      <c r="AV263" s="16" t="s">
        <v>2001</v>
      </c>
      <c r="AW263" s="16" t="s">
        <v>1975</v>
      </c>
      <c r="AX263" s="16" t="s">
        <v>1975</v>
      </c>
      <c r="AY263" s="16" t="s">
        <v>2001</v>
      </c>
      <c r="AZ263" s="16" t="s">
        <v>2001</v>
      </c>
      <c r="BA263" s="16" t="s">
        <v>2011</v>
      </c>
      <c r="BB263" s="16" t="s">
        <v>1975</v>
      </c>
      <c r="BC263" s="16" t="s">
        <v>2012</v>
      </c>
      <c r="BD263" s="16" t="s">
        <v>711</v>
      </c>
      <c r="BE263" s="16" t="s">
        <v>2013</v>
      </c>
      <c r="BF263" s="16" t="s">
        <v>1975</v>
      </c>
      <c r="BG263" s="16" t="s">
        <v>2014</v>
      </c>
      <c r="BH263" s="16" t="s">
        <v>2015</v>
      </c>
      <c r="BI263" s="16" t="s">
        <v>2013</v>
      </c>
      <c r="BJ263" s="16" t="s">
        <v>2001</v>
      </c>
      <c r="BK263" s="16" t="s">
        <v>2001</v>
      </c>
      <c r="BL263" s="16" t="s">
        <v>2015</v>
      </c>
      <c r="BM263" s="16" t="s">
        <v>2016</v>
      </c>
      <c r="BN263" s="16" t="s">
        <v>1975</v>
      </c>
      <c r="BO263" s="16" t="s">
        <v>2001</v>
      </c>
      <c r="BP263" s="16" t="s">
        <v>2017</v>
      </c>
      <c r="BQ263" s="16" t="s">
        <v>560</v>
      </c>
      <c r="BS263" s="16" t="s">
        <v>2001</v>
      </c>
      <c r="BT263" s="16" t="n">
        <f aca="false">49-(COUNTBLANK(U263:BQ263))</f>
        <v>48</v>
      </c>
      <c r="BU263" s="16" t="str">
        <f aca="false">CONCATENATE("*",BS263,"*")</f>
        <v>*listen*</v>
      </c>
      <c r="BV263" s="16" t="n">
        <f aca="false">COUNTIFS(U263:BQ263,BU263)</f>
        <v>0</v>
      </c>
      <c r="BW263" s="18" t="n">
        <f aca="false">BV263/BT263</f>
        <v>0</v>
      </c>
      <c r="BZ263" s="18" t="str">
        <f aca="false">IF(BY263="","",(BY263/BT263))</f>
        <v/>
      </c>
      <c r="CA263" s="16" t="n">
        <f aca="false">COUNTIFS(U263:BQ263,BU262)</f>
        <v>0</v>
      </c>
      <c r="CB263" s="16" t="str">
        <f aca="false">IF(BX263="",BU263,BX263)</f>
        <v>*listen*</v>
      </c>
      <c r="CC263" s="16" t="n">
        <f aca="false">COUNTIFS(U263:BQ263,CB262)</f>
        <v>0</v>
      </c>
      <c r="CD263" s="18" t="n">
        <f aca="false">CC263/BT263</f>
        <v>0</v>
      </c>
      <c r="CE263" s="16" t="s">
        <v>2018</v>
      </c>
      <c r="CF263" s="18" t="n">
        <f aca="false">(COUNTIFS(U263:BQ263,CE263))/BT263</f>
        <v>0</v>
      </c>
      <c r="CH263" s="16" t="s">
        <v>2019</v>
      </c>
      <c r="CI263" s="14" t="n">
        <f aca="false">(COUNTIFS(U263:BQ263,CK263))/BT263</f>
        <v>0.0416666666666667</v>
      </c>
      <c r="CJ263" s="14" t="n">
        <f aca="false">(COUNTIFS(U263:BQ263,CK262))/BT263</f>
        <v>0.333333333333333</v>
      </c>
      <c r="CK263" s="16" t="s">
        <v>711</v>
      </c>
      <c r="CL263" s="16" t="s">
        <v>1998</v>
      </c>
    </row>
    <row r="264" customFormat="false" ht="13.8" hidden="false" customHeight="false" outlineLevel="0" collapsed="false">
      <c r="A264" s="4" t="s">
        <v>202</v>
      </c>
      <c r="B264" s="4" t="n">
        <v>2</v>
      </c>
      <c r="C264" s="4" t="n">
        <v>1</v>
      </c>
      <c r="D264" s="4" t="n">
        <v>1</v>
      </c>
      <c r="E264" s="4" t="n">
        <v>65</v>
      </c>
      <c r="F264" s="4" t="n">
        <v>33</v>
      </c>
      <c r="G264" s="4" t="n">
        <v>5</v>
      </c>
      <c r="H264" s="4" t="n">
        <v>5033</v>
      </c>
      <c r="I264" s="4" t="n">
        <v>15033</v>
      </c>
      <c r="J264" s="4" t="n">
        <v>5033</v>
      </c>
      <c r="K264" s="4" t="s">
        <v>200</v>
      </c>
      <c r="L264" s="4" t="s">
        <v>132</v>
      </c>
      <c r="M264" s="0" t="s">
        <v>1971</v>
      </c>
      <c r="N264" s="0" t="s">
        <v>1972</v>
      </c>
      <c r="O264" s="0" t="s">
        <v>1973</v>
      </c>
      <c r="R264" s="0" t="n">
        <f aca="false">(1+LEN(N264)-LEN(SUBSTITUTE(N264," ","")))+1</f>
        <v>5</v>
      </c>
      <c r="S264" s="0" t="n">
        <f aca="false">(1+LEN(O264)-LEN(SUBSTITUTE(O264," ","")))</f>
        <v>8</v>
      </c>
      <c r="T264" s="0" t="s">
        <v>1792</v>
      </c>
      <c r="U264" s="0" t="s">
        <v>1975</v>
      </c>
      <c r="V264" s="0" t="s">
        <v>1976</v>
      </c>
      <c r="W264" s="0" t="s">
        <v>1977</v>
      </c>
      <c r="X264" s="0" t="s">
        <v>1975</v>
      </c>
      <c r="Y264" s="0" t="s">
        <v>1978</v>
      </c>
      <c r="Z264" s="0" t="s">
        <v>1975</v>
      </c>
      <c r="AA264" s="0" t="s">
        <v>1979</v>
      </c>
      <c r="AB264" s="0" t="s">
        <v>1980</v>
      </c>
      <c r="AC264" s="0" t="s">
        <v>1981</v>
      </c>
      <c r="AD264" s="0" t="s">
        <v>711</v>
      </c>
      <c r="AE264" s="0" t="s">
        <v>1982</v>
      </c>
      <c r="AF264" s="0" t="s">
        <v>1983</v>
      </c>
      <c r="AG264" s="0" t="s">
        <v>1984</v>
      </c>
      <c r="AH264" s="0" t="s">
        <v>1975</v>
      </c>
      <c r="AI264" s="0" t="s">
        <v>1985</v>
      </c>
      <c r="AJ264" s="0" t="s">
        <v>1986</v>
      </c>
      <c r="AK264" s="0" t="s">
        <v>711</v>
      </c>
      <c r="AL264" s="0" t="s">
        <v>1987</v>
      </c>
      <c r="AM264" s="0" t="s">
        <v>1975</v>
      </c>
      <c r="AN264" s="0" t="s">
        <v>711</v>
      </c>
      <c r="AO264" s="0" t="s">
        <v>1625</v>
      </c>
      <c r="AP264" s="0" t="s">
        <v>1975</v>
      </c>
      <c r="AQ264" s="0" t="s">
        <v>967</v>
      </c>
      <c r="AR264" s="0" t="s">
        <v>1975</v>
      </c>
      <c r="AS264" s="0" t="s">
        <v>1988</v>
      </c>
      <c r="AT264" s="0" t="s">
        <v>1975</v>
      </c>
      <c r="AU264" s="0" t="s">
        <v>711</v>
      </c>
      <c r="AV264" s="0" t="s">
        <v>1989</v>
      </c>
      <c r="AW264" s="0" t="s">
        <v>1975</v>
      </c>
      <c r="AX264" s="0" t="s">
        <v>1975</v>
      </c>
      <c r="AY264" s="0" t="s">
        <v>711</v>
      </c>
      <c r="AZ264" s="0" t="s">
        <v>1990</v>
      </c>
      <c r="BA264" s="0" t="s">
        <v>1991</v>
      </c>
      <c r="BB264" s="0" t="s">
        <v>1975</v>
      </c>
      <c r="BC264" s="0" t="s">
        <v>1992</v>
      </c>
      <c r="BD264" s="0" t="s">
        <v>1987</v>
      </c>
      <c r="BE264" s="0" t="s">
        <v>1987</v>
      </c>
      <c r="BF264" s="0" t="s">
        <v>1975</v>
      </c>
      <c r="BG264" s="0" t="s">
        <v>1975</v>
      </c>
      <c r="BH264" s="0" t="s">
        <v>1993</v>
      </c>
      <c r="BI264" s="0" t="s">
        <v>711</v>
      </c>
      <c r="BJ264" s="0" t="s">
        <v>1994</v>
      </c>
      <c r="BK264" s="0" t="s">
        <v>1975</v>
      </c>
      <c r="BL264" s="0" t="s">
        <v>1995</v>
      </c>
      <c r="BM264" s="0" t="s">
        <v>1987</v>
      </c>
      <c r="BN264" s="0" t="s">
        <v>1986</v>
      </c>
      <c r="BO264" s="0" t="s">
        <v>1975</v>
      </c>
      <c r="BP264" s="0" t="s">
        <v>1993</v>
      </c>
      <c r="BQ264" s="0" t="s">
        <v>1986</v>
      </c>
      <c r="BS264" s="0" t="s">
        <v>711</v>
      </c>
      <c r="BT264" s="0" t="n">
        <f aca="false">49-(COUNTBLANK(U264:BQ264))</f>
        <v>49</v>
      </c>
      <c r="BU264" s="0" t="str">
        <f aca="false">CONCATENATE("*",BS264,"*")</f>
        <v>*watch*</v>
      </c>
      <c r="BV264" s="0" t="n">
        <f aca="false">COUNTIFS(U264:BQ264,BU264)</f>
        <v>0</v>
      </c>
      <c r="BW264" s="13" t="n">
        <f aca="false">BV264/BT264</f>
        <v>0</v>
      </c>
      <c r="BZ264" s="14" t="str">
        <f aca="false">IF(BY264="","",(BY264/BT264))</f>
        <v/>
      </c>
      <c r="CA264" s="0" t="n">
        <f aca="false">COUNTIFS(U264:BQ264,BU265)</f>
        <v>0</v>
      </c>
      <c r="CB264" s="0" t="str">
        <f aca="false">IF(BX264="",BU264,BX264)</f>
        <v>*watch*</v>
      </c>
      <c r="CC264" s="0" t="n">
        <f aca="false">COUNTIFS(U264:BQ264,CB265)</f>
        <v>0</v>
      </c>
      <c r="CD264" s="14" t="n">
        <f aca="false">CC264/BT264</f>
        <v>0</v>
      </c>
      <c r="CE264" s="0" t="s">
        <v>1996</v>
      </c>
      <c r="CF264" s="14" t="n">
        <f aca="false">(COUNTIFS(U264:BQ264,CE264))/BT264</f>
        <v>0</v>
      </c>
      <c r="CH264" s="0" t="s">
        <v>1997</v>
      </c>
      <c r="CI264" s="14" t="n">
        <f aca="false">(COUNTIFS(U264:BQ264,CK264))/BT264</f>
        <v>0.387755102040816</v>
      </c>
      <c r="CJ264" s="14" t="n">
        <f aca="false">(COUNTIFS(U264:BQ264,CH265))/BT264</f>
        <v>0</v>
      </c>
      <c r="CK264" s="15" t="s">
        <v>711</v>
      </c>
      <c r="CL264" s="0" t="s">
        <v>1998</v>
      </c>
      <c r="CN264" s="16"/>
    </row>
    <row r="265" customFormat="false" ht="13.8" hidden="false" customHeight="false" outlineLevel="0" collapsed="false">
      <c r="A265" s="4" t="s">
        <v>203</v>
      </c>
      <c r="B265" s="4" t="n">
        <v>2</v>
      </c>
      <c r="C265" s="4" t="n">
        <v>1</v>
      </c>
      <c r="D265" s="4" t="n">
        <v>2</v>
      </c>
      <c r="E265" s="4" t="n">
        <v>65</v>
      </c>
      <c r="F265" s="4" t="n">
        <v>33</v>
      </c>
      <c r="G265" s="4" t="n">
        <v>6</v>
      </c>
      <c r="H265" s="4" t="n">
        <v>6033</v>
      </c>
      <c r="I265" s="4" t="n">
        <v>16033</v>
      </c>
      <c r="J265" s="4" t="n">
        <v>6033</v>
      </c>
      <c r="K265" s="4" t="s">
        <v>200</v>
      </c>
      <c r="L265" s="4" t="s">
        <v>132</v>
      </c>
      <c r="M265" s="0" t="s">
        <v>1999</v>
      </c>
      <c r="N265" s="0" t="s">
        <v>1972</v>
      </c>
      <c r="O265" s="0" t="s">
        <v>2000</v>
      </c>
      <c r="R265" s="0" t="n">
        <f aca="false">(1+LEN(N265)-LEN(SUBSTITUTE(N265," ","")))+1</f>
        <v>5</v>
      </c>
      <c r="S265" s="0" t="n">
        <f aca="false">(1+LEN(O265)-LEN(SUBSTITUTE(O265," ","")))</f>
        <v>8</v>
      </c>
      <c r="T265" s="0" t="s">
        <v>1792</v>
      </c>
      <c r="U265" s="0" t="s">
        <v>2001</v>
      </c>
      <c r="V265" s="0" t="s">
        <v>1986</v>
      </c>
      <c r="W265" s="0" t="s">
        <v>2002</v>
      </c>
      <c r="X265" s="0" t="s">
        <v>706</v>
      </c>
      <c r="Y265" s="0" t="s">
        <v>2003</v>
      </c>
      <c r="Z265" s="0" t="s">
        <v>1975</v>
      </c>
      <c r="AA265" s="0" t="s">
        <v>1986</v>
      </c>
      <c r="AB265" s="0" t="s">
        <v>1003</v>
      </c>
      <c r="AC265" s="0" t="s">
        <v>2004</v>
      </c>
      <c r="AD265" s="0" t="s">
        <v>2005</v>
      </c>
      <c r="AE265" s="0" t="s">
        <v>1975</v>
      </c>
      <c r="AF265" s="0" t="s">
        <v>1987</v>
      </c>
      <c r="AG265" s="0" t="s">
        <v>2006</v>
      </c>
      <c r="AH265" s="0" t="s">
        <v>1986</v>
      </c>
      <c r="AI265" s="0" t="s">
        <v>2001</v>
      </c>
      <c r="AJ265" s="0" t="s">
        <v>2007</v>
      </c>
      <c r="AK265" s="0" t="s">
        <v>2008</v>
      </c>
      <c r="AL265" s="0" t="s">
        <v>1975</v>
      </c>
      <c r="AM265" s="0" t="s">
        <v>1986</v>
      </c>
      <c r="AN265" s="0" t="s">
        <v>2009</v>
      </c>
      <c r="AO265" s="12"/>
      <c r="AP265" s="0" t="s">
        <v>1986</v>
      </c>
      <c r="AQ265" s="0" t="s">
        <v>1975</v>
      </c>
      <c r="AR265" s="0" t="s">
        <v>2010</v>
      </c>
      <c r="AS265" s="0" t="s">
        <v>1978</v>
      </c>
      <c r="AT265" s="0" t="s">
        <v>1986</v>
      </c>
      <c r="AU265" s="0" t="s">
        <v>2001</v>
      </c>
      <c r="AV265" s="0" t="s">
        <v>2001</v>
      </c>
      <c r="AW265" s="0" t="s">
        <v>1975</v>
      </c>
      <c r="AX265" s="0" t="s">
        <v>1975</v>
      </c>
      <c r="AY265" s="0" t="s">
        <v>2001</v>
      </c>
      <c r="AZ265" s="0" t="s">
        <v>2001</v>
      </c>
      <c r="BA265" s="0" t="s">
        <v>2011</v>
      </c>
      <c r="BB265" s="0" t="s">
        <v>1975</v>
      </c>
      <c r="BC265" s="0" t="s">
        <v>2012</v>
      </c>
      <c r="BD265" s="0" t="s">
        <v>711</v>
      </c>
      <c r="BE265" s="0" t="s">
        <v>2013</v>
      </c>
      <c r="BF265" s="0" t="s">
        <v>1975</v>
      </c>
      <c r="BG265" s="0" t="s">
        <v>2014</v>
      </c>
      <c r="BH265" s="0" t="s">
        <v>2015</v>
      </c>
      <c r="BI265" s="0" t="s">
        <v>2013</v>
      </c>
      <c r="BJ265" s="0" t="s">
        <v>2001</v>
      </c>
      <c r="BK265" s="0" t="s">
        <v>2001</v>
      </c>
      <c r="BL265" s="0" t="s">
        <v>2015</v>
      </c>
      <c r="BM265" s="0" t="s">
        <v>2016</v>
      </c>
      <c r="BN265" s="0" t="s">
        <v>1975</v>
      </c>
      <c r="BO265" s="0" t="s">
        <v>2001</v>
      </c>
      <c r="BP265" s="0" t="s">
        <v>2017</v>
      </c>
      <c r="BQ265" s="0" t="s">
        <v>560</v>
      </c>
      <c r="BS265" s="0" t="s">
        <v>2001</v>
      </c>
      <c r="BT265" s="0" t="n">
        <f aca="false">49-(COUNTBLANK(U265:BQ265))</f>
        <v>48</v>
      </c>
      <c r="BU265" s="0" t="str">
        <f aca="false">CONCATENATE("*",BS265,"*")</f>
        <v>*listen*</v>
      </c>
      <c r="BV265" s="0" t="n">
        <f aca="false">COUNTIFS(U265:BQ265,BU265)</f>
        <v>0</v>
      </c>
      <c r="BW265" s="13" t="n">
        <f aca="false">BV265/BT265</f>
        <v>0</v>
      </c>
      <c r="BZ265" s="14" t="str">
        <f aca="false">IF(BY265="","",(BY265/BT265))</f>
        <v/>
      </c>
      <c r="CA265" s="0" t="n">
        <f aca="false">COUNTIFS(U265:BQ265,BU264)</f>
        <v>0</v>
      </c>
      <c r="CB265" s="0" t="str">
        <f aca="false">IF(BX265="",BU265,BX265)</f>
        <v>*listen*</v>
      </c>
      <c r="CC265" s="0" t="n">
        <f aca="false">COUNTIFS(U265:BQ265,CB264)</f>
        <v>0</v>
      </c>
      <c r="CD265" s="14" t="n">
        <f aca="false">CC265/BT265</f>
        <v>0</v>
      </c>
      <c r="CE265" s="0" t="s">
        <v>2018</v>
      </c>
      <c r="CF265" s="14" t="n">
        <f aca="false">(COUNTIFS(U265:BQ265,CE265))/BT265</f>
        <v>0</v>
      </c>
      <c r="CH265" s="0" t="s">
        <v>2019</v>
      </c>
      <c r="CI265" s="14" t="n">
        <f aca="false">(COUNTIFS(U265:BQ265,CK265))/BT265</f>
        <v>0.333333333333333</v>
      </c>
      <c r="CJ265" s="14" t="n">
        <f aca="false">(COUNTIFS(U265:BQ265,CH264))/BT265</f>
        <v>0</v>
      </c>
      <c r="CK265" s="15" t="s">
        <v>2001</v>
      </c>
      <c r="CL265" s="0" t="s">
        <v>1998</v>
      </c>
      <c r="CN265" s="16"/>
    </row>
    <row r="266" s="16" customFormat="true" ht="13.8" hidden="false" customHeight="false" outlineLevel="0" collapsed="false">
      <c r="A266" s="4" t="s">
        <v>199</v>
      </c>
      <c r="B266" s="17" t="n">
        <v>2</v>
      </c>
      <c r="C266" s="17" t="n">
        <v>2</v>
      </c>
      <c r="D266" s="17" t="n">
        <v>1</v>
      </c>
      <c r="E266" s="17" t="n">
        <v>65</v>
      </c>
      <c r="F266" s="17" t="n">
        <v>33</v>
      </c>
      <c r="G266" s="17" t="n">
        <v>7</v>
      </c>
      <c r="H266" s="4" t="n">
        <v>7033</v>
      </c>
      <c r="I266" s="4" t="n">
        <v>17033</v>
      </c>
      <c r="J266" s="4" t="n">
        <v>7033</v>
      </c>
      <c r="K266" s="4" t="s">
        <v>200</v>
      </c>
      <c r="L266" s="4" t="s">
        <v>132</v>
      </c>
      <c r="M266" s="16" t="s">
        <v>1971</v>
      </c>
      <c r="N266" s="16" t="s">
        <v>1972</v>
      </c>
      <c r="O266" s="16" t="s">
        <v>2000</v>
      </c>
      <c r="R266" s="16" t="n">
        <f aca="false">(1+LEN(N266)-LEN(SUBSTITUTE(N266," ","")))+1</f>
        <v>5</v>
      </c>
      <c r="S266" s="16" t="n">
        <f aca="false">(1+LEN(O266)-LEN(SUBSTITUTE(O266," ","")))</f>
        <v>8</v>
      </c>
      <c r="T266" s="16" t="s">
        <v>1792</v>
      </c>
      <c r="U266" s="16" t="s">
        <v>1975</v>
      </c>
      <c r="V266" s="16" t="s">
        <v>1976</v>
      </c>
      <c r="W266" s="16" t="s">
        <v>1977</v>
      </c>
      <c r="X266" s="16" t="s">
        <v>1975</v>
      </c>
      <c r="Y266" s="16" t="s">
        <v>1978</v>
      </c>
      <c r="Z266" s="16" t="s">
        <v>1975</v>
      </c>
      <c r="AA266" s="16" t="s">
        <v>1979</v>
      </c>
      <c r="AB266" s="16" t="s">
        <v>1980</v>
      </c>
      <c r="AC266" s="16" t="s">
        <v>1981</v>
      </c>
      <c r="AD266" s="16" t="s">
        <v>711</v>
      </c>
      <c r="AE266" s="16" t="s">
        <v>1982</v>
      </c>
      <c r="AF266" s="16" t="s">
        <v>1983</v>
      </c>
      <c r="AG266" s="16" t="s">
        <v>1984</v>
      </c>
      <c r="AH266" s="16" t="s">
        <v>1975</v>
      </c>
      <c r="AI266" s="16" t="s">
        <v>1985</v>
      </c>
      <c r="AJ266" s="16" t="s">
        <v>1986</v>
      </c>
      <c r="AK266" s="16" t="s">
        <v>711</v>
      </c>
      <c r="AL266" s="16" t="s">
        <v>1987</v>
      </c>
      <c r="AM266" s="16" t="s">
        <v>1975</v>
      </c>
      <c r="AN266" s="16" t="s">
        <v>711</v>
      </c>
      <c r="AO266" s="16" t="s">
        <v>1625</v>
      </c>
      <c r="AP266" s="16" t="s">
        <v>1975</v>
      </c>
      <c r="AQ266" s="16" t="s">
        <v>967</v>
      </c>
      <c r="AR266" s="16" t="s">
        <v>1975</v>
      </c>
      <c r="AS266" s="16" t="s">
        <v>1988</v>
      </c>
      <c r="AT266" s="16" t="s">
        <v>1975</v>
      </c>
      <c r="AU266" s="16" t="s">
        <v>711</v>
      </c>
      <c r="AV266" s="16" t="s">
        <v>1989</v>
      </c>
      <c r="AW266" s="16" t="s">
        <v>1975</v>
      </c>
      <c r="AX266" s="16" t="s">
        <v>1975</v>
      </c>
      <c r="AY266" s="16" t="s">
        <v>711</v>
      </c>
      <c r="AZ266" s="16" t="s">
        <v>1990</v>
      </c>
      <c r="BA266" s="16" t="s">
        <v>1991</v>
      </c>
      <c r="BB266" s="16" t="s">
        <v>1975</v>
      </c>
      <c r="BC266" s="16" t="s">
        <v>1992</v>
      </c>
      <c r="BD266" s="16" t="s">
        <v>1987</v>
      </c>
      <c r="BE266" s="16" t="s">
        <v>1987</v>
      </c>
      <c r="BF266" s="16" t="s">
        <v>1975</v>
      </c>
      <c r="BG266" s="16" t="s">
        <v>1975</v>
      </c>
      <c r="BH266" s="16" t="s">
        <v>1993</v>
      </c>
      <c r="BI266" s="16" t="s">
        <v>711</v>
      </c>
      <c r="BJ266" s="16" t="s">
        <v>1994</v>
      </c>
      <c r="BK266" s="16" t="s">
        <v>1975</v>
      </c>
      <c r="BL266" s="16" t="s">
        <v>1995</v>
      </c>
      <c r="BM266" s="16" t="s">
        <v>1987</v>
      </c>
      <c r="BN266" s="16" t="s">
        <v>1986</v>
      </c>
      <c r="BO266" s="16" t="s">
        <v>1975</v>
      </c>
      <c r="BP266" s="16" t="s">
        <v>1993</v>
      </c>
      <c r="BQ266" s="16" t="s">
        <v>1986</v>
      </c>
      <c r="BS266" s="16" t="s">
        <v>711</v>
      </c>
      <c r="BT266" s="16" t="n">
        <f aca="false">49-(COUNTBLANK(U266:BQ266))</f>
        <v>49</v>
      </c>
      <c r="BU266" s="16" t="str">
        <f aca="false">CONCATENATE("*",BS266,"*")</f>
        <v>*watch*</v>
      </c>
      <c r="BV266" s="16" t="n">
        <f aca="false">COUNTIFS(U266:BQ266,BU266)</f>
        <v>0</v>
      </c>
      <c r="BW266" s="18" t="n">
        <f aca="false">BV266/BT266</f>
        <v>0</v>
      </c>
      <c r="BZ266" s="18" t="str">
        <f aca="false">IF(BY266="","",(BY266/BT266))</f>
        <v/>
      </c>
      <c r="CA266" s="16" t="n">
        <f aca="false">COUNTIFS(U266:BQ266,BU267)</f>
        <v>0</v>
      </c>
      <c r="CB266" s="16" t="str">
        <f aca="false">IF(BX266="",BU266,BX266)</f>
        <v>*watch*</v>
      </c>
      <c r="CC266" s="16" t="n">
        <f aca="false">COUNTIFS(U266:BQ266,CB267)</f>
        <v>0</v>
      </c>
      <c r="CD266" s="18" t="n">
        <f aca="false">CC266/BT266</f>
        <v>0</v>
      </c>
      <c r="CE266" s="16" t="s">
        <v>1996</v>
      </c>
      <c r="CF266" s="18" t="n">
        <f aca="false">(COUNTIFS(U266:BQ266,CE266))/BT266</f>
        <v>0</v>
      </c>
      <c r="CH266" s="16" t="s">
        <v>1997</v>
      </c>
      <c r="CI266" s="14" t="n">
        <f aca="false">(COUNTIFS(U266:BQ266,CK266))/BT266</f>
        <v>0</v>
      </c>
      <c r="CJ266" s="18" t="n">
        <v>0.31</v>
      </c>
      <c r="CK266" s="16" t="s">
        <v>2001</v>
      </c>
      <c r="CL266" s="16" t="s">
        <v>1998</v>
      </c>
    </row>
    <row r="267" customFormat="false" ht="13.8" hidden="false" customHeight="false" outlineLevel="0" collapsed="false">
      <c r="A267" s="4" t="s">
        <v>201</v>
      </c>
      <c r="B267" s="17" t="n">
        <v>2</v>
      </c>
      <c r="C267" s="17" t="n">
        <v>2</v>
      </c>
      <c r="D267" s="17" t="n">
        <v>2</v>
      </c>
      <c r="E267" s="17" t="n">
        <v>65</v>
      </c>
      <c r="F267" s="17" t="n">
        <v>33</v>
      </c>
      <c r="G267" s="17" t="n">
        <v>8</v>
      </c>
      <c r="H267" s="4" t="n">
        <v>8033</v>
      </c>
      <c r="I267" s="4" t="n">
        <v>18033</v>
      </c>
      <c r="J267" s="4" t="n">
        <v>8033</v>
      </c>
      <c r="K267" s="4" t="s">
        <v>200</v>
      </c>
      <c r="L267" s="4" t="s">
        <v>132</v>
      </c>
      <c r="M267" s="16" t="s">
        <v>1999</v>
      </c>
      <c r="N267" s="16" t="s">
        <v>1972</v>
      </c>
      <c r="O267" s="16" t="s">
        <v>1973</v>
      </c>
      <c r="P267" s="16"/>
      <c r="Q267" s="16"/>
      <c r="R267" s="16" t="n">
        <f aca="false">(1+LEN(N267)-LEN(SUBSTITUTE(N267," ","")))+1</f>
        <v>5</v>
      </c>
      <c r="S267" s="16" t="n">
        <f aca="false">(1+LEN(O267)-LEN(SUBSTITUTE(O267," ","")))</f>
        <v>8</v>
      </c>
      <c r="T267" s="16" t="s">
        <v>1792</v>
      </c>
      <c r="U267" s="16" t="s">
        <v>2001</v>
      </c>
      <c r="V267" s="16" t="s">
        <v>1986</v>
      </c>
      <c r="W267" s="16" t="s">
        <v>2002</v>
      </c>
      <c r="X267" s="16" t="s">
        <v>706</v>
      </c>
      <c r="Y267" s="16" t="s">
        <v>2003</v>
      </c>
      <c r="Z267" s="16" t="s">
        <v>1975</v>
      </c>
      <c r="AA267" s="16" t="s">
        <v>1986</v>
      </c>
      <c r="AB267" s="16" t="s">
        <v>1003</v>
      </c>
      <c r="AC267" s="16" t="s">
        <v>2004</v>
      </c>
      <c r="AD267" s="16" t="s">
        <v>2005</v>
      </c>
      <c r="AE267" s="16" t="s">
        <v>1975</v>
      </c>
      <c r="AF267" s="16" t="s">
        <v>1987</v>
      </c>
      <c r="AG267" s="16" t="s">
        <v>2006</v>
      </c>
      <c r="AH267" s="16" t="s">
        <v>1986</v>
      </c>
      <c r="AI267" s="16" t="s">
        <v>2001</v>
      </c>
      <c r="AJ267" s="16" t="s">
        <v>2007</v>
      </c>
      <c r="AK267" s="16" t="s">
        <v>2008</v>
      </c>
      <c r="AL267" s="16" t="s">
        <v>1975</v>
      </c>
      <c r="AM267" s="16" t="s">
        <v>1986</v>
      </c>
      <c r="AN267" s="16" t="s">
        <v>2009</v>
      </c>
      <c r="AO267" s="16"/>
      <c r="AP267" s="16" t="s">
        <v>1986</v>
      </c>
      <c r="AQ267" s="16" t="s">
        <v>1975</v>
      </c>
      <c r="AR267" s="16" t="s">
        <v>2010</v>
      </c>
      <c r="AS267" s="16" t="s">
        <v>1978</v>
      </c>
      <c r="AT267" s="16" t="s">
        <v>1986</v>
      </c>
      <c r="AU267" s="16" t="s">
        <v>2001</v>
      </c>
      <c r="AV267" s="16" t="s">
        <v>2001</v>
      </c>
      <c r="AW267" s="16" t="s">
        <v>1975</v>
      </c>
      <c r="AX267" s="16" t="s">
        <v>1975</v>
      </c>
      <c r="AY267" s="16" t="s">
        <v>2001</v>
      </c>
      <c r="AZ267" s="16" t="s">
        <v>2001</v>
      </c>
      <c r="BA267" s="16" t="s">
        <v>2011</v>
      </c>
      <c r="BB267" s="16" t="s">
        <v>1975</v>
      </c>
      <c r="BC267" s="16" t="s">
        <v>2012</v>
      </c>
      <c r="BD267" s="16" t="s">
        <v>711</v>
      </c>
      <c r="BE267" s="16" t="s">
        <v>2013</v>
      </c>
      <c r="BF267" s="16" t="s">
        <v>1975</v>
      </c>
      <c r="BG267" s="16" t="s">
        <v>2014</v>
      </c>
      <c r="BH267" s="16" t="s">
        <v>2015</v>
      </c>
      <c r="BI267" s="16" t="s">
        <v>2013</v>
      </c>
      <c r="BJ267" s="16" t="s">
        <v>2001</v>
      </c>
      <c r="BK267" s="16" t="s">
        <v>2001</v>
      </c>
      <c r="BL267" s="16" t="s">
        <v>2015</v>
      </c>
      <c r="BM267" s="16" t="s">
        <v>2016</v>
      </c>
      <c r="BN267" s="16" t="s">
        <v>1975</v>
      </c>
      <c r="BO267" s="16" t="s">
        <v>2001</v>
      </c>
      <c r="BP267" s="16" t="s">
        <v>2017</v>
      </c>
      <c r="BQ267" s="16" t="s">
        <v>560</v>
      </c>
      <c r="BR267" s="16"/>
      <c r="BS267" s="16" t="s">
        <v>2001</v>
      </c>
      <c r="BT267" s="16" t="n">
        <f aca="false">49-(COUNTBLANK(U267:BQ267))</f>
        <v>48</v>
      </c>
      <c r="BU267" s="16" t="str">
        <f aca="false">CONCATENATE("*",BS267,"*")</f>
        <v>*listen*</v>
      </c>
      <c r="BV267" s="16" t="n">
        <f aca="false">COUNTIFS(U267:BQ267,BU267)</f>
        <v>0</v>
      </c>
      <c r="BW267" s="18" t="n">
        <f aca="false">BV267/BT267</f>
        <v>0</v>
      </c>
      <c r="BX267" s="16"/>
      <c r="BY267" s="16"/>
      <c r="BZ267" s="18" t="str">
        <f aca="false">IF(BY267="","",(BY267/BT267))</f>
        <v/>
      </c>
      <c r="CA267" s="16" t="n">
        <f aca="false">COUNTIFS(U267:BQ267,BU266)</f>
        <v>0</v>
      </c>
      <c r="CB267" s="16" t="str">
        <f aca="false">IF(BX267="",BU267,BX267)</f>
        <v>*listen*</v>
      </c>
      <c r="CC267" s="16" t="n">
        <f aca="false">COUNTIFS(U267:BQ267,CB266)</f>
        <v>0</v>
      </c>
      <c r="CD267" s="18" t="n">
        <f aca="false">CC267/BT267</f>
        <v>0</v>
      </c>
      <c r="CE267" s="16" t="s">
        <v>2018</v>
      </c>
      <c r="CF267" s="18" t="n">
        <f aca="false">(COUNTIFS(U267:BQ267,CE267))/BT267</f>
        <v>0</v>
      </c>
      <c r="CG267" s="16"/>
      <c r="CH267" s="16" t="s">
        <v>2019</v>
      </c>
      <c r="CI267" s="14" t="n">
        <f aca="false">(COUNTIFS(U267:BQ267,CK267))/BT267</f>
        <v>0.0416666666666667</v>
      </c>
      <c r="CJ267" s="18" t="n">
        <v>0.31</v>
      </c>
      <c r="CK267" s="16" t="s">
        <v>711</v>
      </c>
      <c r="CL267" s="16" t="s">
        <v>1998</v>
      </c>
    </row>
    <row r="268" customFormat="false" ht="13.8" hidden="false" customHeight="false" outlineLevel="0" collapsed="false">
      <c r="A268" s="4" t="s">
        <v>195</v>
      </c>
      <c r="B268" s="4" t="n">
        <v>1</v>
      </c>
      <c r="C268" s="4" t="n">
        <v>1</v>
      </c>
      <c r="D268" s="4" t="n">
        <v>1</v>
      </c>
      <c r="E268" s="4" t="n">
        <v>68</v>
      </c>
      <c r="F268" s="4" t="n">
        <v>34</v>
      </c>
      <c r="G268" s="4" t="n">
        <v>0</v>
      </c>
      <c r="H268" s="4" t="n">
        <v>34</v>
      </c>
      <c r="I268" s="4" t="n">
        <v>10034</v>
      </c>
      <c r="J268" s="4" t="n">
        <v>34</v>
      </c>
      <c r="K268" s="4" t="n">
        <v>20034</v>
      </c>
      <c r="L268" s="4" t="s">
        <v>132</v>
      </c>
      <c r="M268" s="0" t="s">
        <v>2020</v>
      </c>
      <c r="N268" s="0" t="s">
        <v>2021</v>
      </c>
      <c r="O268" s="0" t="s">
        <v>2022</v>
      </c>
      <c r="P268" s="0" t="s">
        <v>2023</v>
      </c>
      <c r="Q268" s="0" t="s">
        <v>137</v>
      </c>
      <c r="R268" s="0" t="n">
        <f aca="false">(1+LEN(N268)-LEN(SUBSTITUTE(N268," ","")))+1</f>
        <v>7</v>
      </c>
      <c r="S268" s="0" t="n">
        <f aca="false">(1+LEN(O268)-LEN(SUBSTITUTE(O268," ","")))</f>
        <v>10</v>
      </c>
      <c r="T268" s="0" t="s">
        <v>1792</v>
      </c>
      <c r="U268" s="0" t="s">
        <v>2024</v>
      </c>
      <c r="V268" s="0" t="s">
        <v>2025</v>
      </c>
      <c r="W268" s="0" t="s">
        <v>2025</v>
      </c>
      <c r="X268" s="0" t="s">
        <v>2025</v>
      </c>
      <c r="Y268" s="0" t="s">
        <v>2026</v>
      </c>
      <c r="Z268" s="0" t="s">
        <v>2026</v>
      </c>
      <c r="AA268" s="0" t="s">
        <v>2025</v>
      </c>
      <c r="AB268" s="0" t="s">
        <v>2026</v>
      </c>
      <c r="AC268" s="0" t="s">
        <v>2027</v>
      </c>
      <c r="AD268" s="0" t="s">
        <v>2026</v>
      </c>
      <c r="AE268" s="0" t="s">
        <v>2025</v>
      </c>
      <c r="AF268" s="0" t="s">
        <v>2028</v>
      </c>
      <c r="AG268" s="0" t="s">
        <v>2029</v>
      </c>
      <c r="AH268" s="0" t="s">
        <v>2025</v>
      </c>
      <c r="AI268" s="0" t="s">
        <v>2030</v>
      </c>
      <c r="AJ268" s="0" t="s">
        <v>2025</v>
      </c>
      <c r="AK268" s="0" t="s">
        <v>2026</v>
      </c>
      <c r="AL268" s="0" t="s">
        <v>2031</v>
      </c>
      <c r="AM268" s="0" t="s">
        <v>2026</v>
      </c>
      <c r="AN268" s="0" t="s">
        <v>2025</v>
      </c>
      <c r="AO268" s="0" t="s">
        <v>2025</v>
      </c>
      <c r="AP268" s="0" t="s">
        <v>2026</v>
      </c>
      <c r="AQ268" s="0" t="s">
        <v>2032</v>
      </c>
      <c r="AR268" s="0" t="s">
        <v>2026</v>
      </c>
      <c r="AS268" s="0" t="s">
        <v>2026</v>
      </c>
      <c r="AT268" s="0" t="s">
        <v>2026</v>
      </c>
      <c r="AU268" s="0" t="s">
        <v>2030</v>
      </c>
      <c r="AV268" s="0" t="s">
        <v>2033</v>
      </c>
      <c r="AW268" s="0" t="s">
        <v>2026</v>
      </c>
      <c r="AX268" s="0" t="s">
        <v>2030</v>
      </c>
      <c r="AY268" s="0" t="s">
        <v>2034</v>
      </c>
      <c r="AZ268" s="0" t="s">
        <v>2026</v>
      </c>
      <c r="BA268" s="0" t="s">
        <v>2026</v>
      </c>
      <c r="BB268" s="0" t="s">
        <v>2026</v>
      </c>
      <c r="BC268" s="0" t="s">
        <v>2029</v>
      </c>
      <c r="BD268" s="0" t="s">
        <v>2026</v>
      </c>
      <c r="BE268" s="0" t="s">
        <v>2026</v>
      </c>
      <c r="BF268" s="0" t="s">
        <v>2026</v>
      </c>
      <c r="BG268" s="0" t="s">
        <v>2026</v>
      </c>
      <c r="BH268" s="0" t="s">
        <v>2030</v>
      </c>
      <c r="BI268" s="0" t="s">
        <v>2026</v>
      </c>
      <c r="BJ268" s="0" t="s">
        <v>2026</v>
      </c>
      <c r="BK268" s="0" t="s">
        <v>560</v>
      </c>
      <c r="BL268" s="0" t="s">
        <v>2025</v>
      </c>
      <c r="BM268" s="0" t="s">
        <v>2026</v>
      </c>
      <c r="BN268" s="0" t="s">
        <v>2026</v>
      </c>
      <c r="BO268" s="0" t="s">
        <v>1819</v>
      </c>
      <c r="BP268" s="0" t="s">
        <v>2026</v>
      </c>
      <c r="BQ268" s="0" t="s">
        <v>2035</v>
      </c>
      <c r="BS268" s="0" t="s">
        <v>2026</v>
      </c>
      <c r="BT268" s="0" t="n">
        <f aca="false">49-(COUNTBLANK(U268:BQ268))</f>
        <v>49</v>
      </c>
      <c r="BU268" s="0" t="str">
        <f aca="false">CONCATENATE("*",BS268,"*")</f>
        <v>*sled*</v>
      </c>
      <c r="BV268" s="0" t="n">
        <f aca="false">COUNTIFS(U268:BQ268,BU268)</f>
        <v>0</v>
      </c>
      <c r="BW268" s="14" t="n">
        <f aca="false">BV268/BT268</f>
        <v>0</v>
      </c>
      <c r="BZ268" s="14" t="str">
        <f aca="false">IF(BY268="","",(BY268/BT268))</f>
        <v/>
      </c>
      <c r="CA268" s="0" t="n">
        <f aca="false">COUNTIFS(U268:BQ268,BU269)</f>
        <v>0</v>
      </c>
      <c r="CB268" s="0" t="str">
        <f aca="false">IF(BX268="",BU268,BX268)</f>
        <v>*sled*</v>
      </c>
      <c r="CC268" s="0" t="n">
        <f aca="false">COUNTIFS(U268:BQ268,CB269)</f>
        <v>0</v>
      </c>
      <c r="CD268" s="14" t="n">
        <f aca="false">CC268/BT268</f>
        <v>0</v>
      </c>
      <c r="CE268" s="0" t="s">
        <v>2036</v>
      </c>
      <c r="CF268" s="14" t="n">
        <f aca="false">(COUNTIFS(U268:BQ268,CE268))/BT268</f>
        <v>0</v>
      </c>
      <c r="CH268" s="0" t="s">
        <v>2037</v>
      </c>
      <c r="CI268" s="14" t="n">
        <f aca="false">(COUNTIFS(U268:BQ268,CK268))/BT268</f>
        <v>0.673469387755102</v>
      </c>
      <c r="CJ268" s="14" t="n">
        <f aca="false">(COUNTIFS(U268:BQ268,CK269))/BT268</f>
        <v>0.0816326530612245</v>
      </c>
      <c r="CK268" s="15" t="s">
        <v>2026</v>
      </c>
      <c r="CL268" s="0" t="s">
        <v>2038</v>
      </c>
      <c r="CN268" s="16"/>
    </row>
    <row r="269" customFormat="false" ht="13.8" hidden="false" customHeight="false" outlineLevel="0" collapsed="false">
      <c r="A269" s="4" t="s">
        <v>197</v>
      </c>
      <c r="B269" s="4" t="n">
        <v>1</v>
      </c>
      <c r="C269" s="4" t="n">
        <v>1</v>
      </c>
      <c r="D269" s="4" t="n">
        <v>2</v>
      </c>
      <c r="E269" s="4" t="n">
        <v>68</v>
      </c>
      <c r="F269" s="4" t="n">
        <v>34</v>
      </c>
      <c r="G269" s="4" t="n">
        <v>1</v>
      </c>
      <c r="H269" s="4" t="n">
        <v>1034</v>
      </c>
      <c r="I269" s="4" t="n">
        <v>11034</v>
      </c>
      <c r="J269" s="4" t="n">
        <v>1034</v>
      </c>
      <c r="K269" s="4" t="n">
        <v>21034</v>
      </c>
      <c r="L269" s="4" t="s">
        <v>132</v>
      </c>
      <c r="M269" s="0" t="s">
        <v>2039</v>
      </c>
      <c r="N269" s="0" t="s">
        <v>2021</v>
      </c>
      <c r="O269" s="0" t="s">
        <v>2040</v>
      </c>
      <c r="P269" s="0" t="s">
        <v>2041</v>
      </c>
      <c r="Q269" s="0" t="s">
        <v>137</v>
      </c>
      <c r="R269" s="0" t="n">
        <f aca="false">(1+LEN(N269)-LEN(SUBSTITUTE(N269," ","")))+1</f>
        <v>7</v>
      </c>
      <c r="S269" s="0" t="n">
        <f aca="false">(1+LEN(O269)-LEN(SUBSTITUTE(O269," ","")))</f>
        <v>10</v>
      </c>
      <c r="T269" s="0" t="s">
        <v>1792</v>
      </c>
      <c r="U269" s="0" t="s">
        <v>2030</v>
      </c>
      <c r="V269" s="0" t="s">
        <v>2042</v>
      </c>
      <c r="W269" s="0" t="s">
        <v>2030</v>
      </c>
      <c r="X269" s="0" t="s">
        <v>2030</v>
      </c>
      <c r="Y269" s="0" t="s">
        <v>236</v>
      </c>
      <c r="Z269" s="0" t="s">
        <v>2030</v>
      </c>
      <c r="AA269" s="0" t="s">
        <v>2030</v>
      </c>
      <c r="AB269" s="0" t="s">
        <v>2030</v>
      </c>
      <c r="AC269" s="0" t="s">
        <v>2030</v>
      </c>
      <c r="AD269" s="0" t="s">
        <v>2028</v>
      </c>
      <c r="AE269" s="0" t="s">
        <v>2030</v>
      </c>
      <c r="AF269" s="0" t="s">
        <v>2030</v>
      </c>
      <c r="AG269" s="0" t="s">
        <v>2043</v>
      </c>
      <c r="AH269" s="0" t="s">
        <v>2044</v>
      </c>
      <c r="AI269" s="0" t="s">
        <v>2045</v>
      </c>
      <c r="AJ269" s="0" t="s">
        <v>690</v>
      </c>
      <c r="AK269" s="0" t="s">
        <v>2043</v>
      </c>
      <c r="AL269" s="0" t="s">
        <v>2030</v>
      </c>
      <c r="AM269" s="0" t="s">
        <v>2045</v>
      </c>
      <c r="AN269" s="0" t="s">
        <v>2030</v>
      </c>
      <c r="AO269" s="0" t="s">
        <v>2045</v>
      </c>
      <c r="AP269" s="0" t="s">
        <v>2030</v>
      </c>
      <c r="AQ269" s="0" t="s">
        <v>2030</v>
      </c>
      <c r="AR269" s="0" t="s">
        <v>2046</v>
      </c>
      <c r="AS269" s="0" t="s">
        <v>2030</v>
      </c>
      <c r="AT269" s="0" t="s">
        <v>2030</v>
      </c>
      <c r="AU269" s="0" t="s">
        <v>2030</v>
      </c>
      <c r="AV269" s="0" t="s">
        <v>2030</v>
      </c>
      <c r="AW269" s="0" t="s">
        <v>225</v>
      </c>
      <c r="AX269" s="0" t="s">
        <v>2026</v>
      </c>
      <c r="AY269" s="0" t="s">
        <v>706</v>
      </c>
      <c r="AZ269" s="0" t="s">
        <v>2030</v>
      </c>
      <c r="BA269" s="0" t="s">
        <v>2030</v>
      </c>
      <c r="BB269" s="0" t="s">
        <v>2030</v>
      </c>
      <c r="BC269" s="0" t="s">
        <v>2030</v>
      </c>
      <c r="BD269" s="0" t="s">
        <v>2030</v>
      </c>
      <c r="BE269" s="0" t="s">
        <v>2043</v>
      </c>
      <c r="BF269" s="0" t="s">
        <v>2030</v>
      </c>
      <c r="BG269" s="0" t="s">
        <v>2030</v>
      </c>
      <c r="BH269" s="0" t="s">
        <v>2030</v>
      </c>
      <c r="BI269" s="0" t="s">
        <v>2047</v>
      </c>
      <c r="BJ269" s="0" t="s">
        <v>2030</v>
      </c>
      <c r="BK269" s="0" t="s">
        <v>2030</v>
      </c>
      <c r="BL269" s="0" t="s">
        <v>2030</v>
      </c>
      <c r="BM269" s="0" t="s">
        <v>560</v>
      </c>
      <c r="BN269" s="0" t="s">
        <v>2048</v>
      </c>
      <c r="BO269" s="0" t="s">
        <v>2030</v>
      </c>
      <c r="BP269" s="0" t="s">
        <v>2046</v>
      </c>
      <c r="BQ269" s="0" t="s">
        <v>2030</v>
      </c>
      <c r="BS269" s="0" t="s">
        <v>2030</v>
      </c>
      <c r="BT269" s="0" t="n">
        <f aca="false">49-(COUNTBLANK(U269:BQ269))</f>
        <v>49</v>
      </c>
      <c r="BU269" s="0" t="str">
        <f aca="false">CONCATENATE("*",BS269,"*")</f>
        <v>*ski*</v>
      </c>
      <c r="BV269" s="0" t="n">
        <f aca="false">COUNTIFS(U269:BQ269,BU269)</f>
        <v>0</v>
      </c>
      <c r="BW269" s="14" t="n">
        <f aca="false">BV269/BT269</f>
        <v>0</v>
      </c>
      <c r="BZ269" s="14" t="str">
        <f aca="false">IF(BY269="","",(BY269/BT269))</f>
        <v/>
      </c>
      <c r="CA269" s="0" t="n">
        <f aca="false">COUNTIFS(U269:BQ269,BU268)</f>
        <v>0</v>
      </c>
      <c r="CB269" s="0" t="str">
        <f aca="false">IF(BX269="",BU269,BX269)</f>
        <v>*ski*</v>
      </c>
      <c r="CC269" s="0" t="n">
        <f aca="false">COUNTIFS(U269:BQ269,CB268)</f>
        <v>0</v>
      </c>
      <c r="CD269" s="14" t="n">
        <f aca="false">CC269/BT269</f>
        <v>0</v>
      </c>
      <c r="CE269" s="0" t="s">
        <v>2049</v>
      </c>
      <c r="CF269" s="14" t="n">
        <f aca="false">(COUNTIFS(U269:BQ269,CE269))/BT269</f>
        <v>0</v>
      </c>
      <c r="CH269" s="0" t="s">
        <v>2050</v>
      </c>
      <c r="CI269" s="14" t="n">
        <f aca="false">(COUNTIFS(U269:BQ269,CK269))/BT269</f>
        <v>0.73469387755102</v>
      </c>
      <c r="CJ269" s="14" t="n">
        <f aca="false">(COUNTIFS(U269:BQ269,CK268))/BT269</f>
        <v>0.0204081632653061</v>
      </c>
      <c r="CK269" s="15" t="s">
        <v>2030</v>
      </c>
      <c r="CL269" s="0" t="s">
        <v>2038</v>
      </c>
      <c r="CN269" s="16"/>
    </row>
    <row r="270" s="16" customFormat="true" ht="13.8" hidden="false" customHeight="false" outlineLevel="0" collapsed="false">
      <c r="A270" s="4" t="s">
        <v>131</v>
      </c>
      <c r="B270" s="17" t="n">
        <v>1</v>
      </c>
      <c r="C270" s="17" t="n">
        <v>2</v>
      </c>
      <c r="D270" s="17" t="n">
        <v>1</v>
      </c>
      <c r="E270" s="17" t="n">
        <v>68</v>
      </c>
      <c r="F270" s="17" t="n">
        <v>34</v>
      </c>
      <c r="G270" s="17" t="n">
        <v>2</v>
      </c>
      <c r="H270" s="4" t="n">
        <v>2034</v>
      </c>
      <c r="I270" s="4" t="n">
        <v>12034</v>
      </c>
      <c r="J270" s="4" t="n">
        <v>2034</v>
      </c>
      <c r="K270" s="4" t="n">
        <v>22034</v>
      </c>
      <c r="L270" s="4" t="s">
        <v>132</v>
      </c>
      <c r="M270" s="16" t="s">
        <v>2020</v>
      </c>
      <c r="N270" s="16" t="s">
        <v>2021</v>
      </c>
      <c r="O270" s="16" t="s">
        <v>2040</v>
      </c>
      <c r="P270" s="16" t="s">
        <v>2051</v>
      </c>
      <c r="Q270" s="16" t="s">
        <v>137</v>
      </c>
      <c r="R270" s="16" t="n">
        <f aca="false">(1+LEN(N270)-LEN(SUBSTITUTE(N270," ","")))+1</f>
        <v>7</v>
      </c>
      <c r="S270" s="16" t="n">
        <f aca="false">(1+LEN(O270)-LEN(SUBSTITUTE(O270," ","")))</f>
        <v>10</v>
      </c>
      <c r="T270" s="16" t="s">
        <v>1792</v>
      </c>
      <c r="U270" s="16" t="s">
        <v>2024</v>
      </c>
      <c r="V270" s="16" t="s">
        <v>2025</v>
      </c>
      <c r="W270" s="16" t="s">
        <v>2025</v>
      </c>
      <c r="X270" s="16" t="s">
        <v>2025</v>
      </c>
      <c r="Y270" s="16" t="s">
        <v>2026</v>
      </c>
      <c r="Z270" s="16" t="s">
        <v>2026</v>
      </c>
      <c r="AA270" s="16" t="s">
        <v>2025</v>
      </c>
      <c r="AB270" s="16" t="s">
        <v>2026</v>
      </c>
      <c r="AC270" s="16" t="s">
        <v>2027</v>
      </c>
      <c r="AD270" s="16" t="s">
        <v>2026</v>
      </c>
      <c r="AE270" s="16" t="s">
        <v>2025</v>
      </c>
      <c r="AF270" s="16" t="s">
        <v>2028</v>
      </c>
      <c r="AG270" s="16" t="s">
        <v>2029</v>
      </c>
      <c r="AH270" s="16" t="s">
        <v>2025</v>
      </c>
      <c r="AI270" s="16" t="s">
        <v>2030</v>
      </c>
      <c r="AJ270" s="16" t="s">
        <v>2025</v>
      </c>
      <c r="AK270" s="16" t="s">
        <v>2026</v>
      </c>
      <c r="AL270" s="16" t="s">
        <v>2031</v>
      </c>
      <c r="AM270" s="16" t="s">
        <v>2026</v>
      </c>
      <c r="AN270" s="16" t="s">
        <v>2025</v>
      </c>
      <c r="AO270" s="16" t="s">
        <v>2025</v>
      </c>
      <c r="AP270" s="16" t="s">
        <v>2026</v>
      </c>
      <c r="AQ270" s="16" t="s">
        <v>2032</v>
      </c>
      <c r="AR270" s="16" t="s">
        <v>2026</v>
      </c>
      <c r="AS270" s="16" t="s">
        <v>2026</v>
      </c>
      <c r="AT270" s="16" t="s">
        <v>2026</v>
      </c>
      <c r="AU270" s="16" t="s">
        <v>2030</v>
      </c>
      <c r="AV270" s="16" t="s">
        <v>2033</v>
      </c>
      <c r="AW270" s="16" t="s">
        <v>2026</v>
      </c>
      <c r="AX270" s="16" t="s">
        <v>2030</v>
      </c>
      <c r="AY270" s="16" t="s">
        <v>2034</v>
      </c>
      <c r="AZ270" s="16" t="s">
        <v>2026</v>
      </c>
      <c r="BA270" s="16" t="s">
        <v>2026</v>
      </c>
      <c r="BB270" s="16" t="s">
        <v>2026</v>
      </c>
      <c r="BC270" s="16" t="s">
        <v>2029</v>
      </c>
      <c r="BD270" s="16" t="s">
        <v>2026</v>
      </c>
      <c r="BE270" s="16" t="s">
        <v>2026</v>
      </c>
      <c r="BF270" s="16" t="s">
        <v>2026</v>
      </c>
      <c r="BG270" s="16" t="s">
        <v>2026</v>
      </c>
      <c r="BH270" s="16" t="s">
        <v>2030</v>
      </c>
      <c r="BI270" s="16" t="s">
        <v>2026</v>
      </c>
      <c r="BJ270" s="16" t="s">
        <v>2026</v>
      </c>
      <c r="BK270" s="16" t="s">
        <v>560</v>
      </c>
      <c r="BL270" s="16" t="s">
        <v>2025</v>
      </c>
      <c r="BM270" s="16" t="s">
        <v>2026</v>
      </c>
      <c r="BN270" s="16" t="s">
        <v>2026</v>
      </c>
      <c r="BO270" s="16" t="s">
        <v>1819</v>
      </c>
      <c r="BP270" s="16" t="s">
        <v>2026</v>
      </c>
      <c r="BQ270" s="16" t="s">
        <v>2035</v>
      </c>
      <c r="BR270" s="0"/>
      <c r="BS270" s="16" t="s">
        <v>2026</v>
      </c>
      <c r="BT270" s="16" t="n">
        <f aca="false">49-(COUNTBLANK(U270:BQ270))</f>
        <v>49</v>
      </c>
      <c r="BU270" s="16" t="str">
        <f aca="false">CONCATENATE("*",BS270,"*")</f>
        <v>*sled*</v>
      </c>
      <c r="BV270" s="16" t="n">
        <f aca="false">COUNTIFS(U270:BQ270,BU270)</f>
        <v>0</v>
      </c>
      <c r="BW270" s="18" t="n">
        <f aca="false">BV270/BT270</f>
        <v>0</v>
      </c>
      <c r="BX270" s="0"/>
      <c r="BY270" s="0"/>
      <c r="BZ270" s="18" t="str">
        <f aca="false">IF(BY270="","",(BY270/BT270))</f>
        <v/>
      </c>
      <c r="CA270" s="16" t="n">
        <f aca="false">COUNTIFS(U270:BQ270,BU271)</f>
        <v>0</v>
      </c>
      <c r="CB270" s="16" t="str">
        <f aca="false">IF(BX270="",BU270,BX270)</f>
        <v>*sled*</v>
      </c>
      <c r="CC270" s="16" t="n">
        <f aca="false">COUNTIFS(U270:BQ270,CB271)</f>
        <v>0</v>
      </c>
      <c r="CD270" s="18" t="n">
        <f aca="false">CC270/BT270</f>
        <v>0</v>
      </c>
      <c r="CE270" s="16" t="s">
        <v>2036</v>
      </c>
      <c r="CF270" s="18" t="n">
        <f aca="false">(COUNTIFS(U270:BQ270,CE270))/BT270</f>
        <v>0</v>
      </c>
      <c r="CG270" s="0"/>
      <c r="CH270" s="16" t="s">
        <v>2037</v>
      </c>
      <c r="CI270" s="14" t="n">
        <f aca="false">(COUNTIFS(U270:BQ270,CK270))/BT270</f>
        <v>0.0816326530612245</v>
      </c>
      <c r="CJ270" s="14" t="n">
        <f aca="false">(COUNTIFS(U270:BQ270,CK271))/BT270</f>
        <v>0.673469387755102</v>
      </c>
      <c r="CK270" s="16" t="s">
        <v>2030</v>
      </c>
      <c r="CL270" s="16" t="s">
        <v>2038</v>
      </c>
    </row>
    <row r="271" customFormat="false" ht="13.8" hidden="false" customHeight="false" outlineLevel="0" collapsed="false">
      <c r="A271" s="4" t="s">
        <v>167</v>
      </c>
      <c r="B271" s="17" t="n">
        <v>1</v>
      </c>
      <c r="C271" s="17" t="n">
        <v>2</v>
      </c>
      <c r="D271" s="17" t="n">
        <v>2</v>
      </c>
      <c r="E271" s="17" t="n">
        <v>68</v>
      </c>
      <c r="F271" s="17" t="n">
        <v>34</v>
      </c>
      <c r="G271" s="17" t="n">
        <v>3</v>
      </c>
      <c r="H271" s="4" t="n">
        <v>3034</v>
      </c>
      <c r="I271" s="4" t="n">
        <v>13034</v>
      </c>
      <c r="J271" s="4" t="n">
        <v>3034</v>
      </c>
      <c r="K271" s="4" t="n">
        <v>23034</v>
      </c>
      <c r="L271" s="4" t="s">
        <v>132</v>
      </c>
      <c r="M271" s="16" t="s">
        <v>2039</v>
      </c>
      <c r="N271" s="16" t="s">
        <v>2021</v>
      </c>
      <c r="O271" s="16" t="s">
        <v>2022</v>
      </c>
      <c r="P271" s="16" t="s">
        <v>2052</v>
      </c>
      <c r="Q271" s="16" t="s">
        <v>137</v>
      </c>
      <c r="R271" s="16" t="n">
        <f aca="false">(1+LEN(N271)-LEN(SUBSTITUTE(N271," ","")))+1</f>
        <v>7</v>
      </c>
      <c r="S271" s="16" t="n">
        <f aca="false">(1+LEN(O271)-LEN(SUBSTITUTE(O271," ","")))</f>
        <v>10</v>
      </c>
      <c r="T271" s="16" t="s">
        <v>1792</v>
      </c>
      <c r="U271" s="16" t="s">
        <v>2030</v>
      </c>
      <c r="V271" s="16" t="s">
        <v>2042</v>
      </c>
      <c r="W271" s="16" t="s">
        <v>2030</v>
      </c>
      <c r="X271" s="16" t="s">
        <v>2030</v>
      </c>
      <c r="Y271" s="16" t="s">
        <v>236</v>
      </c>
      <c r="Z271" s="16" t="s">
        <v>2030</v>
      </c>
      <c r="AA271" s="16" t="s">
        <v>2030</v>
      </c>
      <c r="AB271" s="16" t="s">
        <v>2030</v>
      </c>
      <c r="AC271" s="16" t="s">
        <v>2030</v>
      </c>
      <c r="AD271" s="16" t="s">
        <v>2028</v>
      </c>
      <c r="AE271" s="16" t="s">
        <v>2030</v>
      </c>
      <c r="AF271" s="16" t="s">
        <v>2030</v>
      </c>
      <c r="AG271" s="16" t="s">
        <v>2043</v>
      </c>
      <c r="AH271" s="16" t="s">
        <v>2044</v>
      </c>
      <c r="AI271" s="16" t="s">
        <v>2045</v>
      </c>
      <c r="AJ271" s="16" t="s">
        <v>690</v>
      </c>
      <c r="AK271" s="16" t="s">
        <v>2043</v>
      </c>
      <c r="AL271" s="16" t="s">
        <v>2030</v>
      </c>
      <c r="AM271" s="16" t="s">
        <v>2045</v>
      </c>
      <c r="AN271" s="16" t="s">
        <v>2030</v>
      </c>
      <c r="AO271" s="16" t="s">
        <v>2045</v>
      </c>
      <c r="AP271" s="16" t="s">
        <v>2030</v>
      </c>
      <c r="AQ271" s="16" t="s">
        <v>2030</v>
      </c>
      <c r="AR271" s="16" t="s">
        <v>2046</v>
      </c>
      <c r="AS271" s="16" t="s">
        <v>2030</v>
      </c>
      <c r="AT271" s="16" t="s">
        <v>2030</v>
      </c>
      <c r="AU271" s="16" t="s">
        <v>2030</v>
      </c>
      <c r="AV271" s="16" t="s">
        <v>2030</v>
      </c>
      <c r="AW271" s="16" t="s">
        <v>225</v>
      </c>
      <c r="AX271" s="16" t="s">
        <v>2026</v>
      </c>
      <c r="AY271" s="16" t="s">
        <v>706</v>
      </c>
      <c r="AZ271" s="16" t="s">
        <v>2030</v>
      </c>
      <c r="BA271" s="16" t="s">
        <v>2030</v>
      </c>
      <c r="BB271" s="16" t="s">
        <v>2030</v>
      </c>
      <c r="BC271" s="16" t="s">
        <v>2030</v>
      </c>
      <c r="BD271" s="16" t="s">
        <v>2030</v>
      </c>
      <c r="BE271" s="16" t="s">
        <v>2043</v>
      </c>
      <c r="BF271" s="16" t="s">
        <v>2030</v>
      </c>
      <c r="BG271" s="16" t="s">
        <v>2030</v>
      </c>
      <c r="BH271" s="16" t="s">
        <v>2030</v>
      </c>
      <c r="BI271" s="16" t="s">
        <v>2047</v>
      </c>
      <c r="BJ271" s="16" t="s">
        <v>2030</v>
      </c>
      <c r="BK271" s="16" t="s">
        <v>2030</v>
      </c>
      <c r="BL271" s="16" t="s">
        <v>2030</v>
      </c>
      <c r="BM271" s="16" t="s">
        <v>560</v>
      </c>
      <c r="BN271" s="16" t="s">
        <v>2048</v>
      </c>
      <c r="BO271" s="16" t="s">
        <v>2030</v>
      </c>
      <c r="BP271" s="16" t="s">
        <v>2046</v>
      </c>
      <c r="BQ271" s="16" t="s">
        <v>2030</v>
      </c>
      <c r="BS271" s="16" t="s">
        <v>2030</v>
      </c>
      <c r="BT271" s="16" t="n">
        <f aca="false">49-(COUNTBLANK(U271:BQ271))</f>
        <v>49</v>
      </c>
      <c r="BU271" s="16" t="str">
        <f aca="false">CONCATENATE("*",BS271,"*")</f>
        <v>*ski*</v>
      </c>
      <c r="BV271" s="16" t="n">
        <f aca="false">COUNTIFS(U271:BQ271,BU271)</f>
        <v>0</v>
      </c>
      <c r="BW271" s="18" t="n">
        <f aca="false">BV271/BT271</f>
        <v>0</v>
      </c>
      <c r="BZ271" s="18" t="str">
        <f aca="false">IF(BY271="","",(BY271/BT271))</f>
        <v/>
      </c>
      <c r="CA271" s="16" t="n">
        <f aca="false">COUNTIFS(U271:BQ271,BU270)</f>
        <v>0</v>
      </c>
      <c r="CB271" s="16" t="str">
        <f aca="false">IF(BX271="",BU271,BX271)</f>
        <v>*ski*</v>
      </c>
      <c r="CC271" s="16" t="n">
        <f aca="false">COUNTIFS(U271:BQ271,CB270)</f>
        <v>0</v>
      </c>
      <c r="CD271" s="18" t="n">
        <f aca="false">CC271/BT271</f>
        <v>0</v>
      </c>
      <c r="CE271" s="16" t="s">
        <v>2049</v>
      </c>
      <c r="CF271" s="18" t="n">
        <f aca="false">(COUNTIFS(U271:BQ271,CE271))/BT271</f>
        <v>0</v>
      </c>
      <c r="CH271" s="16" t="s">
        <v>2050</v>
      </c>
      <c r="CI271" s="14" t="n">
        <f aca="false">(COUNTIFS(U271:BQ271,CK271))/BT271</f>
        <v>0.0204081632653061</v>
      </c>
      <c r="CJ271" s="14" t="n">
        <f aca="false">(COUNTIFS(U271:BQ271,CK270))/BT271</f>
        <v>0.73469387755102</v>
      </c>
      <c r="CK271" s="16" t="s">
        <v>2026</v>
      </c>
      <c r="CL271" s="16" t="s">
        <v>2038</v>
      </c>
    </row>
    <row r="272" customFormat="false" ht="13.8" hidden="false" customHeight="false" outlineLevel="0" collapsed="false">
      <c r="A272" s="4" t="s">
        <v>202</v>
      </c>
      <c r="B272" s="4" t="n">
        <v>2</v>
      </c>
      <c r="C272" s="4" t="n">
        <v>1</v>
      </c>
      <c r="D272" s="4" t="n">
        <v>1</v>
      </c>
      <c r="E272" s="4" t="n">
        <v>68</v>
      </c>
      <c r="F272" s="4" t="n">
        <v>34</v>
      </c>
      <c r="G272" s="4" t="n">
        <v>5</v>
      </c>
      <c r="H272" s="4" t="n">
        <v>5034</v>
      </c>
      <c r="I272" s="4" t="n">
        <v>15034</v>
      </c>
      <c r="J272" s="4" t="n">
        <v>5034</v>
      </c>
      <c r="K272" s="4" t="s">
        <v>200</v>
      </c>
      <c r="L272" s="4" t="s">
        <v>132</v>
      </c>
      <c r="M272" s="0" t="s">
        <v>2020</v>
      </c>
      <c r="N272" s="0" t="s">
        <v>2021</v>
      </c>
      <c r="O272" s="0" t="s">
        <v>2022</v>
      </c>
      <c r="R272" s="0" t="n">
        <f aca="false">(1+LEN(N272)-LEN(SUBSTITUTE(N272," ","")))+1</f>
        <v>7</v>
      </c>
      <c r="S272" s="0" t="n">
        <f aca="false">(1+LEN(O272)-LEN(SUBSTITUTE(O272," ","")))</f>
        <v>10</v>
      </c>
      <c r="T272" s="0" t="s">
        <v>1792</v>
      </c>
      <c r="U272" s="0" t="s">
        <v>2024</v>
      </c>
      <c r="V272" s="0" t="s">
        <v>2025</v>
      </c>
      <c r="W272" s="0" t="s">
        <v>2025</v>
      </c>
      <c r="X272" s="0" t="s">
        <v>2025</v>
      </c>
      <c r="Y272" s="0" t="s">
        <v>2026</v>
      </c>
      <c r="Z272" s="0" t="s">
        <v>2026</v>
      </c>
      <c r="AA272" s="0" t="s">
        <v>2025</v>
      </c>
      <c r="AB272" s="0" t="s">
        <v>2026</v>
      </c>
      <c r="AC272" s="0" t="s">
        <v>2027</v>
      </c>
      <c r="AD272" s="0" t="s">
        <v>2026</v>
      </c>
      <c r="AE272" s="0" t="s">
        <v>2025</v>
      </c>
      <c r="AF272" s="0" t="s">
        <v>2028</v>
      </c>
      <c r="AG272" s="0" t="s">
        <v>2029</v>
      </c>
      <c r="AH272" s="0" t="s">
        <v>2025</v>
      </c>
      <c r="AI272" s="0" t="s">
        <v>2030</v>
      </c>
      <c r="AJ272" s="0" t="s">
        <v>2025</v>
      </c>
      <c r="AK272" s="0" t="s">
        <v>2026</v>
      </c>
      <c r="AL272" s="0" t="s">
        <v>2031</v>
      </c>
      <c r="AM272" s="0" t="s">
        <v>2026</v>
      </c>
      <c r="AN272" s="0" t="s">
        <v>2025</v>
      </c>
      <c r="AO272" s="0" t="s">
        <v>2025</v>
      </c>
      <c r="AP272" s="0" t="s">
        <v>2026</v>
      </c>
      <c r="AQ272" s="0" t="s">
        <v>2032</v>
      </c>
      <c r="AR272" s="0" t="s">
        <v>2026</v>
      </c>
      <c r="AS272" s="0" t="s">
        <v>2026</v>
      </c>
      <c r="AT272" s="0" t="s">
        <v>2026</v>
      </c>
      <c r="AU272" s="0" t="s">
        <v>2030</v>
      </c>
      <c r="AV272" s="0" t="s">
        <v>2033</v>
      </c>
      <c r="AW272" s="0" t="s">
        <v>2026</v>
      </c>
      <c r="AX272" s="0" t="s">
        <v>2030</v>
      </c>
      <c r="AY272" s="0" t="s">
        <v>2034</v>
      </c>
      <c r="AZ272" s="0" t="s">
        <v>2026</v>
      </c>
      <c r="BA272" s="0" t="s">
        <v>2026</v>
      </c>
      <c r="BB272" s="0" t="s">
        <v>2026</v>
      </c>
      <c r="BC272" s="0" t="s">
        <v>2029</v>
      </c>
      <c r="BD272" s="0" t="s">
        <v>2026</v>
      </c>
      <c r="BE272" s="0" t="s">
        <v>2026</v>
      </c>
      <c r="BF272" s="0" t="s">
        <v>2026</v>
      </c>
      <c r="BG272" s="0" t="s">
        <v>2026</v>
      </c>
      <c r="BH272" s="0" t="s">
        <v>2030</v>
      </c>
      <c r="BI272" s="0" t="s">
        <v>2026</v>
      </c>
      <c r="BJ272" s="0" t="s">
        <v>2026</v>
      </c>
      <c r="BK272" s="0" t="s">
        <v>560</v>
      </c>
      <c r="BL272" s="0" t="s">
        <v>2025</v>
      </c>
      <c r="BM272" s="0" t="s">
        <v>2026</v>
      </c>
      <c r="BN272" s="0" t="s">
        <v>2026</v>
      </c>
      <c r="BO272" s="0" t="s">
        <v>1819</v>
      </c>
      <c r="BP272" s="0" t="s">
        <v>2026</v>
      </c>
      <c r="BQ272" s="0" t="s">
        <v>2035</v>
      </c>
      <c r="BS272" s="0" t="s">
        <v>2026</v>
      </c>
      <c r="BT272" s="0" t="n">
        <f aca="false">49-(COUNTBLANK(U272:BQ272))</f>
        <v>49</v>
      </c>
      <c r="BU272" s="0" t="str">
        <f aca="false">CONCATENATE("*",BS272,"*")</f>
        <v>*sled*</v>
      </c>
      <c r="BV272" s="0" t="n">
        <f aca="false">COUNTIFS(U272:BQ272,BU272)</f>
        <v>0</v>
      </c>
      <c r="BW272" s="14" t="n">
        <f aca="false">BV272/BT272</f>
        <v>0</v>
      </c>
      <c r="BZ272" s="14" t="str">
        <f aca="false">IF(BY272="","",(BY272/BT272))</f>
        <v/>
      </c>
      <c r="CA272" s="0" t="n">
        <f aca="false">COUNTIFS(U272:BQ272,BU273)</f>
        <v>0</v>
      </c>
      <c r="CB272" s="0" t="str">
        <f aca="false">IF(BX272="",BU272,BX272)</f>
        <v>*sled*</v>
      </c>
      <c r="CC272" s="0" t="n">
        <f aca="false">COUNTIFS(U272:BQ272,CB273)</f>
        <v>0</v>
      </c>
      <c r="CD272" s="14" t="n">
        <f aca="false">CC272/BT272</f>
        <v>0</v>
      </c>
      <c r="CE272" s="0" t="s">
        <v>2036</v>
      </c>
      <c r="CF272" s="14" t="n">
        <f aca="false">(COUNTIFS(U272:BQ272,CE272))/BT272</f>
        <v>0</v>
      </c>
      <c r="CH272" s="0" t="s">
        <v>2037</v>
      </c>
      <c r="CI272" s="14" t="n">
        <f aca="false">(COUNTIFS(U272:BQ272,CK272))/BT272</f>
        <v>0.673469387755102</v>
      </c>
      <c r="CJ272" s="14" t="n">
        <f aca="false">(COUNTIFS(U272:BQ272,CH273))/BT272</f>
        <v>0</v>
      </c>
      <c r="CK272" s="15" t="s">
        <v>2026</v>
      </c>
      <c r="CL272" s="0" t="s">
        <v>2038</v>
      </c>
      <c r="CN272" s="16"/>
    </row>
    <row r="273" customFormat="false" ht="13.8" hidden="false" customHeight="false" outlineLevel="0" collapsed="false">
      <c r="A273" s="4" t="s">
        <v>203</v>
      </c>
      <c r="B273" s="4" t="n">
        <v>2</v>
      </c>
      <c r="C273" s="4" t="n">
        <v>1</v>
      </c>
      <c r="D273" s="4" t="n">
        <v>2</v>
      </c>
      <c r="E273" s="4" t="n">
        <v>68</v>
      </c>
      <c r="F273" s="4" t="n">
        <v>34</v>
      </c>
      <c r="G273" s="4" t="n">
        <v>6</v>
      </c>
      <c r="H273" s="4" t="n">
        <v>6034</v>
      </c>
      <c r="I273" s="4" t="n">
        <v>16034</v>
      </c>
      <c r="J273" s="4" t="n">
        <v>6034</v>
      </c>
      <c r="K273" s="4" t="s">
        <v>200</v>
      </c>
      <c r="L273" s="4" t="s">
        <v>132</v>
      </c>
      <c r="M273" s="0" t="s">
        <v>2039</v>
      </c>
      <c r="N273" s="0" t="s">
        <v>2021</v>
      </c>
      <c r="O273" s="0" t="s">
        <v>2040</v>
      </c>
      <c r="R273" s="0" t="n">
        <f aca="false">(1+LEN(N273)-LEN(SUBSTITUTE(N273," ","")))+1</f>
        <v>7</v>
      </c>
      <c r="S273" s="0" t="n">
        <f aca="false">(1+LEN(O273)-LEN(SUBSTITUTE(O273," ","")))</f>
        <v>10</v>
      </c>
      <c r="T273" s="0" t="s">
        <v>1792</v>
      </c>
      <c r="U273" s="0" t="s">
        <v>2030</v>
      </c>
      <c r="V273" s="0" t="s">
        <v>2042</v>
      </c>
      <c r="W273" s="0" t="s">
        <v>2030</v>
      </c>
      <c r="X273" s="0" t="s">
        <v>2030</v>
      </c>
      <c r="Y273" s="0" t="s">
        <v>236</v>
      </c>
      <c r="Z273" s="0" t="s">
        <v>2030</v>
      </c>
      <c r="AA273" s="0" t="s">
        <v>2030</v>
      </c>
      <c r="AB273" s="0" t="s">
        <v>2030</v>
      </c>
      <c r="AC273" s="0" t="s">
        <v>2030</v>
      </c>
      <c r="AD273" s="0" t="s">
        <v>2028</v>
      </c>
      <c r="AE273" s="0" t="s">
        <v>2030</v>
      </c>
      <c r="AF273" s="0" t="s">
        <v>2030</v>
      </c>
      <c r="AG273" s="0" t="s">
        <v>2043</v>
      </c>
      <c r="AH273" s="0" t="s">
        <v>2044</v>
      </c>
      <c r="AI273" s="0" t="s">
        <v>2045</v>
      </c>
      <c r="AJ273" s="0" t="s">
        <v>690</v>
      </c>
      <c r="AK273" s="0" t="s">
        <v>2043</v>
      </c>
      <c r="AL273" s="0" t="s">
        <v>2030</v>
      </c>
      <c r="AM273" s="0" t="s">
        <v>2045</v>
      </c>
      <c r="AN273" s="0" t="s">
        <v>2030</v>
      </c>
      <c r="AO273" s="0" t="s">
        <v>2045</v>
      </c>
      <c r="AP273" s="0" t="s">
        <v>2030</v>
      </c>
      <c r="AQ273" s="0" t="s">
        <v>2030</v>
      </c>
      <c r="AR273" s="0" t="s">
        <v>2046</v>
      </c>
      <c r="AS273" s="0" t="s">
        <v>2030</v>
      </c>
      <c r="AT273" s="0" t="s">
        <v>2030</v>
      </c>
      <c r="AU273" s="0" t="s">
        <v>2030</v>
      </c>
      <c r="AV273" s="0" t="s">
        <v>2030</v>
      </c>
      <c r="AW273" s="0" t="s">
        <v>225</v>
      </c>
      <c r="AX273" s="0" t="s">
        <v>2026</v>
      </c>
      <c r="AY273" s="0" t="s">
        <v>706</v>
      </c>
      <c r="AZ273" s="0" t="s">
        <v>2030</v>
      </c>
      <c r="BA273" s="0" t="s">
        <v>2030</v>
      </c>
      <c r="BB273" s="0" t="s">
        <v>2030</v>
      </c>
      <c r="BC273" s="0" t="s">
        <v>2030</v>
      </c>
      <c r="BD273" s="0" t="s">
        <v>2030</v>
      </c>
      <c r="BE273" s="0" t="s">
        <v>2043</v>
      </c>
      <c r="BF273" s="0" t="s">
        <v>2030</v>
      </c>
      <c r="BG273" s="0" t="s">
        <v>2030</v>
      </c>
      <c r="BH273" s="0" t="s">
        <v>2030</v>
      </c>
      <c r="BI273" s="0" t="s">
        <v>2047</v>
      </c>
      <c r="BJ273" s="0" t="s">
        <v>2030</v>
      </c>
      <c r="BK273" s="0" t="s">
        <v>2030</v>
      </c>
      <c r="BL273" s="0" t="s">
        <v>2030</v>
      </c>
      <c r="BM273" s="0" t="s">
        <v>560</v>
      </c>
      <c r="BN273" s="0" t="s">
        <v>2048</v>
      </c>
      <c r="BO273" s="0" t="s">
        <v>2030</v>
      </c>
      <c r="BP273" s="0" t="s">
        <v>2046</v>
      </c>
      <c r="BQ273" s="0" t="s">
        <v>2030</v>
      </c>
      <c r="BS273" s="0" t="s">
        <v>2030</v>
      </c>
      <c r="BT273" s="0" t="n">
        <f aca="false">49-(COUNTBLANK(U273:BQ273))</f>
        <v>49</v>
      </c>
      <c r="BU273" s="0" t="str">
        <f aca="false">CONCATENATE("*",BS273,"*")</f>
        <v>*ski*</v>
      </c>
      <c r="BV273" s="0" t="n">
        <f aca="false">COUNTIFS(U273:BQ273,BU273)</f>
        <v>0</v>
      </c>
      <c r="BW273" s="14" t="n">
        <f aca="false">BV273/BT273</f>
        <v>0</v>
      </c>
      <c r="BZ273" s="14" t="str">
        <f aca="false">IF(BY273="","",(BY273/BT273))</f>
        <v/>
      </c>
      <c r="CA273" s="0" t="n">
        <f aca="false">COUNTIFS(U273:BQ273,BU272)</f>
        <v>0</v>
      </c>
      <c r="CB273" s="0" t="str">
        <f aca="false">IF(BX273="",BU273,BX273)</f>
        <v>*ski*</v>
      </c>
      <c r="CC273" s="0" t="n">
        <f aca="false">COUNTIFS(U273:BQ273,CB272)</f>
        <v>0</v>
      </c>
      <c r="CD273" s="14" t="n">
        <f aca="false">CC273/BT273</f>
        <v>0</v>
      </c>
      <c r="CE273" s="0" t="s">
        <v>2049</v>
      </c>
      <c r="CF273" s="14" t="n">
        <f aca="false">(COUNTIFS(U273:BQ273,CE273))/BT273</f>
        <v>0</v>
      </c>
      <c r="CH273" s="0" t="s">
        <v>2050</v>
      </c>
      <c r="CI273" s="14" t="n">
        <f aca="false">(COUNTIFS(U273:BQ273,CK273))/BT273</f>
        <v>0.73469387755102</v>
      </c>
      <c r="CJ273" s="14" t="n">
        <f aca="false">(COUNTIFS(U273:BQ273,CH272))/BT273</f>
        <v>0</v>
      </c>
      <c r="CK273" s="15" t="s">
        <v>2030</v>
      </c>
      <c r="CL273" s="0" t="s">
        <v>2038</v>
      </c>
      <c r="CN273" s="16"/>
    </row>
    <row r="274" s="16" customFormat="true" ht="13.8" hidden="false" customHeight="false" outlineLevel="0" collapsed="false">
      <c r="A274" s="4" t="s">
        <v>199</v>
      </c>
      <c r="B274" s="17" t="n">
        <v>2</v>
      </c>
      <c r="C274" s="17" t="n">
        <v>2</v>
      </c>
      <c r="D274" s="17" t="n">
        <v>1</v>
      </c>
      <c r="E274" s="17" t="n">
        <v>68</v>
      </c>
      <c r="F274" s="17" t="n">
        <v>34</v>
      </c>
      <c r="G274" s="17" t="n">
        <v>7</v>
      </c>
      <c r="H274" s="4" t="n">
        <v>7034</v>
      </c>
      <c r="I274" s="4" t="n">
        <v>17034</v>
      </c>
      <c r="J274" s="4" t="n">
        <v>7034</v>
      </c>
      <c r="K274" s="4" t="s">
        <v>200</v>
      </c>
      <c r="L274" s="4" t="s">
        <v>132</v>
      </c>
      <c r="M274" s="16" t="s">
        <v>2020</v>
      </c>
      <c r="N274" s="16" t="s">
        <v>2021</v>
      </c>
      <c r="O274" s="16" t="s">
        <v>2040</v>
      </c>
      <c r="R274" s="16" t="n">
        <f aca="false">(1+LEN(N274)-LEN(SUBSTITUTE(N274," ","")))+1</f>
        <v>7</v>
      </c>
      <c r="S274" s="16" t="n">
        <f aca="false">(1+LEN(O274)-LEN(SUBSTITUTE(O274," ","")))</f>
        <v>10</v>
      </c>
      <c r="T274" s="16" t="s">
        <v>1792</v>
      </c>
      <c r="U274" s="16" t="s">
        <v>2024</v>
      </c>
      <c r="V274" s="16" t="s">
        <v>2025</v>
      </c>
      <c r="W274" s="16" t="s">
        <v>2025</v>
      </c>
      <c r="X274" s="16" t="s">
        <v>2025</v>
      </c>
      <c r="Y274" s="16" t="s">
        <v>2026</v>
      </c>
      <c r="Z274" s="16" t="s">
        <v>2026</v>
      </c>
      <c r="AA274" s="16" t="s">
        <v>2025</v>
      </c>
      <c r="AB274" s="16" t="s">
        <v>2026</v>
      </c>
      <c r="AC274" s="16" t="s">
        <v>2027</v>
      </c>
      <c r="AD274" s="16" t="s">
        <v>2026</v>
      </c>
      <c r="AE274" s="16" t="s">
        <v>2025</v>
      </c>
      <c r="AF274" s="16" t="s">
        <v>2028</v>
      </c>
      <c r="AG274" s="16" t="s">
        <v>2029</v>
      </c>
      <c r="AH274" s="16" t="s">
        <v>2025</v>
      </c>
      <c r="AI274" s="16" t="s">
        <v>2030</v>
      </c>
      <c r="AJ274" s="16" t="s">
        <v>2025</v>
      </c>
      <c r="AK274" s="16" t="s">
        <v>2026</v>
      </c>
      <c r="AL274" s="16" t="s">
        <v>2031</v>
      </c>
      <c r="AM274" s="16" t="s">
        <v>2026</v>
      </c>
      <c r="AN274" s="16" t="s">
        <v>2025</v>
      </c>
      <c r="AO274" s="16" t="s">
        <v>2025</v>
      </c>
      <c r="AP274" s="16" t="s">
        <v>2026</v>
      </c>
      <c r="AQ274" s="16" t="s">
        <v>2032</v>
      </c>
      <c r="AR274" s="16" t="s">
        <v>2026</v>
      </c>
      <c r="AS274" s="16" t="s">
        <v>2026</v>
      </c>
      <c r="AT274" s="16" t="s">
        <v>2026</v>
      </c>
      <c r="AU274" s="16" t="s">
        <v>2030</v>
      </c>
      <c r="AV274" s="16" t="s">
        <v>2033</v>
      </c>
      <c r="AW274" s="16" t="s">
        <v>2026</v>
      </c>
      <c r="AX274" s="16" t="s">
        <v>2030</v>
      </c>
      <c r="AY274" s="16" t="s">
        <v>2034</v>
      </c>
      <c r="AZ274" s="16" t="s">
        <v>2026</v>
      </c>
      <c r="BA274" s="16" t="s">
        <v>2026</v>
      </c>
      <c r="BB274" s="16" t="s">
        <v>2026</v>
      </c>
      <c r="BC274" s="16" t="s">
        <v>2029</v>
      </c>
      <c r="BD274" s="16" t="s">
        <v>2026</v>
      </c>
      <c r="BE274" s="16" t="s">
        <v>2026</v>
      </c>
      <c r="BF274" s="16" t="s">
        <v>2026</v>
      </c>
      <c r="BG274" s="16" t="s">
        <v>2026</v>
      </c>
      <c r="BH274" s="16" t="s">
        <v>2030</v>
      </c>
      <c r="BI274" s="16" t="s">
        <v>2026</v>
      </c>
      <c r="BJ274" s="16" t="s">
        <v>2026</v>
      </c>
      <c r="BK274" s="16" t="s">
        <v>560</v>
      </c>
      <c r="BL274" s="16" t="s">
        <v>2025</v>
      </c>
      <c r="BM274" s="16" t="s">
        <v>2026</v>
      </c>
      <c r="BN274" s="16" t="s">
        <v>2026</v>
      </c>
      <c r="BO274" s="16" t="s">
        <v>1819</v>
      </c>
      <c r="BP274" s="16" t="s">
        <v>2026</v>
      </c>
      <c r="BQ274" s="16" t="s">
        <v>2035</v>
      </c>
      <c r="BS274" s="16" t="s">
        <v>2026</v>
      </c>
      <c r="BT274" s="16" t="n">
        <f aca="false">49-(COUNTBLANK(U274:BQ274))</f>
        <v>49</v>
      </c>
      <c r="BU274" s="16" t="str">
        <f aca="false">CONCATENATE("*",BS274,"*")</f>
        <v>*sled*</v>
      </c>
      <c r="BV274" s="16" t="n">
        <f aca="false">COUNTIFS(U274:BQ274,BU274)</f>
        <v>0</v>
      </c>
      <c r="BW274" s="18" t="n">
        <f aca="false">BV274/BT274</f>
        <v>0</v>
      </c>
      <c r="BZ274" s="18" t="str">
        <f aca="false">IF(BY274="","",(BY274/BT274))</f>
        <v/>
      </c>
      <c r="CA274" s="16" t="n">
        <f aca="false">COUNTIFS(U274:BQ274,BU275)</f>
        <v>0</v>
      </c>
      <c r="CB274" s="16" t="str">
        <f aca="false">IF(BX274="",BU274,BX274)</f>
        <v>*sled*</v>
      </c>
      <c r="CC274" s="16" t="n">
        <f aca="false">COUNTIFS(U274:BQ274,CB275)</f>
        <v>0</v>
      </c>
      <c r="CD274" s="18" t="n">
        <f aca="false">CC274/BT274</f>
        <v>0</v>
      </c>
      <c r="CE274" s="16" t="s">
        <v>2036</v>
      </c>
      <c r="CF274" s="18" t="n">
        <f aca="false">(COUNTIFS(U274:BQ274,CE274))/BT274</f>
        <v>0</v>
      </c>
      <c r="CH274" s="16" t="s">
        <v>2037</v>
      </c>
      <c r="CI274" s="14" t="n">
        <f aca="false">(COUNTIFS(U274:BQ274,CK274))/BT274</f>
        <v>0.0816326530612245</v>
      </c>
      <c r="CJ274" s="18" t="n">
        <v>0.47</v>
      </c>
      <c r="CK274" s="16" t="s">
        <v>2030</v>
      </c>
      <c r="CL274" s="16" t="s">
        <v>2038</v>
      </c>
    </row>
    <row r="275" customFormat="false" ht="13.8" hidden="false" customHeight="false" outlineLevel="0" collapsed="false">
      <c r="A275" s="4" t="s">
        <v>201</v>
      </c>
      <c r="B275" s="17" t="n">
        <v>2</v>
      </c>
      <c r="C275" s="17" t="n">
        <v>2</v>
      </c>
      <c r="D275" s="17" t="n">
        <v>2</v>
      </c>
      <c r="E275" s="17" t="n">
        <v>68</v>
      </c>
      <c r="F275" s="17" t="n">
        <v>34</v>
      </c>
      <c r="G275" s="17" t="n">
        <v>8</v>
      </c>
      <c r="H275" s="4" t="n">
        <v>8034</v>
      </c>
      <c r="I275" s="4" t="n">
        <v>18034</v>
      </c>
      <c r="J275" s="4" t="n">
        <v>8034</v>
      </c>
      <c r="K275" s="4" t="s">
        <v>200</v>
      </c>
      <c r="L275" s="4" t="s">
        <v>132</v>
      </c>
      <c r="M275" s="16" t="s">
        <v>2039</v>
      </c>
      <c r="N275" s="16" t="s">
        <v>2021</v>
      </c>
      <c r="O275" s="16" t="s">
        <v>2022</v>
      </c>
      <c r="P275" s="16"/>
      <c r="Q275" s="16"/>
      <c r="R275" s="16" t="n">
        <f aca="false">(1+LEN(N275)-LEN(SUBSTITUTE(N275," ","")))+1</f>
        <v>7</v>
      </c>
      <c r="S275" s="16" t="n">
        <f aca="false">(1+LEN(O275)-LEN(SUBSTITUTE(O275," ","")))</f>
        <v>10</v>
      </c>
      <c r="T275" s="16" t="s">
        <v>1792</v>
      </c>
      <c r="U275" s="16" t="s">
        <v>2030</v>
      </c>
      <c r="V275" s="16" t="s">
        <v>2042</v>
      </c>
      <c r="W275" s="16" t="s">
        <v>2030</v>
      </c>
      <c r="X275" s="16" t="s">
        <v>2030</v>
      </c>
      <c r="Y275" s="16" t="s">
        <v>236</v>
      </c>
      <c r="Z275" s="16" t="s">
        <v>2030</v>
      </c>
      <c r="AA275" s="16" t="s">
        <v>2030</v>
      </c>
      <c r="AB275" s="16" t="s">
        <v>2030</v>
      </c>
      <c r="AC275" s="16" t="s">
        <v>2030</v>
      </c>
      <c r="AD275" s="16" t="s">
        <v>2028</v>
      </c>
      <c r="AE275" s="16" t="s">
        <v>2030</v>
      </c>
      <c r="AF275" s="16" t="s">
        <v>2030</v>
      </c>
      <c r="AG275" s="16" t="s">
        <v>2043</v>
      </c>
      <c r="AH275" s="16" t="s">
        <v>2044</v>
      </c>
      <c r="AI275" s="16" t="s">
        <v>2045</v>
      </c>
      <c r="AJ275" s="16" t="s">
        <v>690</v>
      </c>
      <c r="AK275" s="16" t="s">
        <v>2043</v>
      </c>
      <c r="AL275" s="16" t="s">
        <v>2030</v>
      </c>
      <c r="AM275" s="16" t="s">
        <v>2045</v>
      </c>
      <c r="AN275" s="16" t="s">
        <v>2030</v>
      </c>
      <c r="AO275" s="16" t="s">
        <v>2045</v>
      </c>
      <c r="AP275" s="16" t="s">
        <v>2030</v>
      </c>
      <c r="AQ275" s="16" t="s">
        <v>2030</v>
      </c>
      <c r="AR275" s="16" t="s">
        <v>2046</v>
      </c>
      <c r="AS275" s="16" t="s">
        <v>2030</v>
      </c>
      <c r="AT275" s="16" t="s">
        <v>2030</v>
      </c>
      <c r="AU275" s="16" t="s">
        <v>2030</v>
      </c>
      <c r="AV275" s="16" t="s">
        <v>2030</v>
      </c>
      <c r="AW275" s="16" t="s">
        <v>225</v>
      </c>
      <c r="AX275" s="16" t="s">
        <v>2026</v>
      </c>
      <c r="AY275" s="16" t="s">
        <v>706</v>
      </c>
      <c r="AZ275" s="16" t="s">
        <v>2030</v>
      </c>
      <c r="BA275" s="16" t="s">
        <v>2030</v>
      </c>
      <c r="BB275" s="16" t="s">
        <v>2030</v>
      </c>
      <c r="BC275" s="16" t="s">
        <v>2030</v>
      </c>
      <c r="BD275" s="16" t="s">
        <v>2030</v>
      </c>
      <c r="BE275" s="16" t="s">
        <v>2043</v>
      </c>
      <c r="BF275" s="16" t="s">
        <v>2030</v>
      </c>
      <c r="BG275" s="16" t="s">
        <v>2030</v>
      </c>
      <c r="BH275" s="16" t="s">
        <v>2030</v>
      </c>
      <c r="BI275" s="16" t="s">
        <v>2047</v>
      </c>
      <c r="BJ275" s="16" t="s">
        <v>2030</v>
      </c>
      <c r="BK275" s="16" t="s">
        <v>2030</v>
      </c>
      <c r="BL275" s="16" t="s">
        <v>2030</v>
      </c>
      <c r="BM275" s="16" t="s">
        <v>560</v>
      </c>
      <c r="BN275" s="16" t="s">
        <v>2048</v>
      </c>
      <c r="BO275" s="16" t="s">
        <v>2030</v>
      </c>
      <c r="BP275" s="16" t="s">
        <v>2046</v>
      </c>
      <c r="BQ275" s="16" t="s">
        <v>2030</v>
      </c>
      <c r="BR275" s="16"/>
      <c r="BS275" s="16" t="s">
        <v>2030</v>
      </c>
      <c r="BT275" s="16" t="n">
        <f aca="false">49-(COUNTBLANK(U275:BQ275))</f>
        <v>49</v>
      </c>
      <c r="BU275" s="16" t="str">
        <f aca="false">CONCATENATE("*",BS275,"*")</f>
        <v>*ski*</v>
      </c>
      <c r="BV275" s="16" t="n">
        <f aca="false">COUNTIFS(U275:BQ275,BU275)</f>
        <v>0</v>
      </c>
      <c r="BW275" s="18" t="n">
        <f aca="false">BV275/BT275</f>
        <v>0</v>
      </c>
      <c r="BX275" s="16"/>
      <c r="BY275" s="16"/>
      <c r="BZ275" s="18" t="str">
        <f aca="false">IF(BY275="","",(BY275/BT275))</f>
        <v/>
      </c>
      <c r="CA275" s="16" t="n">
        <f aca="false">COUNTIFS(U275:BQ275,BU274)</f>
        <v>0</v>
      </c>
      <c r="CB275" s="16" t="str">
        <f aca="false">IF(BX275="",BU275,BX275)</f>
        <v>*ski*</v>
      </c>
      <c r="CC275" s="16" t="n">
        <f aca="false">COUNTIFS(U275:BQ275,CB274)</f>
        <v>0</v>
      </c>
      <c r="CD275" s="18" t="n">
        <f aca="false">CC275/BT275</f>
        <v>0</v>
      </c>
      <c r="CE275" s="16" t="s">
        <v>2049</v>
      </c>
      <c r="CF275" s="18" t="n">
        <f aca="false">(COUNTIFS(U275:BQ275,CE275))/BT275</f>
        <v>0</v>
      </c>
      <c r="CG275" s="16"/>
      <c r="CH275" s="16" t="s">
        <v>2050</v>
      </c>
      <c r="CI275" s="14" t="n">
        <f aca="false">(COUNTIFS(U275:BQ275,CK275))/BT275</f>
        <v>0.0204081632653061</v>
      </c>
      <c r="CJ275" s="18" t="n">
        <v>0.67</v>
      </c>
      <c r="CK275" s="16" t="s">
        <v>2026</v>
      </c>
      <c r="CL275" s="16" t="s">
        <v>2038</v>
      </c>
    </row>
    <row r="276" customFormat="false" ht="13.8" hidden="false" customHeight="false" outlineLevel="0" collapsed="false">
      <c r="A276" s="4" t="s">
        <v>195</v>
      </c>
      <c r="B276" s="4" t="n">
        <v>1</v>
      </c>
      <c r="C276" s="4" t="n">
        <v>1</v>
      </c>
      <c r="D276" s="4" t="n">
        <v>1</v>
      </c>
      <c r="E276" s="4" t="n">
        <v>69</v>
      </c>
      <c r="F276" s="4" t="n">
        <v>35</v>
      </c>
      <c r="G276" s="4" t="n">
        <v>0</v>
      </c>
      <c r="H276" s="4" t="n">
        <v>35</v>
      </c>
      <c r="I276" s="4" t="n">
        <v>10035</v>
      </c>
      <c r="J276" s="4" t="n">
        <v>35</v>
      </c>
      <c r="K276" s="4" t="n">
        <v>20035</v>
      </c>
      <c r="L276" s="4" t="s">
        <v>132</v>
      </c>
      <c r="M276" s="0" t="s">
        <v>2053</v>
      </c>
      <c r="N276" s="0" t="s">
        <v>2054</v>
      </c>
      <c r="O276" s="0" t="s">
        <v>2055</v>
      </c>
      <c r="P276" s="0" t="s">
        <v>2056</v>
      </c>
      <c r="Q276" s="0" t="s">
        <v>137</v>
      </c>
      <c r="R276" s="0" t="n">
        <f aca="false">(1+LEN(N276)-LEN(SUBSTITUTE(N276," ","")))+1</f>
        <v>7</v>
      </c>
      <c r="S276" s="0" t="n">
        <f aca="false">(1+LEN(O276)-LEN(SUBSTITUTE(O276," ","")))</f>
        <v>11</v>
      </c>
      <c r="T276" s="0" t="s">
        <v>1792</v>
      </c>
      <c r="U276" s="0" t="s">
        <v>2057</v>
      </c>
      <c r="V276" s="0" t="s">
        <v>2058</v>
      </c>
      <c r="W276" s="0" t="s">
        <v>2059</v>
      </c>
      <c r="X276" s="0" t="s">
        <v>2060</v>
      </c>
      <c r="Y276" s="0" t="s">
        <v>2061</v>
      </c>
      <c r="Z276" s="0" t="s">
        <v>2062</v>
      </c>
      <c r="AA276" s="0" t="s">
        <v>2063</v>
      </c>
      <c r="AB276" s="0" t="s">
        <v>186</v>
      </c>
      <c r="AC276" s="0" t="s">
        <v>2063</v>
      </c>
      <c r="AD276" s="0" t="s">
        <v>2064</v>
      </c>
      <c r="AE276" s="0" t="s">
        <v>2065</v>
      </c>
      <c r="AF276" s="0" t="s">
        <v>2066</v>
      </c>
      <c r="AG276" s="0" t="s">
        <v>2067</v>
      </c>
      <c r="AH276" s="0" t="s">
        <v>186</v>
      </c>
      <c r="AI276" s="0" t="s">
        <v>186</v>
      </c>
      <c r="AJ276" s="0" t="s">
        <v>2068</v>
      </c>
      <c r="AK276" s="0" t="s">
        <v>2069</v>
      </c>
      <c r="AL276" s="0" t="s">
        <v>2070</v>
      </c>
      <c r="AM276" s="0" t="s">
        <v>186</v>
      </c>
      <c r="AN276" s="0" t="s">
        <v>2071</v>
      </c>
      <c r="AO276" s="0" t="s">
        <v>2062</v>
      </c>
      <c r="AP276" s="0" t="s">
        <v>711</v>
      </c>
      <c r="AQ276" s="0" t="s">
        <v>171</v>
      </c>
      <c r="AR276" s="0" t="s">
        <v>186</v>
      </c>
      <c r="AS276" s="0" t="s">
        <v>2070</v>
      </c>
      <c r="AT276" s="0" t="s">
        <v>2062</v>
      </c>
      <c r="AU276" s="0" t="s">
        <v>186</v>
      </c>
      <c r="AV276" s="0" t="s">
        <v>1598</v>
      </c>
      <c r="AW276" s="0" t="s">
        <v>2072</v>
      </c>
      <c r="AX276" s="0" t="s">
        <v>2073</v>
      </c>
      <c r="AY276" s="0" t="s">
        <v>186</v>
      </c>
      <c r="AZ276" s="0" t="s">
        <v>2074</v>
      </c>
      <c r="BA276" s="0" t="s">
        <v>711</v>
      </c>
      <c r="BB276" s="0" t="s">
        <v>2061</v>
      </c>
      <c r="BC276" s="0" t="s">
        <v>2075</v>
      </c>
      <c r="BD276" s="0" t="s">
        <v>2070</v>
      </c>
      <c r="BE276" s="0" t="s">
        <v>734</v>
      </c>
      <c r="BF276" s="0" t="s">
        <v>186</v>
      </c>
      <c r="BG276" s="0" t="s">
        <v>145</v>
      </c>
      <c r="BH276" s="0" t="s">
        <v>2076</v>
      </c>
      <c r="BI276" s="0" t="s">
        <v>142</v>
      </c>
      <c r="BJ276" s="0" t="s">
        <v>2077</v>
      </c>
      <c r="BK276" s="0" t="s">
        <v>145</v>
      </c>
      <c r="BL276" s="0" t="s">
        <v>2078</v>
      </c>
      <c r="BM276" s="0" t="s">
        <v>2075</v>
      </c>
      <c r="BN276" s="0" t="s">
        <v>2079</v>
      </c>
      <c r="BO276" s="0" t="s">
        <v>145</v>
      </c>
      <c r="BP276" s="0" t="s">
        <v>2062</v>
      </c>
      <c r="BQ276" s="0" t="s">
        <v>2080</v>
      </c>
      <c r="BS276" s="0" t="s">
        <v>145</v>
      </c>
      <c r="BT276" s="0" t="n">
        <f aca="false">49-(COUNTBLANK(U276:BQ276))</f>
        <v>49</v>
      </c>
      <c r="BU276" s="0" t="str">
        <f aca="false">CONCATENATE("*",BS276,"*")</f>
        <v>*pick*</v>
      </c>
      <c r="BV276" s="0" t="n">
        <f aca="false">COUNTIFS(U276:BQ276,BU276)</f>
        <v>0</v>
      </c>
      <c r="BW276" s="14" t="n">
        <f aca="false">BV276/BT276</f>
        <v>0</v>
      </c>
      <c r="BZ276" s="14"/>
      <c r="CA276" s="0" t="n">
        <f aca="false">COUNTIFS(U276:BQ276,BU277)</f>
        <v>0</v>
      </c>
      <c r="CB276" s="0" t="str">
        <f aca="false">IF(BX276="",BU276,BX276)</f>
        <v>*pick*</v>
      </c>
      <c r="CC276" s="0" t="n">
        <f aca="false">COUNTIFS(U276:BQ276,CB277)</f>
        <v>0</v>
      </c>
      <c r="CD276" s="14" t="n">
        <f aca="false">CC276/BT276</f>
        <v>0</v>
      </c>
      <c r="CE276" s="0" t="s">
        <v>193</v>
      </c>
      <c r="CF276" s="14" t="n">
        <f aca="false">(COUNTIFS(U276:BQ276,CE276))/BT276</f>
        <v>0</v>
      </c>
      <c r="CH276" s="0" t="s">
        <v>194</v>
      </c>
      <c r="CI276" s="14" t="n">
        <f aca="false">(COUNTIFS(U276:BQ276,CK276))/BT276</f>
        <v>0.469387755102041</v>
      </c>
      <c r="CJ276" s="14" t="n">
        <f aca="false">(COUNTIFS(U276:BQ276,CK277))/BT276</f>
        <v>0.306122448979592</v>
      </c>
      <c r="CK276" s="15" t="s">
        <v>186</v>
      </c>
      <c r="CL276" s="0" t="s">
        <v>2081</v>
      </c>
      <c r="CN276" s="16"/>
    </row>
    <row r="277" customFormat="false" ht="13.8" hidden="false" customHeight="false" outlineLevel="0" collapsed="false">
      <c r="A277" s="4" t="s">
        <v>197</v>
      </c>
      <c r="B277" s="4" t="n">
        <v>1</v>
      </c>
      <c r="C277" s="4" t="n">
        <v>1</v>
      </c>
      <c r="D277" s="4" t="n">
        <v>2</v>
      </c>
      <c r="E277" s="4" t="n">
        <v>69</v>
      </c>
      <c r="F277" s="4" t="n">
        <v>35</v>
      </c>
      <c r="G277" s="4" t="n">
        <v>1</v>
      </c>
      <c r="H277" s="4" t="n">
        <v>1035</v>
      </c>
      <c r="I277" s="4" t="n">
        <v>11035</v>
      </c>
      <c r="J277" s="4" t="n">
        <v>1035</v>
      </c>
      <c r="K277" s="4" t="n">
        <v>21035</v>
      </c>
      <c r="L277" s="4" t="s">
        <v>132</v>
      </c>
      <c r="M277" s="0" t="s">
        <v>2082</v>
      </c>
      <c r="N277" s="0" t="s">
        <v>2054</v>
      </c>
      <c r="O277" s="0" t="s">
        <v>2083</v>
      </c>
      <c r="P277" s="0" t="s">
        <v>2084</v>
      </c>
      <c r="Q277" s="0" t="s">
        <v>137</v>
      </c>
      <c r="R277" s="0" t="n">
        <f aca="false">(1+LEN(N277)-LEN(SUBSTITUTE(N277," ","")))+1</f>
        <v>7</v>
      </c>
      <c r="S277" s="0" t="n">
        <f aca="false">(1+LEN(O277)-LEN(SUBSTITUTE(O277," ","")))</f>
        <v>11</v>
      </c>
      <c r="T277" s="0" t="s">
        <v>1792</v>
      </c>
      <c r="U277" s="0" t="s">
        <v>150</v>
      </c>
      <c r="V277" s="0" t="s">
        <v>171</v>
      </c>
      <c r="W277" s="0" t="s">
        <v>2085</v>
      </c>
      <c r="X277" s="0" t="s">
        <v>145</v>
      </c>
      <c r="Y277" s="0" t="s">
        <v>2086</v>
      </c>
      <c r="Z277" s="0" t="s">
        <v>734</v>
      </c>
      <c r="AA277" s="0" t="s">
        <v>2062</v>
      </c>
      <c r="AB277" s="0" t="s">
        <v>142</v>
      </c>
      <c r="AC277" s="0" t="s">
        <v>2087</v>
      </c>
      <c r="AD277" s="0" t="s">
        <v>2088</v>
      </c>
      <c r="AE277" s="0" t="s">
        <v>186</v>
      </c>
      <c r="AF277" s="0" t="s">
        <v>2089</v>
      </c>
      <c r="AG277" s="0" t="s">
        <v>2090</v>
      </c>
      <c r="AH277" s="0" t="s">
        <v>962</v>
      </c>
      <c r="AI277" s="0" t="s">
        <v>2062</v>
      </c>
      <c r="AJ277" s="0" t="s">
        <v>2091</v>
      </c>
      <c r="AK277" s="0" t="s">
        <v>2092</v>
      </c>
      <c r="AL277" s="0" t="s">
        <v>2093</v>
      </c>
      <c r="AM277" s="0" t="s">
        <v>2094</v>
      </c>
      <c r="AN277" s="0" t="s">
        <v>171</v>
      </c>
      <c r="AO277" s="0" t="s">
        <v>2095</v>
      </c>
      <c r="AP277" s="0" t="s">
        <v>2062</v>
      </c>
      <c r="AQ277" s="0" t="s">
        <v>2062</v>
      </c>
      <c r="AR277" s="0" t="s">
        <v>2096</v>
      </c>
      <c r="AS277" s="0" t="s">
        <v>2086</v>
      </c>
      <c r="AT277" s="0" t="s">
        <v>2097</v>
      </c>
      <c r="AU277" s="0" t="s">
        <v>2073</v>
      </c>
      <c r="AV277" s="0" t="s">
        <v>186</v>
      </c>
      <c r="AW277" s="0" t="s">
        <v>2098</v>
      </c>
      <c r="AX277" s="0" t="s">
        <v>186</v>
      </c>
      <c r="AY277" s="0" t="s">
        <v>145</v>
      </c>
      <c r="AZ277" s="0" t="s">
        <v>2076</v>
      </c>
      <c r="BA277" s="0" t="s">
        <v>2099</v>
      </c>
      <c r="BB277" s="0" t="s">
        <v>186</v>
      </c>
      <c r="BC277" s="0" t="s">
        <v>2100</v>
      </c>
      <c r="BD277" s="0" t="s">
        <v>186</v>
      </c>
      <c r="BE277" s="0" t="s">
        <v>2092</v>
      </c>
      <c r="BF277" s="0" t="s">
        <v>145</v>
      </c>
      <c r="BG277" s="0" t="s">
        <v>2073</v>
      </c>
      <c r="BH277" s="0" t="s">
        <v>711</v>
      </c>
      <c r="BI277" s="0" t="s">
        <v>2101</v>
      </c>
      <c r="BJ277" s="0" t="s">
        <v>186</v>
      </c>
      <c r="BK277" s="0" t="s">
        <v>186</v>
      </c>
      <c r="BL277" s="0" t="s">
        <v>2102</v>
      </c>
      <c r="BM277" s="0" t="s">
        <v>142</v>
      </c>
      <c r="BN277" s="0" t="s">
        <v>2103</v>
      </c>
      <c r="BO277" s="0" t="s">
        <v>2062</v>
      </c>
      <c r="BP277" s="0" t="s">
        <v>2104</v>
      </c>
      <c r="BQ277" s="0" t="s">
        <v>186</v>
      </c>
      <c r="BS277" s="0" t="s">
        <v>142</v>
      </c>
      <c r="BT277" s="0" t="n">
        <f aca="false">49-(COUNTBLANK(U277:BQ277))</f>
        <v>49</v>
      </c>
      <c r="BU277" s="0" t="str">
        <f aca="false">CONCATENATE("*",BS277,"*")</f>
        <v>*grow*</v>
      </c>
      <c r="BV277" s="0" t="n">
        <f aca="false">COUNTIFS(U277:BQ277,BU277)</f>
        <v>0</v>
      </c>
      <c r="BW277" s="14" t="n">
        <f aca="false">BV277/BT277</f>
        <v>0</v>
      </c>
      <c r="BZ277" s="14" t="str">
        <f aca="false">IF(BY277="","",(BY277/BT277))</f>
        <v/>
      </c>
      <c r="CA277" s="0" t="n">
        <f aca="false">COUNTIFS(U277:BQ277,BU276)</f>
        <v>0</v>
      </c>
      <c r="CB277" s="0" t="str">
        <f aca="false">IF(BX277="",BU277,BX277)</f>
        <v>*grow*</v>
      </c>
      <c r="CC277" s="0" t="n">
        <f aca="false">COUNTIFS(U277:BQ277,CB276)</f>
        <v>0</v>
      </c>
      <c r="CD277" s="14" t="n">
        <f aca="false">CC277/BT277</f>
        <v>0</v>
      </c>
      <c r="CE277" s="0" t="s">
        <v>2105</v>
      </c>
      <c r="CF277" s="14" t="n">
        <f aca="false">(COUNTIFS(U277:BQ277,CE277))/BT277</f>
        <v>0</v>
      </c>
      <c r="CH277" s="0" t="s">
        <v>2106</v>
      </c>
      <c r="CI277" s="14" t="n">
        <f aca="false">(COUNTIFS(U277:BQ277,CK277))/BT277</f>
        <v>0.346938775510204</v>
      </c>
      <c r="CJ277" s="14" t="n">
        <f aca="false">(COUNTIFS(U277:BQ277,CK276))/BT277</f>
        <v>0.306122448979592</v>
      </c>
      <c r="CK277" s="15" t="s">
        <v>145</v>
      </c>
      <c r="CL277" s="0" t="s">
        <v>2081</v>
      </c>
      <c r="CN277" s="16"/>
    </row>
    <row r="278" s="16" customFormat="true" ht="13.8" hidden="false" customHeight="false" outlineLevel="0" collapsed="false">
      <c r="A278" s="4" t="s">
        <v>131</v>
      </c>
      <c r="B278" s="17" t="n">
        <v>1</v>
      </c>
      <c r="C278" s="17" t="n">
        <v>2</v>
      </c>
      <c r="D278" s="17" t="n">
        <v>1</v>
      </c>
      <c r="E278" s="17" t="n">
        <v>69</v>
      </c>
      <c r="F278" s="17" t="n">
        <v>35</v>
      </c>
      <c r="G278" s="17" t="n">
        <v>2</v>
      </c>
      <c r="H278" s="4" t="n">
        <v>2035</v>
      </c>
      <c r="I278" s="4" t="n">
        <v>12035</v>
      </c>
      <c r="J278" s="4" t="n">
        <v>2035</v>
      </c>
      <c r="K278" s="4" t="n">
        <v>22035</v>
      </c>
      <c r="L278" s="4" t="s">
        <v>132</v>
      </c>
      <c r="M278" s="16" t="s">
        <v>2053</v>
      </c>
      <c r="N278" s="16" t="s">
        <v>2054</v>
      </c>
      <c r="O278" s="16" t="s">
        <v>2083</v>
      </c>
      <c r="P278" s="16" t="s">
        <v>2056</v>
      </c>
      <c r="Q278" s="16" t="s">
        <v>137</v>
      </c>
      <c r="R278" s="16" t="n">
        <f aca="false">(1+LEN(N278)-LEN(SUBSTITUTE(N278," ","")))+1</f>
        <v>7</v>
      </c>
      <c r="S278" s="16" t="n">
        <f aca="false">(1+LEN(O278)-LEN(SUBSTITUTE(O278," ","")))</f>
        <v>11</v>
      </c>
      <c r="T278" s="16" t="s">
        <v>1792</v>
      </c>
      <c r="U278" s="16" t="s">
        <v>2057</v>
      </c>
      <c r="V278" s="16" t="s">
        <v>2058</v>
      </c>
      <c r="W278" s="16" t="s">
        <v>2059</v>
      </c>
      <c r="X278" s="16" t="s">
        <v>2060</v>
      </c>
      <c r="Y278" s="16" t="s">
        <v>2061</v>
      </c>
      <c r="Z278" s="16" t="s">
        <v>2062</v>
      </c>
      <c r="AA278" s="16" t="s">
        <v>2063</v>
      </c>
      <c r="AB278" s="16" t="s">
        <v>186</v>
      </c>
      <c r="AC278" s="16" t="s">
        <v>2063</v>
      </c>
      <c r="AD278" s="16" t="s">
        <v>2064</v>
      </c>
      <c r="AE278" s="16" t="s">
        <v>2065</v>
      </c>
      <c r="AF278" s="16" t="s">
        <v>2066</v>
      </c>
      <c r="AG278" s="16" t="s">
        <v>2067</v>
      </c>
      <c r="AH278" s="16" t="s">
        <v>186</v>
      </c>
      <c r="AI278" s="16" t="s">
        <v>186</v>
      </c>
      <c r="AJ278" s="16" t="s">
        <v>2068</v>
      </c>
      <c r="AK278" s="16" t="s">
        <v>2069</v>
      </c>
      <c r="AL278" s="16" t="s">
        <v>2070</v>
      </c>
      <c r="AM278" s="16" t="s">
        <v>186</v>
      </c>
      <c r="AN278" s="16" t="s">
        <v>2071</v>
      </c>
      <c r="AO278" s="16" t="s">
        <v>2062</v>
      </c>
      <c r="AP278" s="16" t="s">
        <v>711</v>
      </c>
      <c r="AQ278" s="16" t="s">
        <v>171</v>
      </c>
      <c r="AR278" s="16" t="s">
        <v>186</v>
      </c>
      <c r="AS278" s="16" t="s">
        <v>2070</v>
      </c>
      <c r="AT278" s="16" t="s">
        <v>2062</v>
      </c>
      <c r="AU278" s="16" t="s">
        <v>186</v>
      </c>
      <c r="AV278" s="16" t="s">
        <v>1598</v>
      </c>
      <c r="AW278" s="16" t="s">
        <v>2072</v>
      </c>
      <c r="AX278" s="16" t="s">
        <v>2073</v>
      </c>
      <c r="AY278" s="16" t="s">
        <v>186</v>
      </c>
      <c r="AZ278" s="16" t="s">
        <v>2074</v>
      </c>
      <c r="BA278" s="16" t="s">
        <v>711</v>
      </c>
      <c r="BB278" s="16" t="s">
        <v>2061</v>
      </c>
      <c r="BC278" s="16" t="s">
        <v>2075</v>
      </c>
      <c r="BD278" s="16" t="s">
        <v>2070</v>
      </c>
      <c r="BE278" s="16" t="s">
        <v>734</v>
      </c>
      <c r="BF278" s="16" t="s">
        <v>186</v>
      </c>
      <c r="BG278" s="16" t="s">
        <v>145</v>
      </c>
      <c r="BH278" s="16" t="s">
        <v>2076</v>
      </c>
      <c r="BI278" s="16" t="s">
        <v>142</v>
      </c>
      <c r="BJ278" s="16" t="s">
        <v>2077</v>
      </c>
      <c r="BK278" s="16" t="s">
        <v>145</v>
      </c>
      <c r="BL278" s="16" t="s">
        <v>2078</v>
      </c>
      <c r="BM278" s="16" t="s">
        <v>2075</v>
      </c>
      <c r="BN278" s="16" t="s">
        <v>2079</v>
      </c>
      <c r="BO278" s="16" t="s">
        <v>145</v>
      </c>
      <c r="BP278" s="16" t="s">
        <v>2062</v>
      </c>
      <c r="BQ278" s="16" t="s">
        <v>2080</v>
      </c>
      <c r="BR278" s="0"/>
      <c r="BS278" s="16" t="s">
        <v>145</v>
      </c>
      <c r="BT278" s="16" t="n">
        <f aca="false">49-(COUNTBLANK(U278:BQ278))</f>
        <v>49</v>
      </c>
      <c r="BU278" s="16" t="str">
        <f aca="false">CONCATENATE("*",BS278,"*")</f>
        <v>*pick*</v>
      </c>
      <c r="BV278" s="16" t="n">
        <f aca="false">COUNTIFS(U278:BQ278,BU278)</f>
        <v>0</v>
      </c>
      <c r="BW278" s="18" t="n">
        <f aca="false">BV278/BT278</f>
        <v>0</v>
      </c>
      <c r="BX278" s="0"/>
      <c r="BY278" s="0"/>
      <c r="BZ278" s="18"/>
      <c r="CA278" s="16" t="n">
        <f aca="false">COUNTIFS(U278:BQ278,BU279)</f>
        <v>0</v>
      </c>
      <c r="CB278" s="16" t="str">
        <f aca="false">IF(BX278="",BU278,BX278)</f>
        <v>*pick*</v>
      </c>
      <c r="CC278" s="16" t="n">
        <f aca="false">COUNTIFS(U278:BQ278,CB279)</f>
        <v>0</v>
      </c>
      <c r="CD278" s="18" t="n">
        <f aca="false">CC278/BT278</f>
        <v>0</v>
      </c>
      <c r="CE278" s="16" t="s">
        <v>193</v>
      </c>
      <c r="CF278" s="18" t="n">
        <f aca="false">(COUNTIFS(U278:BQ278,CE278))/BT278</f>
        <v>0</v>
      </c>
      <c r="CG278" s="0"/>
      <c r="CH278" s="16" t="s">
        <v>194</v>
      </c>
      <c r="CI278" s="14" t="n">
        <f aca="false">(COUNTIFS(U278:BQ278,CK278))/BT278</f>
        <v>0.306122448979592</v>
      </c>
      <c r="CJ278" s="14" t="n">
        <f aca="false">(COUNTIFS(U278:BQ278,CK279))/BT278</f>
        <v>0.469387755102041</v>
      </c>
      <c r="CK278" s="16" t="s">
        <v>145</v>
      </c>
      <c r="CL278" s="16" t="s">
        <v>2081</v>
      </c>
    </row>
    <row r="279" customFormat="false" ht="13.8" hidden="false" customHeight="false" outlineLevel="0" collapsed="false">
      <c r="A279" s="4" t="s">
        <v>167</v>
      </c>
      <c r="B279" s="17" t="n">
        <v>1</v>
      </c>
      <c r="C279" s="17" t="n">
        <v>2</v>
      </c>
      <c r="D279" s="17" t="n">
        <v>2</v>
      </c>
      <c r="E279" s="17" t="n">
        <v>69</v>
      </c>
      <c r="F279" s="17" t="n">
        <v>35</v>
      </c>
      <c r="G279" s="17" t="n">
        <v>3</v>
      </c>
      <c r="H279" s="4" t="n">
        <v>3035</v>
      </c>
      <c r="I279" s="4" t="n">
        <v>13035</v>
      </c>
      <c r="J279" s="4" t="n">
        <v>3035</v>
      </c>
      <c r="K279" s="4" t="n">
        <v>23035</v>
      </c>
      <c r="L279" s="4" t="s">
        <v>132</v>
      </c>
      <c r="M279" s="16" t="s">
        <v>2082</v>
      </c>
      <c r="N279" s="16" t="s">
        <v>2054</v>
      </c>
      <c r="O279" s="16" t="s">
        <v>2055</v>
      </c>
      <c r="P279" s="16" t="s">
        <v>2084</v>
      </c>
      <c r="Q279" s="16" t="s">
        <v>137</v>
      </c>
      <c r="R279" s="16" t="n">
        <f aca="false">(1+LEN(N279)-LEN(SUBSTITUTE(N279," ","")))+1</f>
        <v>7</v>
      </c>
      <c r="S279" s="16" t="n">
        <f aca="false">(1+LEN(O279)-LEN(SUBSTITUTE(O279," ","")))</f>
        <v>11</v>
      </c>
      <c r="T279" s="16" t="s">
        <v>1792</v>
      </c>
      <c r="U279" s="16" t="s">
        <v>150</v>
      </c>
      <c r="V279" s="16" t="s">
        <v>171</v>
      </c>
      <c r="W279" s="16" t="s">
        <v>2085</v>
      </c>
      <c r="X279" s="16" t="s">
        <v>145</v>
      </c>
      <c r="Y279" s="16" t="s">
        <v>2086</v>
      </c>
      <c r="Z279" s="16" t="s">
        <v>734</v>
      </c>
      <c r="AA279" s="16" t="s">
        <v>2062</v>
      </c>
      <c r="AB279" s="16" t="s">
        <v>142</v>
      </c>
      <c r="AC279" s="16" t="s">
        <v>2087</v>
      </c>
      <c r="AD279" s="16" t="s">
        <v>2088</v>
      </c>
      <c r="AE279" s="16" t="s">
        <v>186</v>
      </c>
      <c r="AF279" s="16" t="s">
        <v>2089</v>
      </c>
      <c r="AG279" s="16" t="s">
        <v>2090</v>
      </c>
      <c r="AH279" s="16" t="s">
        <v>962</v>
      </c>
      <c r="AI279" s="16" t="s">
        <v>2062</v>
      </c>
      <c r="AJ279" s="16" t="s">
        <v>2091</v>
      </c>
      <c r="AK279" s="16" t="s">
        <v>2092</v>
      </c>
      <c r="AL279" s="16" t="s">
        <v>2093</v>
      </c>
      <c r="AM279" s="16" t="s">
        <v>2094</v>
      </c>
      <c r="AN279" s="16" t="s">
        <v>171</v>
      </c>
      <c r="AO279" s="16" t="s">
        <v>2095</v>
      </c>
      <c r="AP279" s="16" t="s">
        <v>2062</v>
      </c>
      <c r="AQ279" s="16" t="s">
        <v>2062</v>
      </c>
      <c r="AR279" s="16" t="s">
        <v>2096</v>
      </c>
      <c r="AS279" s="16" t="s">
        <v>2086</v>
      </c>
      <c r="AT279" s="16" t="s">
        <v>2097</v>
      </c>
      <c r="AU279" s="16" t="s">
        <v>2073</v>
      </c>
      <c r="AV279" s="16" t="s">
        <v>186</v>
      </c>
      <c r="AW279" s="16" t="s">
        <v>2098</v>
      </c>
      <c r="AX279" s="16" t="s">
        <v>186</v>
      </c>
      <c r="AY279" s="16" t="s">
        <v>145</v>
      </c>
      <c r="AZ279" s="16" t="s">
        <v>2076</v>
      </c>
      <c r="BA279" s="16" t="s">
        <v>2099</v>
      </c>
      <c r="BB279" s="16" t="s">
        <v>186</v>
      </c>
      <c r="BC279" s="16" t="s">
        <v>2100</v>
      </c>
      <c r="BD279" s="16" t="s">
        <v>186</v>
      </c>
      <c r="BE279" s="16" t="s">
        <v>2092</v>
      </c>
      <c r="BF279" s="16" t="s">
        <v>145</v>
      </c>
      <c r="BG279" s="16" t="s">
        <v>2073</v>
      </c>
      <c r="BH279" s="16" t="s">
        <v>711</v>
      </c>
      <c r="BI279" s="16" t="s">
        <v>2101</v>
      </c>
      <c r="BJ279" s="16" t="s">
        <v>186</v>
      </c>
      <c r="BK279" s="16" t="s">
        <v>186</v>
      </c>
      <c r="BL279" s="16" t="s">
        <v>2102</v>
      </c>
      <c r="BM279" s="16" t="s">
        <v>142</v>
      </c>
      <c r="BN279" s="16" t="s">
        <v>2103</v>
      </c>
      <c r="BO279" s="16" t="s">
        <v>2062</v>
      </c>
      <c r="BP279" s="16" t="s">
        <v>2104</v>
      </c>
      <c r="BQ279" s="16" t="s">
        <v>186</v>
      </c>
      <c r="BS279" s="16" t="s">
        <v>142</v>
      </c>
      <c r="BT279" s="16" t="n">
        <f aca="false">49-(COUNTBLANK(U279:BQ279))</f>
        <v>49</v>
      </c>
      <c r="BU279" s="16" t="str">
        <f aca="false">CONCATENATE("*",BS279,"*")</f>
        <v>*grow*</v>
      </c>
      <c r="BV279" s="16" t="n">
        <f aca="false">COUNTIFS(U279:BQ279,BU279)</f>
        <v>0</v>
      </c>
      <c r="BW279" s="18" t="n">
        <f aca="false">BV279/BT279</f>
        <v>0</v>
      </c>
      <c r="BZ279" s="18" t="str">
        <f aca="false">IF(BY279="","",(BY279/BT279))</f>
        <v/>
      </c>
      <c r="CA279" s="16" t="n">
        <f aca="false">COUNTIFS(U279:BQ279,BU278)</f>
        <v>0</v>
      </c>
      <c r="CB279" s="16" t="str">
        <f aca="false">IF(BX279="",BU279,BX279)</f>
        <v>*grow*</v>
      </c>
      <c r="CC279" s="16" t="n">
        <f aca="false">COUNTIFS(U279:BQ279,CB278)</f>
        <v>0</v>
      </c>
      <c r="CD279" s="18" t="n">
        <f aca="false">CC279/BT279</f>
        <v>0</v>
      </c>
      <c r="CE279" s="16" t="s">
        <v>2105</v>
      </c>
      <c r="CF279" s="18" t="n">
        <f aca="false">(COUNTIFS(U279:BQ279,CE279))/BT279</f>
        <v>0</v>
      </c>
      <c r="CH279" s="16" t="s">
        <v>2106</v>
      </c>
      <c r="CI279" s="14" t="n">
        <f aca="false">(COUNTIFS(U279:BQ279,CK279))/BT279</f>
        <v>0.306122448979592</v>
      </c>
      <c r="CJ279" s="14" t="n">
        <f aca="false">(COUNTIFS(U279:BQ279,CK278))/BT279</f>
        <v>0.346938775510204</v>
      </c>
      <c r="CK279" s="16" t="s">
        <v>186</v>
      </c>
      <c r="CL279" s="16" t="s">
        <v>2081</v>
      </c>
    </row>
    <row r="280" customFormat="false" ht="13.8" hidden="false" customHeight="false" outlineLevel="0" collapsed="false">
      <c r="A280" s="4" t="s">
        <v>202</v>
      </c>
      <c r="B280" s="4" t="n">
        <v>2</v>
      </c>
      <c r="C280" s="4" t="n">
        <v>1</v>
      </c>
      <c r="D280" s="4" t="n">
        <v>1</v>
      </c>
      <c r="E280" s="4" t="n">
        <v>69</v>
      </c>
      <c r="F280" s="4" t="n">
        <v>35</v>
      </c>
      <c r="G280" s="4" t="n">
        <v>5</v>
      </c>
      <c r="H280" s="4" t="n">
        <v>5035</v>
      </c>
      <c r="I280" s="4" t="n">
        <v>15035</v>
      </c>
      <c r="J280" s="4" t="n">
        <v>5035</v>
      </c>
      <c r="K280" s="4" t="s">
        <v>200</v>
      </c>
      <c r="L280" s="4" t="s">
        <v>132</v>
      </c>
      <c r="M280" s="0" t="s">
        <v>2053</v>
      </c>
      <c r="N280" s="0" t="s">
        <v>2054</v>
      </c>
      <c r="O280" s="0" t="s">
        <v>2055</v>
      </c>
      <c r="R280" s="0" t="n">
        <f aca="false">(1+LEN(N280)-LEN(SUBSTITUTE(N280," ","")))+1</f>
        <v>7</v>
      </c>
      <c r="S280" s="0" t="n">
        <f aca="false">(1+LEN(O280)-LEN(SUBSTITUTE(O280," ","")))</f>
        <v>11</v>
      </c>
      <c r="T280" s="0" t="s">
        <v>1792</v>
      </c>
      <c r="U280" s="0" t="s">
        <v>2057</v>
      </c>
      <c r="V280" s="0" t="s">
        <v>2058</v>
      </c>
      <c r="W280" s="0" t="s">
        <v>2059</v>
      </c>
      <c r="X280" s="0" t="s">
        <v>2060</v>
      </c>
      <c r="Y280" s="0" t="s">
        <v>2061</v>
      </c>
      <c r="Z280" s="0" t="s">
        <v>2062</v>
      </c>
      <c r="AA280" s="0" t="s">
        <v>2063</v>
      </c>
      <c r="AB280" s="0" t="s">
        <v>186</v>
      </c>
      <c r="AC280" s="0" t="s">
        <v>2063</v>
      </c>
      <c r="AD280" s="0" t="s">
        <v>2064</v>
      </c>
      <c r="AE280" s="0" t="s">
        <v>2065</v>
      </c>
      <c r="AF280" s="0" t="s">
        <v>2066</v>
      </c>
      <c r="AG280" s="0" t="s">
        <v>2067</v>
      </c>
      <c r="AH280" s="0" t="s">
        <v>186</v>
      </c>
      <c r="AI280" s="0" t="s">
        <v>186</v>
      </c>
      <c r="AJ280" s="0" t="s">
        <v>2068</v>
      </c>
      <c r="AK280" s="0" t="s">
        <v>2069</v>
      </c>
      <c r="AL280" s="0" t="s">
        <v>2070</v>
      </c>
      <c r="AM280" s="0" t="s">
        <v>186</v>
      </c>
      <c r="AN280" s="0" t="s">
        <v>2071</v>
      </c>
      <c r="AO280" s="0" t="s">
        <v>2062</v>
      </c>
      <c r="AP280" s="0" t="s">
        <v>711</v>
      </c>
      <c r="AQ280" s="0" t="s">
        <v>171</v>
      </c>
      <c r="AR280" s="0" t="s">
        <v>186</v>
      </c>
      <c r="AS280" s="0" t="s">
        <v>2070</v>
      </c>
      <c r="AT280" s="0" t="s">
        <v>2062</v>
      </c>
      <c r="AU280" s="0" t="s">
        <v>186</v>
      </c>
      <c r="AV280" s="0" t="s">
        <v>1598</v>
      </c>
      <c r="AW280" s="0" t="s">
        <v>2072</v>
      </c>
      <c r="AX280" s="0" t="s">
        <v>2073</v>
      </c>
      <c r="AY280" s="0" t="s">
        <v>186</v>
      </c>
      <c r="AZ280" s="0" t="s">
        <v>2074</v>
      </c>
      <c r="BA280" s="0" t="s">
        <v>711</v>
      </c>
      <c r="BB280" s="0" t="s">
        <v>2061</v>
      </c>
      <c r="BC280" s="0" t="s">
        <v>2075</v>
      </c>
      <c r="BD280" s="0" t="s">
        <v>2070</v>
      </c>
      <c r="BE280" s="0" t="s">
        <v>734</v>
      </c>
      <c r="BF280" s="0" t="s">
        <v>186</v>
      </c>
      <c r="BG280" s="0" t="s">
        <v>145</v>
      </c>
      <c r="BH280" s="0" t="s">
        <v>2076</v>
      </c>
      <c r="BI280" s="0" t="s">
        <v>142</v>
      </c>
      <c r="BJ280" s="0" t="s">
        <v>2077</v>
      </c>
      <c r="BK280" s="0" t="s">
        <v>145</v>
      </c>
      <c r="BL280" s="0" t="s">
        <v>2078</v>
      </c>
      <c r="BM280" s="0" t="s">
        <v>2075</v>
      </c>
      <c r="BN280" s="0" t="s">
        <v>2079</v>
      </c>
      <c r="BO280" s="0" t="s">
        <v>145</v>
      </c>
      <c r="BP280" s="0" t="s">
        <v>2062</v>
      </c>
      <c r="BQ280" s="0" t="s">
        <v>2080</v>
      </c>
      <c r="BS280" s="0" t="s">
        <v>145</v>
      </c>
      <c r="BT280" s="0" t="n">
        <f aca="false">49-(COUNTBLANK(U280:BQ280))</f>
        <v>49</v>
      </c>
      <c r="BU280" s="0" t="str">
        <f aca="false">CONCATENATE("*",BS280,"*")</f>
        <v>*pick*</v>
      </c>
      <c r="BV280" s="0" t="n">
        <f aca="false">COUNTIFS(U280:BQ280,BU280)</f>
        <v>0</v>
      </c>
      <c r="BW280" s="14" t="n">
        <f aca="false">BV280/BT280</f>
        <v>0</v>
      </c>
      <c r="CA280" s="0" t="n">
        <f aca="false">COUNTIFS(U280:BQ280,BU281)</f>
        <v>0</v>
      </c>
      <c r="CB280" s="0" t="str">
        <f aca="false">IF(BX280="",BU280,BX280)</f>
        <v>*pick*</v>
      </c>
      <c r="CC280" s="0" t="n">
        <f aca="false">COUNTIFS(U280:BQ280,CB281)</f>
        <v>0</v>
      </c>
      <c r="CD280" s="14" t="n">
        <f aca="false">CC280/BT280</f>
        <v>0</v>
      </c>
      <c r="CE280" s="0" t="s">
        <v>193</v>
      </c>
      <c r="CF280" s="14" t="n">
        <f aca="false">(COUNTIFS(U280:BQ280,CE280))/BT280</f>
        <v>0</v>
      </c>
      <c r="CH280" s="0" t="s">
        <v>194</v>
      </c>
      <c r="CI280" s="14" t="n">
        <f aca="false">(COUNTIFS(U280:BQ280,CK280))/BT280</f>
        <v>0.469387755102041</v>
      </c>
      <c r="CJ280" s="14" t="n">
        <f aca="false">(COUNTIFS(U280:BQ280,CH281))/BT280</f>
        <v>0</v>
      </c>
      <c r="CK280" s="15" t="s">
        <v>186</v>
      </c>
      <c r="CL280" s="0" t="s">
        <v>2081</v>
      </c>
      <c r="CN280" s="16"/>
    </row>
    <row r="281" customFormat="false" ht="13.8" hidden="false" customHeight="false" outlineLevel="0" collapsed="false">
      <c r="A281" s="4" t="s">
        <v>203</v>
      </c>
      <c r="B281" s="4" t="n">
        <v>2</v>
      </c>
      <c r="C281" s="4" t="n">
        <v>1</v>
      </c>
      <c r="D281" s="4" t="n">
        <v>2</v>
      </c>
      <c r="E281" s="4" t="n">
        <v>69</v>
      </c>
      <c r="F281" s="4" t="n">
        <v>35</v>
      </c>
      <c r="G281" s="4" t="n">
        <v>6</v>
      </c>
      <c r="H281" s="4" t="n">
        <v>6035</v>
      </c>
      <c r="I281" s="4" t="n">
        <v>16035</v>
      </c>
      <c r="J281" s="4" t="n">
        <v>6035</v>
      </c>
      <c r="K281" s="4" t="s">
        <v>200</v>
      </c>
      <c r="L281" s="4" t="s">
        <v>132</v>
      </c>
      <c r="M281" s="0" t="s">
        <v>2082</v>
      </c>
      <c r="N281" s="0" t="s">
        <v>2054</v>
      </c>
      <c r="O281" s="0" t="s">
        <v>2083</v>
      </c>
      <c r="R281" s="0" t="n">
        <f aca="false">(1+LEN(N281)-LEN(SUBSTITUTE(N281," ","")))+1</f>
        <v>7</v>
      </c>
      <c r="S281" s="0" t="n">
        <f aca="false">(1+LEN(O281)-LEN(SUBSTITUTE(O281," ","")))</f>
        <v>11</v>
      </c>
      <c r="T281" s="0" t="s">
        <v>1792</v>
      </c>
      <c r="U281" s="0" t="s">
        <v>150</v>
      </c>
      <c r="V281" s="0" t="s">
        <v>171</v>
      </c>
      <c r="W281" s="0" t="s">
        <v>2085</v>
      </c>
      <c r="X281" s="0" t="s">
        <v>145</v>
      </c>
      <c r="Y281" s="0" t="s">
        <v>2086</v>
      </c>
      <c r="Z281" s="0" t="s">
        <v>734</v>
      </c>
      <c r="AA281" s="0" t="s">
        <v>2062</v>
      </c>
      <c r="AB281" s="0" t="s">
        <v>142</v>
      </c>
      <c r="AC281" s="0" t="s">
        <v>2087</v>
      </c>
      <c r="AD281" s="0" t="s">
        <v>2088</v>
      </c>
      <c r="AE281" s="0" t="s">
        <v>186</v>
      </c>
      <c r="AF281" s="0" t="s">
        <v>2089</v>
      </c>
      <c r="AG281" s="0" t="s">
        <v>2090</v>
      </c>
      <c r="AH281" s="0" t="s">
        <v>962</v>
      </c>
      <c r="AI281" s="0" t="s">
        <v>2062</v>
      </c>
      <c r="AJ281" s="0" t="s">
        <v>2091</v>
      </c>
      <c r="AK281" s="0" t="s">
        <v>2092</v>
      </c>
      <c r="AL281" s="0" t="s">
        <v>2093</v>
      </c>
      <c r="AM281" s="0" t="s">
        <v>2094</v>
      </c>
      <c r="AN281" s="0" t="s">
        <v>171</v>
      </c>
      <c r="AO281" s="0" t="s">
        <v>2095</v>
      </c>
      <c r="AP281" s="0" t="s">
        <v>2062</v>
      </c>
      <c r="AQ281" s="0" t="s">
        <v>2062</v>
      </c>
      <c r="AR281" s="0" t="s">
        <v>2096</v>
      </c>
      <c r="AS281" s="0" t="s">
        <v>2086</v>
      </c>
      <c r="AT281" s="0" t="s">
        <v>2097</v>
      </c>
      <c r="AU281" s="0" t="s">
        <v>2073</v>
      </c>
      <c r="AV281" s="0" t="s">
        <v>186</v>
      </c>
      <c r="AW281" s="0" t="s">
        <v>2098</v>
      </c>
      <c r="AX281" s="0" t="s">
        <v>186</v>
      </c>
      <c r="AY281" s="0" t="s">
        <v>145</v>
      </c>
      <c r="AZ281" s="0" t="s">
        <v>2076</v>
      </c>
      <c r="BA281" s="0" t="s">
        <v>2099</v>
      </c>
      <c r="BB281" s="0" t="s">
        <v>186</v>
      </c>
      <c r="BC281" s="0" t="s">
        <v>2100</v>
      </c>
      <c r="BD281" s="0" t="s">
        <v>186</v>
      </c>
      <c r="BE281" s="0" t="s">
        <v>2092</v>
      </c>
      <c r="BF281" s="0" t="s">
        <v>145</v>
      </c>
      <c r="BG281" s="0" t="s">
        <v>2073</v>
      </c>
      <c r="BH281" s="0" t="s">
        <v>711</v>
      </c>
      <c r="BI281" s="0" t="s">
        <v>2101</v>
      </c>
      <c r="BJ281" s="0" t="s">
        <v>186</v>
      </c>
      <c r="BK281" s="0" t="s">
        <v>186</v>
      </c>
      <c r="BL281" s="0" t="s">
        <v>2102</v>
      </c>
      <c r="BM281" s="0" t="s">
        <v>142</v>
      </c>
      <c r="BN281" s="0" t="s">
        <v>2103</v>
      </c>
      <c r="BO281" s="0" t="s">
        <v>2062</v>
      </c>
      <c r="BP281" s="0" t="s">
        <v>2104</v>
      </c>
      <c r="BQ281" s="0" t="s">
        <v>186</v>
      </c>
      <c r="BS281" s="0" t="s">
        <v>142</v>
      </c>
      <c r="BT281" s="0" t="n">
        <f aca="false">49-(COUNTBLANK(U281:BQ281))</f>
        <v>49</v>
      </c>
      <c r="BU281" s="0" t="str">
        <f aca="false">CONCATENATE("*",BS281,"*")</f>
        <v>*grow*</v>
      </c>
      <c r="BV281" s="0" t="n">
        <f aca="false">COUNTIFS(U281:BQ281,BU281)</f>
        <v>0</v>
      </c>
      <c r="BW281" s="14" t="n">
        <f aca="false">BV281/BT281</f>
        <v>0</v>
      </c>
      <c r="BZ281" s="14" t="str">
        <f aca="false">IF(BY281="","",(BY281/BT281))</f>
        <v/>
      </c>
      <c r="CA281" s="0" t="n">
        <f aca="false">COUNTIFS(U281:BQ281,BU280)</f>
        <v>0</v>
      </c>
      <c r="CB281" s="0" t="str">
        <f aca="false">IF(BX281="",BU281,BX281)</f>
        <v>*grow*</v>
      </c>
      <c r="CC281" s="0" t="n">
        <f aca="false">COUNTIFS(U281:BQ281,CB280)</f>
        <v>0</v>
      </c>
      <c r="CD281" s="14" t="n">
        <f aca="false">CC281/BT281</f>
        <v>0</v>
      </c>
      <c r="CE281" s="0" t="s">
        <v>2105</v>
      </c>
      <c r="CF281" s="14" t="n">
        <f aca="false">(COUNTIFS(U281:BQ281,CE281))/BT281</f>
        <v>0</v>
      </c>
      <c r="CH281" s="0" t="s">
        <v>2106</v>
      </c>
      <c r="CI281" s="14" t="n">
        <f aca="false">(COUNTIFS(U281:BQ281,CK281))/BT281</f>
        <v>0.346938775510204</v>
      </c>
      <c r="CJ281" s="14" t="n">
        <f aca="false">(COUNTIFS(U281:BQ281,CH280))/BT281</f>
        <v>0</v>
      </c>
      <c r="CK281" s="15" t="s">
        <v>145</v>
      </c>
      <c r="CL281" s="0" t="s">
        <v>2081</v>
      </c>
      <c r="CN281" s="16"/>
    </row>
    <row r="282" s="16" customFormat="true" ht="13.8" hidden="false" customHeight="false" outlineLevel="0" collapsed="false">
      <c r="A282" s="4" t="s">
        <v>199</v>
      </c>
      <c r="B282" s="17" t="n">
        <v>2</v>
      </c>
      <c r="C282" s="17" t="n">
        <v>2</v>
      </c>
      <c r="D282" s="17" t="n">
        <v>1</v>
      </c>
      <c r="E282" s="17" t="n">
        <v>69</v>
      </c>
      <c r="F282" s="17" t="n">
        <v>35</v>
      </c>
      <c r="G282" s="17" t="n">
        <v>7</v>
      </c>
      <c r="H282" s="4" t="n">
        <v>7035</v>
      </c>
      <c r="I282" s="4" t="n">
        <v>17035</v>
      </c>
      <c r="J282" s="4" t="n">
        <v>7035</v>
      </c>
      <c r="K282" s="4" t="s">
        <v>200</v>
      </c>
      <c r="L282" s="4" t="s">
        <v>132</v>
      </c>
      <c r="M282" s="16" t="s">
        <v>2053</v>
      </c>
      <c r="N282" s="16" t="s">
        <v>2054</v>
      </c>
      <c r="O282" s="16" t="s">
        <v>2083</v>
      </c>
      <c r="R282" s="16" t="n">
        <f aca="false">(1+LEN(N282)-LEN(SUBSTITUTE(N282," ","")))+1</f>
        <v>7</v>
      </c>
      <c r="S282" s="16" t="n">
        <f aca="false">(1+LEN(O282)-LEN(SUBSTITUTE(O282," ","")))</f>
        <v>11</v>
      </c>
      <c r="T282" s="16" t="s">
        <v>1792</v>
      </c>
      <c r="U282" s="16" t="s">
        <v>2057</v>
      </c>
      <c r="V282" s="16" t="s">
        <v>2058</v>
      </c>
      <c r="W282" s="16" t="s">
        <v>2059</v>
      </c>
      <c r="X282" s="16" t="s">
        <v>2060</v>
      </c>
      <c r="Y282" s="16" t="s">
        <v>2061</v>
      </c>
      <c r="Z282" s="16" t="s">
        <v>2062</v>
      </c>
      <c r="AA282" s="16" t="s">
        <v>2063</v>
      </c>
      <c r="AB282" s="16" t="s">
        <v>186</v>
      </c>
      <c r="AC282" s="16" t="s">
        <v>2063</v>
      </c>
      <c r="AD282" s="16" t="s">
        <v>2064</v>
      </c>
      <c r="AE282" s="16" t="s">
        <v>2065</v>
      </c>
      <c r="AF282" s="16" t="s">
        <v>2066</v>
      </c>
      <c r="AG282" s="16" t="s">
        <v>2067</v>
      </c>
      <c r="AH282" s="16" t="s">
        <v>186</v>
      </c>
      <c r="AI282" s="16" t="s">
        <v>186</v>
      </c>
      <c r="AJ282" s="16" t="s">
        <v>2068</v>
      </c>
      <c r="AK282" s="16" t="s">
        <v>2069</v>
      </c>
      <c r="AL282" s="16" t="s">
        <v>2070</v>
      </c>
      <c r="AM282" s="16" t="s">
        <v>186</v>
      </c>
      <c r="AN282" s="16" t="s">
        <v>2071</v>
      </c>
      <c r="AO282" s="16" t="s">
        <v>2062</v>
      </c>
      <c r="AP282" s="16" t="s">
        <v>711</v>
      </c>
      <c r="AQ282" s="16" t="s">
        <v>171</v>
      </c>
      <c r="AR282" s="16" t="s">
        <v>186</v>
      </c>
      <c r="AS282" s="16" t="s">
        <v>2070</v>
      </c>
      <c r="AT282" s="16" t="s">
        <v>2062</v>
      </c>
      <c r="AU282" s="16" t="s">
        <v>186</v>
      </c>
      <c r="AV282" s="16" t="s">
        <v>1598</v>
      </c>
      <c r="AW282" s="16" t="s">
        <v>2072</v>
      </c>
      <c r="AX282" s="16" t="s">
        <v>2073</v>
      </c>
      <c r="AY282" s="16" t="s">
        <v>186</v>
      </c>
      <c r="AZ282" s="16" t="s">
        <v>2074</v>
      </c>
      <c r="BA282" s="16" t="s">
        <v>711</v>
      </c>
      <c r="BB282" s="16" t="s">
        <v>2061</v>
      </c>
      <c r="BC282" s="16" t="s">
        <v>2075</v>
      </c>
      <c r="BD282" s="16" t="s">
        <v>2070</v>
      </c>
      <c r="BE282" s="16" t="s">
        <v>734</v>
      </c>
      <c r="BF282" s="16" t="s">
        <v>186</v>
      </c>
      <c r="BG282" s="16" t="s">
        <v>145</v>
      </c>
      <c r="BH282" s="16" t="s">
        <v>2076</v>
      </c>
      <c r="BI282" s="16" t="s">
        <v>142</v>
      </c>
      <c r="BJ282" s="16" t="s">
        <v>2077</v>
      </c>
      <c r="BK282" s="16" t="s">
        <v>145</v>
      </c>
      <c r="BL282" s="16" t="s">
        <v>2078</v>
      </c>
      <c r="BM282" s="16" t="s">
        <v>2075</v>
      </c>
      <c r="BN282" s="16" t="s">
        <v>2079</v>
      </c>
      <c r="BO282" s="16" t="s">
        <v>145</v>
      </c>
      <c r="BP282" s="16" t="s">
        <v>2062</v>
      </c>
      <c r="BQ282" s="16" t="s">
        <v>2080</v>
      </c>
      <c r="BS282" s="16" t="s">
        <v>145</v>
      </c>
      <c r="BT282" s="16" t="n">
        <f aca="false">49-(COUNTBLANK(U282:BQ282))</f>
        <v>49</v>
      </c>
      <c r="BU282" s="16" t="str">
        <f aca="false">CONCATENATE("*",BS282,"*")</f>
        <v>*pick*</v>
      </c>
      <c r="BV282" s="16" t="n">
        <f aca="false">COUNTIFS(U282:BQ282,BU282)</f>
        <v>0</v>
      </c>
      <c r="BW282" s="18" t="n">
        <f aca="false">BV282/BT282</f>
        <v>0</v>
      </c>
      <c r="BZ282" s="18"/>
      <c r="CA282" s="16" t="n">
        <f aca="false">COUNTIFS(U282:BQ282,BU283)</f>
        <v>0</v>
      </c>
      <c r="CB282" s="16" t="str">
        <f aca="false">IF(BX282="",BU282,BX282)</f>
        <v>*pick*</v>
      </c>
      <c r="CC282" s="16" t="n">
        <f aca="false">COUNTIFS(U282:BQ282,CB283)</f>
        <v>0</v>
      </c>
      <c r="CD282" s="18" t="n">
        <f aca="false">CC282/BT282</f>
        <v>0</v>
      </c>
      <c r="CE282" s="16" t="s">
        <v>193</v>
      </c>
      <c r="CF282" s="18" t="n">
        <f aca="false">(COUNTIFS(U282:BQ282,CE282))/BT282</f>
        <v>0</v>
      </c>
      <c r="CH282" s="16" t="s">
        <v>194</v>
      </c>
      <c r="CI282" s="14" t="n">
        <f aca="false">(COUNTIFS(U282:BQ282,CK282))/BT282</f>
        <v>0.306122448979592</v>
      </c>
      <c r="CJ282" s="18" t="n">
        <v>0.45</v>
      </c>
      <c r="CK282" s="16" t="s">
        <v>145</v>
      </c>
      <c r="CL282" s="16" t="s">
        <v>2081</v>
      </c>
    </row>
    <row r="283" customFormat="false" ht="13.8" hidden="false" customHeight="false" outlineLevel="0" collapsed="false">
      <c r="A283" s="4" t="s">
        <v>201</v>
      </c>
      <c r="B283" s="17" t="n">
        <v>2</v>
      </c>
      <c r="C283" s="17" t="n">
        <v>2</v>
      </c>
      <c r="D283" s="17" t="n">
        <v>2</v>
      </c>
      <c r="E283" s="17" t="n">
        <v>69</v>
      </c>
      <c r="F283" s="17" t="n">
        <v>35</v>
      </c>
      <c r="G283" s="17" t="n">
        <v>8</v>
      </c>
      <c r="H283" s="4" t="n">
        <v>8035</v>
      </c>
      <c r="I283" s="4" t="n">
        <v>18035</v>
      </c>
      <c r="J283" s="4" t="n">
        <v>8035</v>
      </c>
      <c r="K283" s="4" t="s">
        <v>200</v>
      </c>
      <c r="L283" s="4" t="s">
        <v>132</v>
      </c>
      <c r="M283" s="16" t="s">
        <v>2082</v>
      </c>
      <c r="N283" s="16" t="s">
        <v>2054</v>
      </c>
      <c r="O283" s="16" t="s">
        <v>2055</v>
      </c>
      <c r="P283" s="16"/>
      <c r="Q283" s="16"/>
      <c r="R283" s="16" t="n">
        <f aca="false">(1+LEN(N283)-LEN(SUBSTITUTE(N283," ","")))+1</f>
        <v>7</v>
      </c>
      <c r="S283" s="16" t="n">
        <f aca="false">(1+LEN(O283)-LEN(SUBSTITUTE(O283," ","")))</f>
        <v>11</v>
      </c>
      <c r="T283" s="16" t="s">
        <v>1792</v>
      </c>
      <c r="U283" s="16" t="s">
        <v>150</v>
      </c>
      <c r="V283" s="16" t="s">
        <v>171</v>
      </c>
      <c r="W283" s="16" t="s">
        <v>2085</v>
      </c>
      <c r="X283" s="16" t="s">
        <v>145</v>
      </c>
      <c r="Y283" s="16" t="s">
        <v>2086</v>
      </c>
      <c r="Z283" s="16" t="s">
        <v>734</v>
      </c>
      <c r="AA283" s="16" t="s">
        <v>2062</v>
      </c>
      <c r="AB283" s="16" t="s">
        <v>142</v>
      </c>
      <c r="AC283" s="16" t="s">
        <v>2087</v>
      </c>
      <c r="AD283" s="16" t="s">
        <v>2088</v>
      </c>
      <c r="AE283" s="16" t="s">
        <v>186</v>
      </c>
      <c r="AF283" s="16" t="s">
        <v>2089</v>
      </c>
      <c r="AG283" s="16" t="s">
        <v>2090</v>
      </c>
      <c r="AH283" s="16" t="s">
        <v>962</v>
      </c>
      <c r="AI283" s="16" t="s">
        <v>2062</v>
      </c>
      <c r="AJ283" s="16" t="s">
        <v>2091</v>
      </c>
      <c r="AK283" s="16" t="s">
        <v>2092</v>
      </c>
      <c r="AL283" s="16" t="s">
        <v>2093</v>
      </c>
      <c r="AM283" s="16" t="s">
        <v>2094</v>
      </c>
      <c r="AN283" s="16" t="s">
        <v>171</v>
      </c>
      <c r="AO283" s="16" t="s">
        <v>2095</v>
      </c>
      <c r="AP283" s="16" t="s">
        <v>2062</v>
      </c>
      <c r="AQ283" s="16" t="s">
        <v>2062</v>
      </c>
      <c r="AR283" s="16" t="s">
        <v>2096</v>
      </c>
      <c r="AS283" s="16" t="s">
        <v>2086</v>
      </c>
      <c r="AT283" s="16" t="s">
        <v>2097</v>
      </c>
      <c r="AU283" s="16" t="s">
        <v>2073</v>
      </c>
      <c r="AV283" s="16" t="s">
        <v>186</v>
      </c>
      <c r="AW283" s="16" t="s">
        <v>2098</v>
      </c>
      <c r="AX283" s="16" t="s">
        <v>186</v>
      </c>
      <c r="AY283" s="16" t="s">
        <v>145</v>
      </c>
      <c r="AZ283" s="16" t="s">
        <v>2076</v>
      </c>
      <c r="BA283" s="16" t="s">
        <v>2099</v>
      </c>
      <c r="BB283" s="16" t="s">
        <v>186</v>
      </c>
      <c r="BC283" s="16" t="s">
        <v>2100</v>
      </c>
      <c r="BD283" s="16" t="s">
        <v>186</v>
      </c>
      <c r="BE283" s="16" t="s">
        <v>2092</v>
      </c>
      <c r="BF283" s="16" t="s">
        <v>145</v>
      </c>
      <c r="BG283" s="16" t="s">
        <v>2073</v>
      </c>
      <c r="BH283" s="16" t="s">
        <v>711</v>
      </c>
      <c r="BI283" s="16" t="s">
        <v>2101</v>
      </c>
      <c r="BJ283" s="16" t="s">
        <v>186</v>
      </c>
      <c r="BK283" s="16" t="s">
        <v>186</v>
      </c>
      <c r="BL283" s="16" t="s">
        <v>2102</v>
      </c>
      <c r="BM283" s="16" t="s">
        <v>142</v>
      </c>
      <c r="BN283" s="16" t="s">
        <v>2103</v>
      </c>
      <c r="BO283" s="16" t="s">
        <v>2062</v>
      </c>
      <c r="BP283" s="16" t="s">
        <v>2104</v>
      </c>
      <c r="BQ283" s="16" t="s">
        <v>186</v>
      </c>
      <c r="BR283" s="16"/>
      <c r="BS283" s="16" t="s">
        <v>142</v>
      </c>
      <c r="BT283" s="16" t="n">
        <f aca="false">49-(COUNTBLANK(U283:BQ283))</f>
        <v>49</v>
      </c>
      <c r="BU283" s="16" t="str">
        <f aca="false">CONCATENATE("*",BS283,"*")</f>
        <v>*grow*</v>
      </c>
      <c r="BV283" s="16" t="n">
        <f aca="false">COUNTIFS(U283:BQ283,BU283)</f>
        <v>0</v>
      </c>
      <c r="BW283" s="18" t="n">
        <f aca="false">BV283/BT283</f>
        <v>0</v>
      </c>
      <c r="BX283" s="16"/>
      <c r="BY283" s="16"/>
      <c r="BZ283" s="18" t="str">
        <f aca="false">IF(BY283="","",(BY283/BT283))</f>
        <v/>
      </c>
      <c r="CA283" s="16" t="n">
        <f aca="false">COUNTIFS(U283:BQ283,BU282)</f>
        <v>0</v>
      </c>
      <c r="CB283" s="16" t="str">
        <f aca="false">IF(BX283="",BU283,BX283)</f>
        <v>*grow*</v>
      </c>
      <c r="CC283" s="16" t="n">
        <f aca="false">COUNTIFS(U283:BQ283,CB282)</f>
        <v>0</v>
      </c>
      <c r="CD283" s="18" t="n">
        <f aca="false">CC283/BT283</f>
        <v>0</v>
      </c>
      <c r="CE283" s="16" t="s">
        <v>2105</v>
      </c>
      <c r="CF283" s="18" t="n">
        <f aca="false">(COUNTIFS(U283:BQ283,CE283))/BT283</f>
        <v>0</v>
      </c>
      <c r="CG283" s="16"/>
      <c r="CH283" s="16" t="s">
        <v>2106</v>
      </c>
      <c r="CI283" s="14" t="n">
        <f aca="false">(COUNTIFS(U283:BQ283,CK283))/BT283</f>
        <v>0.306122448979592</v>
      </c>
      <c r="CJ283" s="18" t="n">
        <v>0.35</v>
      </c>
      <c r="CK283" s="16" t="s">
        <v>186</v>
      </c>
      <c r="CL283" s="16" t="s">
        <v>2081</v>
      </c>
    </row>
    <row r="284" customFormat="false" ht="13.8" hidden="false" customHeight="false" outlineLevel="0" collapsed="false">
      <c r="A284" s="4" t="s">
        <v>195</v>
      </c>
      <c r="B284" s="4" t="n">
        <v>1</v>
      </c>
      <c r="C284" s="4" t="n">
        <v>1</v>
      </c>
      <c r="D284" s="4" t="n">
        <v>1</v>
      </c>
      <c r="E284" s="4" t="n">
        <v>70</v>
      </c>
      <c r="F284" s="4" t="n">
        <v>36</v>
      </c>
      <c r="G284" s="4" t="n">
        <v>0</v>
      </c>
      <c r="H284" s="4" t="n">
        <v>36</v>
      </c>
      <c r="I284" s="4" t="n">
        <v>10036</v>
      </c>
      <c r="J284" s="4" t="n">
        <v>36</v>
      </c>
      <c r="K284" s="4" t="n">
        <v>20036</v>
      </c>
      <c r="L284" s="4" t="s">
        <v>132</v>
      </c>
      <c r="M284" s="0" t="s">
        <v>2107</v>
      </c>
      <c r="N284" s="0" t="s">
        <v>2108</v>
      </c>
      <c r="O284" s="0" t="s">
        <v>2109</v>
      </c>
      <c r="P284" s="0" t="s">
        <v>2110</v>
      </c>
      <c r="Q284" s="0" t="s">
        <v>282</v>
      </c>
      <c r="R284" s="0" t="n">
        <f aca="false">(1+LEN(N284)-LEN(SUBSTITUTE(N284," ","")))+1</f>
        <v>5</v>
      </c>
      <c r="S284" s="0" t="n">
        <f aca="false">(1+LEN(O284)-LEN(SUBSTITUTE(O284," ","")))</f>
        <v>8</v>
      </c>
      <c r="T284" s="0" t="s">
        <v>1792</v>
      </c>
      <c r="U284" s="0" t="s">
        <v>2111</v>
      </c>
      <c r="V284" s="0" t="s">
        <v>2112</v>
      </c>
      <c r="W284" s="0" t="s">
        <v>2113</v>
      </c>
      <c r="X284" s="0" t="s">
        <v>2114</v>
      </c>
      <c r="Y284" s="0" t="s">
        <v>2114</v>
      </c>
      <c r="Z284" s="0" t="s">
        <v>2114</v>
      </c>
      <c r="AA284" s="0" t="s">
        <v>2115</v>
      </c>
      <c r="AB284" s="0" t="s">
        <v>2114</v>
      </c>
      <c r="AC284" s="0" t="s">
        <v>2116</v>
      </c>
      <c r="AD284" s="0" t="s">
        <v>2117</v>
      </c>
      <c r="AE284" s="0" t="s">
        <v>2118</v>
      </c>
      <c r="AF284" s="0" t="s">
        <v>2119</v>
      </c>
      <c r="AG284" s="0" t="s">
        <v>2115</v>
      </c>
      <c r="AH284" s="0" t="s">
        <v>2115</v>
      </c>
      <c r="AI284" s="0" t="s">
        <v>2114</v>
      </c>
      <c r="AJ284" s="0" t="s">
        <v>2114</v>
      </c>
      <c r="AK284" s="0" t="s">
        <v>2120</v>
      </c>
      <c r="AL284" s="0" t="s">
        <v>2121</v>
      </c>
      <c r="AM284" s="0" t="s">
        <v>2122</v>
      </c>
      <c r="AN284" s="0" t="s">
        <v>2115</v>
      </c>
      <c r="AO284" s="0" t="s">
        <v>2123</v>
      </c>
      <c r="AP284" s="0" t="s">
        <v>2124</v>
      </c>
      <c r="AQ284" s="0" t="s">
        <v>2125</v>
      </c>
      <c r="AR284" s="0" t="s">
        <v>2115</v>
      </c>
      <c r="AS284" s="0" t="s">
        <v>2126</v>
      </c>
      <c r="AT284" s="0" t="s">
        <v>2114</v>
      </c>
      <c r="AU284" s="0" t="s">
        <v>2127</v>
      </c>
      <c r="AV284" s="0" t="s">
        <v>2128</v>
      </c>
      <c r="AW284" s="0" t="s">
        <v>2129</v>
      </c>
      <c r="AX284" s="0" t="s">
        <v>2114</v>
      </c>
      <c r="AY284" s="0" t="s">
        <v>2124</v>
      </c>
      <c r="AZ284" s="0" t="s">
        <v>2130</v>
      </c>
      <c r="BA284" s="0" t="s">
        <v>2114</v>
      </c>
      <c r="BB284" s="0" t="s">
        <v>2114</v>
      </c>
      <c r="BC284" s="0" t="s">
        <v>2131</v>
      </c>
      <c r="BD284" s="0" t="s">
        <v>2114</v>
      </c>
      <c r="BE284" s="0" t="s">
        <v>2115</v>
      </c>
      <c r="BF284" s="0" t="s">
        <v>2132</v>
      </c>
      <c r="BG284" s="0" t="s">
        <v>2114</v>
      </c>
      <c r="BH284" s="0" t="s">
        <v>2129</v>
      </c>
      <c r="BI284" s="0" t="s">
        <v>2127</v>
      </c>
      <c r="BJ284" s="0" t="s">
        <v>2133</v>
      </c>
      <c r="BK284" s="0" t="s">
        <v>2115</v>
      </c>
      <c r="BL284" s="0" t="s">
        <v>2134</v>
      </c>
      <c r="BM284" s="0" t="s">
        <v>2135</v>
      </c>
      <c r="BN284" s="0" t="s">
        <v>2114</v>
      </c>
      <c r="BO284" s="0" t="s">
        <v>2136</v>
      </c>
      <c r="BP284" s="0" t="s">
        <v>2114</v>
      </c>
      <c r="BQ284" s="0" t="s">
        <v>2137</v>
      </c>
      <c r="BS284" s="0" t="s">
        <v>2121</v>
      </c>
      <c r="BT284" s="0" t="n">
        <f aca="false">49-(COUNTBLANK(U284:BQ284))</f>
        <v>49</v>
      </c>
      <c r="BU284" s="0" t="str">
        <f aca="false">CONCATENATE("*",BS284,"*")</f>
        <v>*questioning*</v>
      </c>
      <c r="BV284" s="0" t="n">
        <f aca="false">COUNTIFS(U284:BQ284,BU284)</f>
        <v>0</v>
      </c>
      <c r="BW284" s="14" t="n">
        <f aca="false">BV284/BT284</f>
        <v>0</v>
      </c>
      <c r="BX284" s="16" t="s">
        <v>2138</v>
      </c>
      <c r="BY284" s="16" t="n">
        <f aca="false">COUNTIFS(U284:BQ284,BX284)</f>
        <v>0</v>
      </c>
      <c r="BZ284" s="18" t="n">
        <f aca="false">IF(BY284="","",(BY284/BT284))</f>
        <v>0</v>
      </c>
      <c r="CA284" s="0" t="n">
        <f aca="false">COUNTIFS(U284:BQ284,BU285)</f>
        <v>0</v>
      </c>
      <c r="CB284" s="0" t="str">
        <f aca="false">IF(BX284="",BU284,BX284)</f>
        <v>*interrogat*</v>
      </c>
      <c r="CC284" s="0" t="n">
        <f aca="false">COUNTIFS(U284:BQ284,CB285)</f>
        <v>0</v>
      </c>
      <c r="CD284" s="14" t="n">
        <f aca="false">CC284/BT284</f>
        <v>0</v>
      </c>
      <c r="CE284" s="0" t="s">
        <v>2138</v>
      </c>
      <c r="CF284" s="14" t="n">
        <f aca="false">(COUNTIFS(U284:BQ284,CE284))/BT284</f>
        <v>0</v>
      </c>
      <c r="CH284" s="0" t="s">
        <v>2139</v>
      </c>
      <c r="CI284" s="14" t="n">
        <f aca="false">(COUNTIFS(U284:BQ284,CK284))/BT284</f>
        <v>0.142857142857143</v>
      </c>
      <c r="CJ284" s="14" t="n">
        <f aca="false">(COUNTIFS(U284:BQ284,CK285))/BT284</f>
        <v>0</v>
      </c>
      <c r="CK284" s="15" t="s">
        <v>2115</v>
      </c>
      <c r="CL284" s="0" t="s">
        <v>2140</v>
      </c>
      <c r="CN284" s="16"/>
    </row>
    <row r="285" customFormat="false" ht="13.8" hidden="false" customHeight="false" outlineLevel="0" collapsed="false">
      <c r="A285" s="4" t="s">
        <v>197</v>
      </c>
      <c r="B285" s="4" t="n">
        <v>1</v>
      </c>
      <c r="C285" s="4" t="n">
        <v>1</v>
      </c>
      <c r="D285" s="4" t="n">
        <v>2</v>
      </c>
      <c r="E285" s="4" t="n">
        <v>70</v>
      </c>
      <c r="F285" s="4" t="n">
        <v>36</v>
      </c>
      <c r="G285" s="4" t="n">
        <v>1</v>
      </c>
      <c r="H285" s="4" t="n">
        <v>1036</v>
      </c>
      <c r="I285" s="4" t="n">
        <v>11036</v>
      </c>
      <c r="J285" s="4" t="n">
        <v>1036</v>
      </c>
      <c r="K285" s="4" t="n">
        <v>21036</v>
      </c>
      <c r="L285" s="4" t="s">
        <v>132</v>
      </c>
      <c r="M285" s="0" t="s">
        <v>2141</v>
      </c>
      <c r="N285" s="0" t="s">
        <v>2108</v>
      </c>
      <c r="O285" s="0" t="s">
        <v>2142</v>
      </c>
      <c r="P285" s="0" t="s">
        <v>2110</v>
      </c>
      <c r="Q285" s="0" t="s">
        <v>282</v>
      </c>
      <c r="R285" s="0" t="n">
        <f aca="false">(1+LEN(N285)-LEN(SUBSTITUTE(N285," ","")))+1</f>
        <v>5</v>
      </c>
      <c r="S285" s="0" t="n">
        <f aca="false">(1+LEN(O285)-LEN(SUBSTITUTE(O285," ","")))</f>
        <v>8</v>
      </c>
      <c r="T285" s="0" t="s">
        <v>1792</v>
      </c>
      <c r="U285" s="19" t="s">
        <v>2143</v>
      </c>
      <c r="V285" s="0" t="s">
        <v>2144</v>
      </c>
      <c r="W285" s="19" t="s">
        <v>2145</v>
      </c>
      <c r="X285" s="19" t="s">
        <v>2146</v>
      </c>
      <c r="Y285" s="19" t="s">
        <v>2134</v>
      </c>
      <c r="Z285" s="19" t="s">
        <v>2147</v>
      </c>
      <c r="AA285" s="19" t="s">
        <v>2148</v>
      </c>
      <c r="AB285" s="19" t="s">
        <v>2120</v>
      </c>
      <c r="AC285" s="19" t="s">
        <v>2146</v>
      </c>
      <c r="AD285" s="19" t="s">
        <v>2149</v>
      </c>
      <c r="AE285" s="0" t="s">
        <v>2150</v>
      </c>
      <c r="AF285" s="0" t="s">
        <v>2151</v>
      </c>
      <c r="AG285" s="19" t="s">
        <v>2152</v>
      </c>
      <c r="AH285" s="19" t="s">
        <v>2134</v>
      </c>
      <c r="AI285" s="0" t="s">
        <v>2153</v>
      </c>
      <c r="AJ285" s="19" t="s">
        <v>2148</v>
      </c>
      <c r="AK285" s="0" t="s">
        <v>2154</v>
      </c>
      <c r="AL285" s="19" t="s">
        <v>2155</v>
      </c>
      <c r="AM285" s="0" t="s">
        <v>2156</v>
      </c>
      <c r="AN285" s="19" t="s">
        <v>2143</v>
      </c>
      <c r="AO285" s="19" t="s">
        <v>2123</v>
      </c>
      <c r="AP285" s="19" t="s">
        <v>2123</v>
      </c>
      <c r="AQ285" s="19" t="s">
        <v>2146</v>
      </c>
      <c r="AR285" s="19" t="s">
        <v>2123</v>
      </c>
      <c r="AS285" s="19" t="s">
        <v>2157</v>
      </c>
      <c r="AT285" s="0" t="s">
        <v>2158</v>
      </c>
      <c r="AU285" s="19" t="s">
        <v>2120</v>
      </c>
      <c r="AV285" s="0" t="s">
        <v>2153</v>
      </c>
      <c r="AW285" s="19" t="s">
        <v>2159</v>
      </c>
      <c r="AX285" s="19" t="s">
        <v>2146</v>
      </c>
      <c r="AY285" s="19" t="s">
        <v>2146</v>
      </c>
      <c r="AZ285" s="0" t="s">
        <v>2133</v>
      </c>
      <c r="BA285" s="19" t="s">
        <v>2134</v>
      </c>
      <c r="BB285" s="19" t="s">
        <v>2160</v>
      </c>
      <c r="BC285" s="19" t="s">
        <v>2123</v>
      </c>
      <c r="BD285" s="19" t="s">
        <v>2120</v>
      </c>
      <c r="BE285" s="19" t="s">
        <v>2152</v>
      </c>
      <c r="BF285" s="19" t="s">
        <v>2146</v>
      </c>
      <c r="BG285" s="0" t="s">
        <v>1454</v>
      </c>
      <c r="BH285" s="19" t="s">
        <v>2146</v>
      </c>
      <c r="BI285" s="19" t="s">
        <v>2161</v>
      </c>
      <c r="BJ285" s="19" t="s">
        <v>2143</v>
      </c>
      <c r="BK285" s="0" t="s">
        <v>2162</v>
      </c>
      <c r="BL285" s="0" t="s">
        <v>2153</v>
      </c>
      <c r="BM285" s="0" t="s">
        <v>2163</v>
      </c>
      <c r="BN285" s="19" t="s">
        <v>2143</v>
      </c>
      <c r="BO285" s="19" t="s">
        <v>2146</v>
      </c>
      <c r="BP285" s="19" t="s">
        <v>2147</v>
      </c>
      <c r="BQ285" s="19" t="s">
        <v>2148</v>
      </c>
      <c r="BS285" s="0" t="s">
        <v>2136</v>
      </c>
      <c r="BT285" s="0" t="n">
        <f aca="false">49-(COUNTBLANK(U285:BQ285))</f>
        <v>49</v>
      </c>
      <c r="BU285" s="0" t="str">
        <f aca="false">CONCATENATE("*",BS285,"*")</f>
        <v>*answering*</v>
      </c>
      <c r="BV285" s="0" t="n">
        <f aca="false">COUNTIFS(U285:BQ285,BU285)</f>
        <v>0</v>
      </c>
      <c r="BW285" s="14" t="n">
        <f aca="false">BV285/BT285</f>
        <v>0</v>
      </c>
      <c r="BX285" s="16" t="s">
        <v>2164</v>
      </c>
      <c r="BY285" s="16" t="n">
        <f aca="false">COUNTIFS(U285:BQ285,BX285)</f>
        <v>0</v>
      </c>
      <c r="BZ285" s="18" t="n">
        <f aca="false">IF(BY285="","",(BY285/BT285))</f>
        <v>0</v>
      </c>
      <c r="CA285" s="0" t="n">
        <f aca="false">COUNTIFS(U285:BQ285,BU284)</f>
        <v>0</v>
      </c>
      <c r="CB285" s="0" t="str">
        <f aca="false">IF(BX285="",BU285,BX285)</f>
        <v>*talking*</v>
      </c>
      <c r="CC285" s="0" t="n">
        <f aca="false">COUNTIFS(U285:BQ285,CB284)</f>
        <v>0</v>
      </c>
      <c r="CD285" s="14" t="n">
        <f aca="false">CC285/BT285</f>
        <v>0</v>
      </c>
      <c r="CE285" s="0" t="s">
        <v>2164</v>
      </c>
      <c r="CF285" s="14" t="n">
        <f aca="false">(COUNTIFS(U285:BQ285,CE285))/BT285</f>
        <v>0</v>
      </c>
      <c r="CG285" s="19" t="s">
        <v>2165</v>
      </c>
      <c r="CH285" s="0" t="s">
        <v>2166</v>
      </c>
      <c r="CI285" s="14" t="n">
        <f aca="false">(COUNTIFS(U285:BQ285,CK285))/BT285</f>
        <v>0.204081632653061</v>
      </c>
      <c r="CJ285" s="14" t="n">
        <f aca="false">(COUNTIFS(U285:BQ285,CK284))/BT285</f>
        <v>0</v>
      </c>
      <c r="CK285" s="15" t="s">
        <v>2146</v>
      </c>
      <c r="CL285" s="0" t="s">
        <v>2140</v>
      </c>
      <c r="CN285" s="16"/>
    </row>
    <row r="286" s="16" customFormat="true" ht="13.8" hidden="false" customHeight="false" outlineLevel="0" collapsed="false">
      <c r="A286" s="4" t="s">
        <v>131</v>
      </c>
      <c r="B286" s="17" t="n">
        <v>1</v>
      </c>
      <c r="C286" s="17" t="n">
        <v>2</v>
      </c>
      <c r="D286" s="17" t="n">
        <v>1</v>
      </c>
      <c r="E286" s="17" t="n">
        <v>70</v>
      </c>
      <c r="F286" s="17" t="n">
        <v>36</v>
      </c>
      <c r="G286" s="17" t="n">
        <v>2</v>
      </c>
      <c r="H286" s="4" t="n">
        <v>2036</v>
      </c>
      <c r="I286" s="4" t="n">
        <v>12036</v>
      </c>
      <c r="J286" s="4" t="n">
        <v>2036</v>
      </c>
      <c r="K286" s="4" t="n">
        <v>22036</v>
      </c>
      <c r="L286" s="4" t="s">
        <v>132</v>
      </c>
      <c r="M286" s="16" t="s">
        <v>2107</v>
      </c>
      <c r="N286" s="16" t="s">
        <v>2108</v>
      </c>
      <c r="O286" s="16" t="s">
        <v>2142</v>
      </c>
      <c r="P286" s="16" t="s">
        <v>2110</v>
      </c>
      <c r="Q286" s="16" t="s">
        <v>282</v>
      </c>
      <c r="R286" s="16" t="n">
        <f aca="false">(1+LEN(N286)-LEN(SUBSTITUTE(N286," ","")))+1</f>
        <v>5</v>
      </c>
      <c r="S286" s="16" t="n">
        <f aca="false">(1+LEN(O286)-LEN(SUBSTITUTE(O286," ","")))</f>
        <v>8</v>
      </c>
      <c r="T286" s="16" t="s">
        <v>1792</v>
      </c>
      <c r="U286" s="16" t="s">
        <v>2111</v>
      </c>
      <c r="V286" s="16" t="s">
        <v>2112</v>
      </c>
      <c r="W286" s="16" t="s">
        <v>2113</v>
      </c>
      <c r="X286" s="16" t="s">
        <v>2114</v>
      </c>
      <c r="Y286" s="16" t="s">
        <v>2114</v>
      </c>
      <c r="Z286" s="16" t="s">
        <v>2114</v>
      </c>
      <c r="AA286" s="16" t="s">
        <v>2115</v>
      </c>
      <c r="AB286" s="16" t="s">
        <v>2114</v>
      </c>
      <c r="AC286" s="16" t="s">
        <v>2116</v>
      </c>
      <c r="AD286" s="16" t="s">
        <v>2117</v>
      </c>
      <c r="AE286" s="16" t="s">
        <v>2118</v>
      </c>
      <c r="AF286" s="16" t="s">
        <v>2119</v>
      </c>
      <c r="AG286" s="16" t="s">
        <v>2115</v>
      </c>
      <c r="AH286" s="16" t="s">
        <v>2115</v>
      </c>
      <c r="AI286" s="16" t="s">
        <v>2114</v>
      </c>
      <c r="AJ286" s="16" t="s">
        <v>2114</v>
      </c>
      <c r="AK286" s="16" t="s">
        <v>2120</v>
      </c>
      <c r="AL286" s="16" t="s">
        <v>2121</v>
      </c>
      <c r="AM286" s="16" t="s">
        <v>2122</v>
      </c>
      <c r="AN286" s="16" t="s">
        <v>2115</v>
      </c>
      <c r="AO286" s="16" t="s">
        <v>2123</v>
      </c>
      <c r="AP286" s="16" t="s">
        <v>2124</v>
      </c>
      <c r="AQ286" s="16" t="s">
        <v>2125</v>
      </c>
      <c r="AR286" s="16" t="s">
        <v>2115</v>
      </c>
      <c r="AS286" s="16" t="s">
        <v>2126</v>
      </c>
      <c r="AT286" s="16" t="s">
        <v>2114</v>
      </c>
      <c r="AU286" s="16" t="s">
        <v>2127</v>
      </c>
      <c r="AV286" s="16" t="s">
        <v>2128</v>
      </c>
      <c r="AW286" s="16" t="s">
        <v>2129</v>
      </c>
      <c r="AX286" s="16" t="s">
        <v>2114</v>
      </c>
      <c r="AY286" s="16" t="s">
        <v>2124</v>
      </c>
      <c r="AZ286" s="16" t="s">
        <v>2130</v>
      </c>
      <c r="BA286" s="16" t="s">
        <v>2114</v>
      </c>
      <c r="BB286" s="16" t="s">
        <v>2114</v>
      </c>
      <c r="BC286" s="16" t="s">
        <v>2131</v>
      </c>
      <c r="BD286" s="16" t="s">
        <v>2114</v>
      </c>
      <c r="BE286" s="16" t="s">
        <v>2115</v>
      </c>
      <c r="BF286" s="16" t="s">
        <v>2132</v>
      </c>
      <c r="BG286" s="16" t="s">
        <v>2114</v>
      </c>
      <c r="BH286" s="16" t="s">
        <v>2129</v>
      </c>
      <c r="BI286" s="16" t="s">
        <v>2127</v>
      </c>
      <c r="BJ286" s="16" t="s">
        <v>2133</v>
      </c>
      <c r="BK286" s="16" t="s">
        <v>2115</v>
      </c>
      <c r="BL286" s="16" t="s">
        <v>2134</v>
      </c>
      <c r="BM286" s="16" t="s">
        <v>2135</v>
      </c>
      <c r="BN286" s="16" t="s">
        <v>2114</v>
      </c>
      <c r="BO286" s="16" t="s">
        <v>2136</v>
      </c>
      <c r="BP286" s="16" t="s">
        <v>2114</v>
      </c>
      <c r="BQ286" s="16" t="s">
        <v>2137</v>
      </c>
      <c r="BR286" s="0"/>
      <c r="BS286" s="16" t="s">
        <v>2121</v>
      </c>
      <c r="BT286" s="16" t="n">
        <f aca="false">49-(COUNTBLANK(U286:BQ286))</f>
        <v>49</v>
      </c>
      <c r="BU286" s="16" t="str">
        <f aca="false">CONCATENATE("*",BS286,"*")</f>
        <v>*questioning*</v>
      </c>
      <c r="BV286" s="16" t="n">
        <f aca="false">COUNTIFS(U286:BQ286,BU286)</f>
        <v>0</v>
      </c>
      <c r="BW286" s="18" t="n">
        <f aca="false">BV286/BT286</f>
        <v>0</v>
      </c>
      <c r="BX286" s="16" t="s">
        <v>2138</v>
      </c>
      <c r="BY286" s="16" t="n">
        <f aca="false">COUNTIFS(U286:BQ286,BX286)</f>
        <v>0</v>
      </c>
      <c r="BZ286" s="18" t="n">
        <f aca="false">IF(BY286="","",(BY286/BT286))</f>
        <v>0</v>
      </c>
      <c r="CA286" s="16" t="n">
        <f aca="false">COUNTIFS(U286:BQ286,BU287)</f>
        <v>0</v>
      </c>
      <c r="CB286" s="16" t="str">
        <f aca="false">IF(BX286="",BU286,BX286)</f>
        <v>*interrogat*</v>
      </c>
      <c r="CC286" s="16" t="n">
        <f aca="false">COUNTIFS(U286:BQ286,CB287)</f>
        <v>0</v>
      </c>
      <c r="CD286" s="18" t="n">
        <f aca="false">CC286/BT286</f>
        <v>0</v>
      </c>
      <c r="CE286" s="16" t="s">
        <v>2138</v>
      </c>
      <c r="CF286" s="18" t="n">
        <f aca="false">(COUNTIFS(U286:BQ286,CE286))/BT286</f>
        <v>0</v>
      </c>
      <c r="CG286" s="0"/>
      <c r="CH286" s="16" t="s">
        <v>2139</v>
      </c>
      <c r="CI286" s="14" t="n">
        <f aca="false">(COUNTIFS(U286:BQ286,CK286))/BT286</f>
        <v>0</v>
      </c>
      <c r="CJ286" s="14" t="n">
        <f aca="false">(COUNTIFS(U286:BQ286,CK287))/BT286</f>
        <v>0.142857142857143</v>
      </c>
      <c r="CK286" s="16" t="s">
        <v>2146</v>
      </c>
      <c r="CL286" s="16" t="s">
        <v>2140</v>
      </c>
    </row>
    <row r="287" customFormat="false" ht="13.8" hidden="false" customHeight="false" outlineLevel="0" collapsed="false">
      <c r="A287" s="4" t="s">
        <v>167</v>
      </c>
      <c r="B287" s="17" t="n">
        <v>1</v>
      </c>
      <c r="C287" s="17" t="n">
        <v>2</v>
      </c>
      <c r="D287" s="17" t="n">
        <v>2</v>
      </c>
      <c r="E287" s="17" t="n">
        <v>70</v>
      </c>
      <c r="F287" s="17" t="n">
        <v>36</v>
      </c>
      <c r="G287" s="17" t="n">
        <v>3</v>
      </c>
      <c r="H287" s="4" t="n">
        <v>3036</v>
      </c>
      <c r="I287" s="4" t="n">
        <v>13036</v>
      </c>
      <c r="J287" s="4" t="n">
        <v>3036</v>
      </c>
      <c r="K287" s="4" t="n">
        <v>23036</v>
      </c>
      <c r="L287" s="4" t="s">
        <v>132</v>
      </c>
      <c r="M287" s="16" t="s">
        <v>2141</v>
      </c>
      <c r="N287" s="16" t="s">
        <v>2108</v>
      </c>
      <c r="O287" s="16" t="s">
        <v>2109</v>
      </c>
      <c r="P287" s="16" t="s">
        <v>2110</v>
      </c>
      <c r="Q287" s="16" t="s">
        <v>282</v>
      </c>
      <c r="R287" s="16" t="n">
        <f aca="false">(1+LEN(N287)-LEN(SUBSTITUTE(N287," ","")))+1</f>
        <v>5</v>
      </c>
      <c r="S287" s="16" t="n">
        <f aca="false">(1+LEN(O287)-LEN(SUBSTITUTE(O287," ","")))</f>
        <v>8</v>
      </c>
      <c r="T287" s="16" t="s">
        <v>1792</v>
      </c>
      <c r="U287" s="20" t="s">
        <v>2143</v>
      </c>
      <c r="V287" s="16" t="s">
        <v>2144</v>
      </c>
      <c r="W287" s="20" t="s">
        <v>2145</v>
      </c>
      <c r="X287" s="20" t="s">
        <v>2146</v>
      </c>
      <c r="Y287" s="20" t="s">
        <v>2134</v>
      </c>
      <c r="Z287" s="20" t="s">
        <v>2147</v>
      </c>
      <c r="AA287" s="20" t="s">
        <v>2148</v>
      </c>
      <c r="AB287" s="20" t="s">
        <v>2120</v>
      </c>
      <c r="AC287" s="20" t="s">
        <v>2146</v>
      </c>
      <c r="AD287" s="20" t="s">
        <v>2149</v>
      </c>
      <c r="AE287" s="16" t="s">
        <v>2150</v>
      </c>
      <c r="AF287" s="16" t="s">
        <v>2151</v>
      </c>
      <c r="AG287" s="20" t="s">
        <v>2152</v>
      </c>
      <c r="AH287" s="20" t="s">
        <v>2134</v>
      </c>
      <c r="AI287" s="16" t="s">
        <v>2153</v>
      </c>
      <c r="AJ287" s="20" t="s">
        <v>2148</v>
      </c>
      <c r="AK287" s="16" t="s">
        <v>2154</v>
      </c>
      <c r="AL287" s="20" t="s">
        <v>2155</v>
      </c>
      <c r="AM287" s="16" t="s">
        <v>2156</v>
      </c>
      <c r="AN287" s="20" t="s">
        <v>2143</v>
      </c>
      <c r="AO287" s="20" t="s">
        <v>2123</v>
      </c>
      <c r="AP287" s="20" t="s">
        <v>2123</v>
      </c>
      <c r="AQ287" s="20" t="s">
        <v>2146</v>
      </c>
      <c r="AR287" s="20" t="s">
        <v>2123</v>
      </c>
      <c r="AS287" s="20" t="s">
        <v>2157</v>
      </c>
      <c r="AT287" s="16" t="s">
        <v>2158</v>
      </c>
      <c r="AU287" s="20" t="s">
        <v>2120</v>
      </c>
      <c r="AV287" s="16" t="s">
        <v>2153</v>
      </c>
      <c r="AW287" s="20" t="s">
        <v>2159</v>
      </c>
      <c r="AX287" s="20" t="s">
        <v>2146</v>
      </c>
      <c r="AY287" s="20" t="s">
        <v>2146</v>
      </c>
      <c r="AZ287" s="16" t="s">
        <v>2133</v>
      </c>
      <c r="BA287" s="20" t="s">
        <v>2134</v>
      </c>
      <c r="BB287" s="20" t="s">
        <v>2160</v>
      </c>
      <c r="BC287" s="20" t="s">
        <v>2123</v>
      </c>
      <c r="BD287" s="20" t="s">
        <v>2120</v>
      </c>
      <c r="BE287" s="20" t="s">
        <v>2152</v>
      </c>
      <c r="BF287" s="20" t="s">
        <v>2146</v>
      </c>
      <c r="BG287" s="16" t="s">
        <v>1454</v>
      </c>
      <c r="BH287" s="20" t="s">
        <v>2146</v>
      </c>
      <c r="BI287" s="20" t="s">
        <v>2161</v>
      </c>
      <c r="BJ287" s="20" t="s">
        <v>2143</v>
      </c>
      <c r="BK287" s="16" t="s">
        <v>2162</v>
      </c>
      <c r="BL287" s="16" t="s">
        <v>2153</v>
      </c>
      <c r="BM287" s="16" t="s">
        <v>2163</v>
      </c>
      <c r="BN287" s="20" t="s">
        <v>2143</v>
      </c>
      <c r="BO287" s="20" t="s">
        <v>2146</v>
      </c>
      <c r="BP287" s="20" t="s">
        <v>2147</v>
      </c>
      <c r="BQ287" s="20" t="s">
        <v>2148</v>
      </c>
      <c r="BS287" s="16" t="s">
        <v>2136</v>
      </c>
      <c r="BT287" s="16" t="n">
        <f aca="false">49-(COUNTBLANK(U287:BQ287))</f>
        <v>49</v>
      </c>
      <c r="BU287" s="16" t="str">
        <f aca="false">CONCATENATE("*",BS287,"*")</f>
        <v>*answering*</v>
      </c>
      <c r="BV287" s="16" t="n">
        <f aca="false">COUNTIFS(U287:BQ287,BU287)</f>
        <v>0</v>
      </c>
      <c r="BW287" s="18" t="n">
        <f aca="false">BV287/BT287</f>
        <v>0</v>
      </c>
      <c r="BX287" s="16" t="s">
        <v>2164</v>
      </c>
      <c r="BY287" s="16" t="n">
        <f aca="false">COUNTIFS(U287:BQ287,BX287)</f>
        <v>0</v>
      </c>
      <c r="BZ287" s="18" t="n">
        <f aca="false">IF(BY287="","",(BY287/BT287))</f>
        <v>0</v>
      </c>
      <c r="CA287" s="16" t="n">
        <f aca="false">COUNTIFS(U287:BQ287,BU286)</f>
        <v>0</v>
      </c>
      <c r="CB287" s="16" t="str">
        <f aca="false">IF(BX287="",BU287,BX287)</f>
        <v>*talking*</v>
      </c>
      <c r="CC287" s="16" t="n">
        <f aca="false">COUNTIFS(U287:BQ287,CB286)</f>
        <v>0</v>
      </c>
      <c r="CD287" s="18" t="n">
        <f aca="false">CC287/BT287</f>
        <v>0</v>
      </c>
      <c r="CE287" s="16" t="s">
        <v>2164</v>
      </c>
      <c r="CF287" s="18" t="n">
        <f aca="false">(COUNTIFS(U287:BQ287,CE287))/BT287</f>
        <v>0</v>
      </c>
      <c r="CG287" s="20" t="s">
        <v>2165</v>
      </c>
      <c r="CH287" s="16" t="s">
        <v>2166</v>
      </c>
      <c r="CI287" s="14" t="n">
        <f aca="false">(COUNTIFS(U287:BQ287,CK287))/BT287</f>
        <v>0</v>
      </c>
      <c r="CJ287" s="14" t="n">
        <f aca="false">(COUNTIFS(U287:BQ287,CK286))/BT287</f>
        <v>0.204081632653061</v>
      </c>
      <c r="CK287" s="16" t="s">
        <v>2115</v>
      </c>
      <c r="CL287" s="16" t="s">
        <v>2140</v>
      </c>
    </row>
    <row r="288" customFormat="false" ht="13.8" hidden="false" customHeight="false" outlineLevel="0" collapsed="false">
      <c r="A288" s="4" t="s">
        <v>202</v>
      </c>
      <c r="B288" s="4" t="n">
        <v>2</v>
      </c>
      <c r="C288" s="4" t="n">
        <v>1</v>
      </c>
      <c r="D288" s="4" t="n">
        <v>1</v>
      </c>
      <c r="E288" s="4" t="n">
        <v>70</v>
      </c>
      <c r="F288" s="4" t="n">
        <v>36</v>
      </c>
      <c r="G288" s="4" t="n">
        <v>5</v>
      </c>
      <c r="H288" s="4" t="n">
        <v>5036</v>
      </c>
      <c r="I288" s="4" t="n">
        <v>15036</v>
      </c>
      <c r="J288" s="4" t="n">
        <v>5036</v>
      </c>
      <c r="K288" s="4" t="s">
        <v>200</v>
      </c>
      <c r="L288" s="4" t="s">
        <v>132</v>
      </c>
      <c r="M288" s="0" t="s">
        <v>2107</v>
      </c>
      <c r="N288" s="0" t="s">
        <v>2108</v>
      </c>
      <c r="O288" s="0" t="s">
        <v>2109</v>
      </c>
      <c r="R288" s="0" t="n">
        <f aca="false">(1+LEN(N288)-LEN(SUBSTITUTE(N288," ","")))+1</f>
        <v>5</v>
      </c>
      <c r="S288" s="0" t="n">
        <f aca="false">(1+LEN(O288)-LEN(SUBSTITUTE(O288," ","")))</f>
        <v>8</v>
      </c>
      <c r="T288" s="0" t="s">
        <v>1792</v>
      </c>
      <c r="U288" s="0" t="s">
        <v>2111</v>
      </c>
      <c r="V288" s="0" t="s">
        <v>2112</v>
      </c>
      <c r="W288" s="0" t="s">
        <v>2113</v>
      </c>
      <c r="X288" s="0" t="s">
        <v>2114</v>
      </c>
      <c r="Y288" s="0" t="s">
        <v>2114</v>
      </c>
      <c r="Z288" s="0" t="s">
        <v>2114</v>
      </c>
      <c r="AA288" s="0" t="s">
        <v>2115</v>
      </c>
      <c r="AB288" s="0" t="s">
        <v>2114</v>
      </c>
      <c r="AC288" s="0" t="s">
        <v>2116</v>
      </c>
      <c r="AD288" s="0" t="s">
        <v>2117</v>
      </c>
      <c r="AE288" s="0" t="s">
        <v>2118</v>
      </c>
      <c r="AF288" s="0" t="s">
        <v>2119</v>
      </c>
      <c r="AG288" s="0" t="s">
        <v>2115</v>
      </c>
      <c r="AH288" s="0" t="s">
        <v>2115</v>
      </c>
      <c r="AI288" s="0" t="s">
        <v>2114</v>
      </c>
      <c r="AJ288" s="0" t="s">
        <v>2114</v>
      </c>
      <c r="AK288" s="0" t="s">
        <v>2120</v>
      </c>
      <c r="AL288" s="0" t="s">
        <v>2121</v>
      </c>
      <c r="AM288" s="0" t="s">
        <v>2122</v>
      </c>
      <c r="AN288" s="0" t="s">
        <v>2115</v>
      </c>
      <c r="AO288" s="0" t="s">
        <v>2123</v>
      </c>
      <c r="AP288" s="0" t="s">
        <v>2124</v>
      </c>
      <c r="AQ288" s="0" t="s">
        <v>2125</v>
      </c>
      <c r="AR288" s="0" t="s">
        <v>2115</v>
      </c>
      <c r="AS288" s="0" t="s">
        <v>2126</v>
      </c>
      <c r="AT288" s="0" t="s">
        <v>2114</v>
      </c>
      <c r="AU288" s="0" t="s">
        <v>2127</v>
      </c>
      <c r="AV288" s="0" t="s">
        <v>2128</v>
      </c>
      <c r="AW288" s="0" t="s">
        <v>2129</v>
      </c>
      <c r="AX288" s="0" t="s">
        <v>2114</v>
      </c>
      <c r="AY288" s="0" t="s">
        <v>2124</v>
      </c>
      <c r="AZ288" s="0" t="s">
        <v>2130</v>
      </c>
      <c r="BA288" s="0" t="s">
        <v>2114</v>
      </c>
      <c r="BB288" s="0" t="s">
        <v>2114</v>
      </c>
      <c r="BC288" s="0" t="s">
        <v>2131</v>
      </c>
      <c r="BD288" s="0" t="s">
        <v>2114</v>
      </c>
      <c r="BE288" s="0" t="s">
        <v>2115</v>
      </c>
      <c r="BF288" s="0" t="s">
        <v>2132</v>
      </c>
      <c r="BG288" s="0" t="s">
        <v>2114</v>
      </c>
      <c r="BH288" s="0" t="s">
        <v>2129</v>
      </c>
      <c r="BI288" s="0" t="s">
        <v>2127</v>
      </c>
      <c r="BJ288" s="0" t="s">
        <v>2133</v>
      </c>
      <c r="BK288" s="0" t="s">
        <v>2115</v>
      </c>
      <c r="BL288" s="0" t="s">
        <v>2134</v>
      </c>
      <c r="BM288" s="0" t="s">
        <v>2135</v>
      </c>
      <c r="BN288" s="0" t="s">
        <v>2114</v>
      </c>
      <c r="BO288" s="0" t="s">
        <v>2136</v>
      </c>
      <c r="BP288" s="0" t="s">
        <v>2114</v>
      </c>
      <c r="BQ288" s="0" t="s">
        <v>2137</v>
      </c>
      <c r="BS288" s="0" t="s">
        <v>2121</v>
      </c>
      <c r="BT288" s="0" t="n">
        <f aca="false">49-(COUNTBLANK(U288:BQ288))</f>
        <v>49</v>
      </c>
      <c r="BU288" s="0" t="str">
        <f aca="false">CONCATENATE("*",BS288,"*")</f>
        <v>*questioning*</v>
      </c>
      <c r="BV288" s="0" t="n">
        <f aca="false">COUNTIFS(U288:BQ288,BU288)</f>
        <v>0</v>
      </c>
      <c r="BW288" s="14" t="n">
        <f aca="false">BV288/BT288</f>
        <v>0</v>
      </c>
      <c r="BX288" s="0" t="s">
        <v>2138</v>
      </c>
      <c r="BY288" s="0" t="n">
        <f aca="false">COUNTIFS(U288:BQ288,BX288)</f>
        <v>0</v>
      </c>
      <c r="BZ288" s="18" t="n">
        <f aca="false">IF(BY288="","",(BY288/BT288))</f>
        <v>0</v>
      </c>
      <c r="CA288" s="0" t="n">
        <f aca="false">COUNTIFS(U288:BQ288,BU289)</f>
        <v>0</v>
      </c>
      <c r="CB288" s="0" t="str">
        <f aca="false">IF(BX288="",BU288,BX288)</f>
        <v>*interrogat*</v>
      </c>
      <c r="CC288" s="0" t="n">
        <f aca="false">COUNTIFS(U288:BQ288,CB289)</f>
        <v>0</v>
      </c>
      <c r="CD288" s="14" t="n">
        <f aca="false">CC288/BT288</f>
        <v>0</v>
      </c>
      <c r="CE288" s="0" t="s">
        <v>2138</v>
      </c>
      <c r="CF288" s="14" t="n">
        <f aca="false">(COUNTIFS(U288:BQ288,CE288))/BT288</f>
        <v>0</v>
      </c>
      <c r="CH288" s="0" t="s">
        <v>2139</v>
      </c>
      <c r="CI288" s="14" t="n">
        <f aca="false">(COUNTIFS(U288:BQ288,CK288))/BT288</f>
        <v>0.142857142857143</v>
      </c>
      <c r="CJ288" s="14" t="n">
        <f aca="false">(COUNTIFS(U288:BQ288,CH289))/BT288</f>
        <v>0</v>
      </c>
      <c r="CK288" s="15" t="s">
        <v>2115</v>
      </c>
      <c r="CL288" s="0" t="s">
        <v>2140</v>
      </c>
      <c r="CN288" s="16"/>
    </row>
    <row r="289" customFormat="false" ht="13.8" hidden="false" customHeight="false" outlineLevel="0" collapsed="false">
      <c r="A289" s="4" t="s">
        <v>203</v>
      </c>
      <c r="B289" s="4" t="n">
        <v>2</v>
      </c>
      <c r="C289" s="4" t="n">
        <v>1</v>
      </c>
      <c r="D289" s="4" t="n">
        <v>2</v>
      </c>
      <c r="E289" s="4" t="n">
        <v>70</v>
      </c>
      <c r="F289" s="4" t="n">
        <v>36</v>
      </c>
      <c r="G289" s="4" t="n">
        <v>6</v>
      </c>
      <c r="H289" s="4" t="n">
        <v>6036</v>
      </c>
      <c r="I289" s="4" t="n">
        <v>16036</v>
      </c>
      <c r="J289" s="4" t="n">
        <v>6036</v>
      </c>
      <c r="K289" s="4" t="s">
        <v>200</v>
      </c>
      <c r="L289" s="4" t="s">
        <v>132</v>
      </c>
      <c r="M289" s="0" t="s">
        <v>2141</v>
      </c>
      <c r="N289" s="0" t="s">
        <v>2108</v>
      </c>
      <c r="O289" s="0" t="s">
        <v>2142</v>
      </c>
      <c r="R289" s="0" t="n">
        <f aca="false">(1+LEN(N289)-LEN(SUBSTITUTE(N289," ","")))+1</f>
        <v>5</v>
      </c>
      <c r="S289" s="0" t="n">
        <f aca="false">(1+LEN(O289)-LEN(SUBSTITUTE(O289," ","")))</f>
        <v>8</v>
      </c>
      <c r="T289" s="0" t="s">
        <v>1792</v>
      </c>
      <c r="U289" s="19" t="s">
        <v>2143</v>
      </c>
      <c r="V289" s="0" t="s">
        <v>2144</v>
      </c>
      <c r="W289" s="19" t="s">
        <v>2145</v>
      </c>
      <c r="X289" s="19" t="s">
        <v>2146</v>
      </c>
      <c r="Y289" s="19" t="s">
        <v>2134</v>
      </c>
      <c r="Z289" s="19" t="s">
        <v>2147</v>
      </c>
      <c r="AA289" s="19" t="s">
        <v>2148</v>
      </c>
      <c r="AB289" s="19" t="s">
        <v>2120</v>
      </c>
      <c r="AC289" s="19" t="s">
        <v>2146</v>
      </c>
      <c r="AD289" s="19" t="s">
        <v>2149</v>
      </c>
      <c r="AE289" s="0" t="s">
        <v>2150</v>
      </c>
      <c r="AF289" s="0" t="s">
        <v>2151</v>
      </c>
      <c r="AG289" s="19" t="s">
        <v>2152</v>
      </c>
      <c r="AH289" s="19" t="s">
        <v>2134</v>
      </c>
      <c r="AI289" s="0" t="s">
        <v>2153</v>
      </c>
      <c r="AJ289" s="19" t="s">
        <v>2148</v>
      </c>
      <c r="AK289" s="0" t="s">
        <v>2154</v>
      </c>
      <c r="AL289" s="19" t="s">
        <v>2155</v>
      </c>
      <c r="AM289" s="0" t="s">
        <v>2156</v>
      </c>
      <c r="AN289" s="19" t="s">
        <v>2143</v>
      </c>
      <c r="AO289" s="19" t="s">
        <v>2123</v>
      </c>
      <c r="AP289" s="19" t="s">
        <v>2123</v>
      </c>
      <c r="AQ289" s="19" t="s">
        <v>2146</v>
      </c>
      <c r="AR289" s="19" t="s">
        <v>2123</v>
      </c>
      <c r="AS289" s="19" t="s">
        <v>2157</v>
      </c>
      <c r="AT289" s="0" t="s">
        <v>2158</v>
      </c>
      <c r="AU289" s="19" t="s">
        <v>2120</v>
      </c>
      <c r="AV289" s="0" t="s">
        <v>2153</v>
      </c>
      <c r="AW289" s="19" t="s">
        <v>2159</v>
      </c>
      <c r="AX289" s="19" t="s">
        <v>2146</v>
      </c>
      <c r="AY289" s="19" t="s">
        <v>2146</v>
      </c>
      <c r="AZ289" s="0" t="s">
        <v>2133</v>
      </c>
      <c r="BA289" s="19" t="s">
        <v>2134</v>
      </c>
      <c r="BB289" s="19" t="s">
        <v>2160</v>
      </c>
      <c r="BC289" s="19" t="s">
        <v>2123</v>
      </c>
      <c r="BD289" s="19" t="s">
        <v>2120</v>
      </c>
      <c r="BE289" s="19" t="s">
        <v>2152</v>
      </c>
      <c r="BF289" s="19" t="s">
        <v>2146</v>
      </c>
      <c r="BG289" s="0" t="s">
        <v>1454</v>
      </c>
      <c r="BH289" s="19" t="s">
        <v>2146</v>
      </c>
      <c r="BI289" s="19" t="s">
        <v>2161</v>
      </c>
      <c r="BJ289" s="19" t="s">
        <v>2143</v>
      </c>
      <c r="BK289" s="0" t="s">
        <v>2162</v>
      </c>
      <c r="BL289" s="0" t="s">
        <v>2153</v>
      </c>
      <c r="BM289" s="0" t="s">
        <v>2163</v>
      </c>
      <c r="BN289" s="19" t="s">
        <v>2143</v>
      </c>
      <c r="BO289" s="19" t="s">
        <v>2146</v>
      </c>
      <c r="BP289" s="19" t="s">
        <v>2147</v>
      </c>
      <c r="BQ289" s="19" t="s">
        <v>2148</v>
      </c>
      <c r="BS289" s="0" t="s">
        <v>2136</v>
      </c>
      <c r="BT289" s="0" t="n">
        <f aca="false">49-(COUNTBLANK(U289:BQ289))</f>
        <v>49</v>
      </c>
      <c r="BU289" s="0" t="str">
        <f aca="false">CONCATENATE("*",BS289,"*")</f>
        <v>*answering*</v>
      </c>
      <c r="BV289" s="0" t="n">
        <f aca="false">COUNTIFS(U289:BQ289,BU289)</f>
        <v>0</v>
      </c>
      <c r="BW289" s="14" t="n">
        <f aca="false">BV289/BT289</f>
        <v>0</v>
      </c>
      <c r="BX289" s="0" t="s">
        <v>2164</v>
      </c>
      <c r="BY289" s="0" t="n">
        <f aca="false">COUNTIFS(U289:BQ289,BX289)</f>
        <v>0</v>
      </c>
      <c r="BZ289" s="18" t="n">
        <f aca="false">IF(BY289="","",(BY289/BT289))</f>
        <v>0</v>
      </c>
      <c r="CA289" s="0" t="n">
        <f aca="false">COUNTIFS(U289:BQ289,BU288)</f>
        <v>0</v>
      </c>
      <c r="CB289" s="0" t="str">
        <f aca="false">IF(BX289="",BU289,BX289)</f>
        <v>*talking*</v>
      </c>
      <c r="CC289" s="0" t="n">
        <f aca="false">COUNTIFS(U289:BQ289,CB288)</f>
        <v>0</v>
      </c>
      <c r="CD289" s="14" t="n">
        <f aca="false">CC289/BT289</f>
        <v>0</v>
      </c>
      <c r="CE289" s="0" t="s">
        <v>2164</v>
      </c>
      <c r="CF289" s="14" t="n">
        <f aca="false">(COUNTIFS(U289:BQ289,CE289))/BT289</f>
        <v>0</v>
      </c>
      <c r="CG289" s="19" t="s">
        <v>2165</v>
      </c>
      <c r="CH289" s="0" t="s">
        <v>2166</v>
      </c>
      <c r="CI289" s="14" t="n">
        <f aca="false">(COUNTIFS(U289:BQ289,CK289))/BT289</f>
        <v>0.204081632653061</v>
      </c>
      <c r="CJ289" s="14" t="n">
        <f aca="false">(COUNTIFS(U289:BQ289,CH288))/BT289</f>
        <v>0</v>
      </c>
      <c r="CK289" s="15" t="s">
        <v>2146</v>
      </c>
      <c r="CL289" s="0" t="s">
        <v>2140</v>
      </c>
      <c r="CN289" s="16"/>
    </row>
    <row r="290" s="16" customFormat="true" ht="13.8" hidden="false" customHeight="false" outlineLevel="0" collapsed="false">
      <c r="A290" s="4" t="s">
        <v>199</v>
      </c>
      <c r="B290" s="17" t="n">
        <v>2</v>
      </c>
      <c r="C290" s="17" t="n">
        <v>2</v>
      </c>
      <c r="D290" s="17" t="n">
        <v>1</v>
      </c>
      <c r="E290" s="17" t="n">
        <v>70</v>
      </c>
      <c r="F290" s="17" t="n">
        <v>36</v>
      </c>
      <c r="G290" s="17" t="n">
        <v>7</v>
      </c>
      <c r="H290" s="4" t="n">
        <v>7036</v>
      </c>
      <c r="I290" s="4" t="n">
        <v>17036</v>
      </c>
      <c r="J290" s="4" t="n">
        <v>7036</v>
      </c>
      <c r="K290" s="4" t="s">
        <v>200</v>
      </c>
      <c r="L290" s="4" t="s">
        <v>132</v>
      </c>
      <c r="M290" s="16" t="s">
        <v>2107</v>
      </c>
      <c r="N290" s="16" t="s">
        <v>2108</v>
      </c>
      <c r="O290" s="16" t="s">
        <v>2142</v>
      </c>
      <c r="R290" s="16" t="n">
        <f aca="false">(1+LEN(N290)-LEN(SUBSTITUTE(N290," ","")))+1</f>
        <v>5</v>
      </c>
      <c r="S290" s="16" t="n">
        <f aca="false">(1+LEN(O290)-LEN(SUBSTITUTE(O290," ","")))</f>
        <v>8</v>
      </c>
      <c r="T290" s="16" t="s">
        <v>1792</v>
      </c>
      <c r="U290" s="16" t="s">
        <v>2111</v>
      </c>
      <c r="V290" s="16" t="s">
        <v>2112</v>
      </c>
      <c r="W290" s="16" t="s">
        <v>2113</v>
      </c>
      <c r="X290" s="16" t="s">
        <v>2114</v>
      </c>
      <c r="Y290" s="16" t="s">
        <v>2114</v>
      </c>
      <c r="Z290" s="16" t="s">
        <v>2114</v>
      </c>
      <c r="AA290" s="16" t="s">
        <v>2115</v>
      </c>
      <c r="AB290" s="16" t="s">
        <v>2114</v>
      </c>
      <c r="AC290" s="16" t="s">
        <v>2116</v>
      </c>
      <c r="AD290" s="16" t="s">
        <v>2117</v>
      </c>
      <c r="AE290" s="16" t="s">
        <v>2118</v>
      </c>
      <c r="AF290" s="16" t="s">
        <v>2119</v>
      </c>
      <c r="AG290" s="16" t="s">
        <v>2115</v>
      </c>
      <c r="AH290" s="16" t="s">
        <v>2115</v>
      </c>
      <c r="AI290" s="16" t="s">
        <v>2114</v>
      </c>
      <c r="AJ290" s="16" t="s">
        <v>2114</v>
      </c>
      <c r="AK290" s="16" t="s">
        <v>2120</v>
      </c>
      <c r="AL290" s="16" t="s">
        <v>2121</v>
      </c>
      <c r="AM290" s="16" t="s">
        <v>2122</v>
      </c>
      <c r="AN290" s="16" t="s">
        <v>2115</v>
      </c>
      <c r="AO290" s="16" t="s">
        <v>2123</v>
      </c>
      <c r="AP290" s="16" t="s">
        <v>2124</v>
      </c>
      <c r="AQ290" s="16" t="s">
        <v>2125</v>
      </c>
      <c r="AR290" s="16" t="s">
        <v>2115</v>
      </c>
      <c r="AS290" s="16" t="s">
        <v>2126</v>
      </c>
      <c r="AT290" s="16" t="s">
        <v>2114</v>
      </c>
      <c r="AU290" s="16" t="s">
        <v>2127</v>
      </c>
      <c r="AV290" s="16" t="s">
        <v>2128</v>
      </c>
      <c r="AW290" s="16" t="s">
        <v>2129</v>
      </c>
      <c r="AX290" s="16" t="s">
        <v>2114</v>
      </c>
      <c r="AY290" s="16" t="s">
        <v>2124</v>
      </c>
      <c r="AZ290" s="16" t="s">
        <v>2130</v>
      </c>
      <c r="BA290" s="16" t="s">
        <v>2114</v>
      </c>
      <c r="BB290" s="16" t="s">
        <v>2114</v>
      </c>
      <c r="BC290" s="16" t="s">
        <v>2131</v>
      </c>
      <c r="BD290" s="16" t="s">
        <v>2114</v>
      </c>
      <c r="BE290" s="16" t="s">
        <v>2115</v>
      </c>
      <c r="BF290" s="16" t="s">
        <v>2132</v>
      </c>
      <c r="BG290" s="16" t="s">
        <v>2114</v>
      </c>
      <c r="BH290" s="16" t="s">
        <v>2129</v>
      </c>
      <c r="BI290" s="16" t="s">
        <v>2127</v>
      </c>
      <c r="BJ290" s="16" t="s">
        <v>2133</v>
      </c>
      <c r="BK290" s="16" t="s">
        <v>2115</v>
      </c>
      <c r="BL290" s="16" t="s">
        <v>2134</v>
      </c>
      <c r="BM290" s="16" t="s">
        <v>2135</v>
      </c>
      <c r="BN290" s="16" t="s">
        <v>2114</v>
      </c>
      <c r="BO290" s="16" t="s">
        <v>2136</v>
      </c>
      <c r="BP290" s="16" t="s">
        <v>2114</v>
      </c>
      <c r="BQ290" s="16" t="s">
        <v>2137</v>
      </c>
      <c r="BS290" s="16" t="s">
        <v>2121</v>
      </c>
      <c r="BT290" s="16" t="n">
        <f aca="false">49-(COUNTBLANK(U290:BQ290))</f>
        <v>49</v>
      </c>
      <c r="BU290" s="16" t="str">
        <f aca="false">CONCATENATE("*",BS290,"*")</f>
        <v>*questioning*</v>
      </c>
      <c r="BV290" s="16" t="n">
        <f aca="false">COUNTIFS(U290:BQ290,BU290)</f>
        <v>0</v>
      </c>
      <c r="BW290" s="18" t="n">
        <f aca="false">BV290/BT290</f>
        <v>0</v>
      </c>
      <c r="BX290" s="16" t="s">
        <v>2138</v>
      </c>
      <c r="BY290" s="16" t="n">
        <f aca="false">COUNTIFS(U290:BQ290,BX290)</f>
        <v>0</v>
      </c>
      <c r="BZ290" s="18" t="n">
        <f aca="false">IF(BY290="","",(BY290/BT290))</f>
        <v>0</v>
      </c>
      <c r="CA290" s="16" t="n">
        <f aca="false">COUNTIFS(U290:BQ290,BU291)</f>
        <v>0</v>
      </c>
      <c r="CB290" s="16" t="str">
        <f aca="false">IF(BX290="",BU290,BX290)</f>
        <v>*interrogat*</v>
      </c>
      <c r="CC290" s="16" t="n">
        <f aca="false">COUNTIFS(U290:BQ290,CB291)</f>
        <v>0</v>
      </c>
      <c r="CD290" s="18" t="n">
        <f aca="false">CC290/BT290</f>
        <v>0</v>
      </c>
      <c r="CE290" s="16" t="s">
        <v>2138</v>
      </c>
      <c r="CF290" s="18" t="n">
        <f aca="false">(COUNTIFS(U290:BQ290,CE290))/BT290</f>
        <v>0</v>
      </c>
      <c r="CH290" s="16" t="s">
        <v>2139</v>
      </c>
      <c r="CI290" s="14" t="n">
        <f aca="false">(COUNTIFS(U290:BQ290,CK290))/BT290</f>
        <v>0</v>
      </c>
      <c r="CJ290" s="18" t="n">
        <v>0.45</v>
      </c>
      <c r="CK290" s="16" t="s">
        <v>2146</v>
      </c>
      <c r="CL290" s="16" t="s">
        <v>2140</v>
      </c>
    </row>
    <row r="291" customFormat="false" ht="13.8" hidden="false" customHeight="false" outlineLevel="0" collapsed="false">
      <c r="A291" s="4" t="s">
        <v>201</v>
      </c>
      <c r="B291" s="17" t="n">
        <v>2</v>
      </c>
      <c r="C291" s="17" t="n">
        <v>2</v>
      </c>
      <c r="D291" s="17" t="n">
        <v>2</v>
      </c>
      <c r="E291" s="17" t="n">
        <v>70</v>
      </c>
      <c r="F291" s="17" t="n">
        <v>36</v>
      </c>
      <c r="G291" s="17" t="n">
        <v>8</v>
      </c>
      <c r="H291" s="4" t="n">
        <v>8036</v>
      </c>
      <c r="I291" s="4" t="n">
        <v>18036</v>
      </c>
      <c r="J291" s="4" t="n">
        <v>8036</v>
      </c>
      <c r="K291" s="4" t="s">
        <v>200</v>
      </c>
      <c r="L291" s="4" t="s">
        <v>132</v>
      </c>
      <c r="M291" s="16" t="s">
        <v>2141</v>
      </c>
      <c r="N291" s="16" t="s">
        <v>2108</v>
      </c>
      <c r="O291" s="16" t="s">
        <v>2109</v>
      </c>
      <c r="P291" s="16"/>
      <c r="Q291" s="16"/>
      <c r="R291" s="16" t="n">
        <f aca="false">(1+LEN(N291)-LEN(SUBSTITUTE(N291," ","")))+1</f>
        <v>5</v>
      </c>
      <c r="S291" s="16" t="n">
        <f aca="false">(1+LEN(O291)-LEN(SUBSTITUTE(O291," ","")))</f>
        <v>8</v>
      </c>
      <c r="T291" s="16" t="s">
        <v>1792</v>
      </c>
      <c r="U291" s="20" t="s">
        <v>2143</v>
      </c>
      <c r="V291" s="16" t="s">
        <v>2144</v>
      </c>
      <c r="W291" s="20" t="s">
        <v>2145</v>
      </c>
      <c r="X291" s="20" t="s">
        <v>2146</v>
      </c>
      <c r="Y291" s="20" t="s">
        <v>2134</v>
      </c>
      <c r="Z291" s="20" t="s">
        <v>2147</v>
      </c>
      <c r="AA291" s="20" t="s">
        <v>2148</v>
      </c>
      <c r="AB291" s="20" t="s">
        <v>2120</v>
      </c>
      <c r="AC291" s="20" t="s">
        <v>2146</v>
      </c>
      <c r="AD291" s="20" t="s">
        <v>2149</v>
      </c>
      <c r="AE291" s="16" t="s">
        <v>2150</v>
      </c>
      <c r="AF291" s="16" t="s">
        <v>2151</v>
      </c>
      <c r="AG291" s="20" t="s">
        <v>2152</v>
      </c>
      <c r="AH291" s="20" t="s">
        <v>2134</v>
      </c>
      <c r="AI291" s="16" t="s">
        <v>2153</v>
      </c>
      <c r="AJ291" s="20" t="s">
        <v>2148</v>
      </c>
      <c r="AK291" s="16" t="s">
        <v>2154</v>
      </c>
      <c r="AL291" s="20" t="s">
        <v>2155</v>
      </c>
      <c r="AM291" s="16" t="s">
        <v>2156</v>
      </c>
      <c r="AN291" s="20" t="s">
        <v>2143</v>
      </c>
      <c r="AO291" s="20" t="s">
        <v>2123</v>
      </c>
      <c r="AP291" s="20" t="s">
        <v>2123</v>
      </c>
      <c r="AQ291" s="20" t="s">
        <v>2146</v>
      </c>
      <c r="AR291" s="20" t="s">
        <v>2123</v>
      </c>
      <c r="AS291" s="20" t="s">
        <v>2157</v>
      </c>
      <c r="AT291" s="16" t="s">
        <v>2158</v>
      </c>
      <c r="AU291" s="20" t="s">
        <v>2120</v>
      </c>
      <c r="AV291" s="16" t="s">
        <v>2153</v>
      </c>
      <c r="AW291" s="20" t="s">
        <v>2159</v>
      </c>
      <c r="AX291" s="20" t="s">
        <v>2146</v>
      </c>
      <c r="AY291" s="20" t="s">
        <v>2146</v>
      </c>
      <c r="AZ291" s="16" t="s">
        <v>2133</v>
      </c>
      <c r="BA291" s="20" t="s">
        <v>2134</v>
      </c>
      <c r="BB291" s="20" t="s">
        <v>2160</v>
      </c>
      <c r="BC291" s="20" t="s">
        <v>2123</v>
      </c>
      <c r="BD291" s="20" t="s">
        <v>2120</v>
      </c>
      <c r="BE291" s="20" t="s">
        <v>2152</v>
      </c>
      <c r="BF291" s="20" t="s">
        <v>2146</v>
      </c>
      <c r="BG291" s="16" t="s">
        <v>1454</v>
      </c>
      <c r="BH291" s="20" t="s">
        <v>2146</v>
      </c>
      <c r="BI291" s="20" t="s">
        <v>2161</v>
      </c>
      <c r="BJ291" s="20" t="s">
        <v>2143</v>
      </c>
      <c r="BK291" s="16" t="s">
        <v>2162</v>
      </c>
      <c r="BL291" s="16" t="s">
        <v>2153</v>
      </c>
      <c r="BM291" s="16" t="s">
        <v>2163</v>
      </c>
      <c r="BN291" s="20" t="s">
        <v>2143</v>
      </c>
      <c r="BO291" s="20" t="s">
        <v>2146</v>
      </c>
      <c r="BP291" s="20" t="s">
        <v>2147</v>
      </c>
      <c r="BQ291" s="20" t="s">
        <v>2148</v>
      </c>
      <c r="BR291" s="16"/>
      <c r="BS291" s="16" t="s">
        <v>2136</v>
      </c>
      <c r="BT291" s="16" t="n">
        <f aca="false">49-(COUNTBLANK(U291:BQ291))</f>
        <v>49</v>
      </c>
      <c r="BU291" s="16" t="str">
        <f aca="false">CONCATENATE("*",BS291,"*")</f>
        <v>*answering*</v>
      </c>
      <c r="BV291" s="16" t="n">
        <f aca="false">COUNTIFS(U291:BQ291,BU291)</f>
        <v>0</v>
      </c>
      <c r="BW291" s="18" t="n">
        <f aca="false">BV291/BT291</f>
        <v>0</v>
      </c>
      <c r="BX291" s="16" t="s">
        <v>2164</v>
      </c>
      <c r="BY291" s="16" t="n">
        <f aca="false">COUNTIFS(U291:BQ291,BX291)</f>
        <v>0</v>
      </c>
      <c r="BZ291" s="18" t="n">
        <f aca="false">IF(BY291="","",(BY291/BT291))</f>
        <v>0</v>
      </c>
      <c r="CA291" s="16" t="n">
        <f aca="false">COUNTIFS(U291:BQ291,BU290)</f>
        <v>0</v>
      </c>
      <c r="CB291" s="16" t="str">
        <f aca="false">IF(BX291="",BU291,BX291)</f>
        <v>*talking*</v>
      </c>
      <c r="CC291" s="16" t="n">
        <f aca="false">COUNTIFS(U291:BQ291,CB290)</f>
        <v>0</v>
      </c>
      <c r="CD291" s="18" t="n">
        <f aca="false">CC291/BT291</f>
        <v>0</v>
      </c>
      <c r="CE291" s="16" t="s">
        <v>2164</v>
      </c>
      <c r="CF291" s="18" t="n">
        <f aca="false">(COUNTIFS(U291:BQ291,CE291))/BT291</f>
        <v>0</v>
      </c>
      <c r="CG291" s="20" t="s">
        <v>2165</v>
      </c>
      <c r="CH291" s="16" t="s">
        <v>2166</v>
      </c>
      <c r="CI291" s="14" t="n">
        <f aca="false">(COUNTIFS(U291:BQ291,CK291))/BT291</f>
        <v>0</v>
      </c>
      <c r="CJ291" s="18" t="n">
        <v>0.2</v>
      </c>
      <c r="CK291" s="16" t="s">
        <v>2115</v>
      </c>
      <c r="CL291" s="16" t="s">
        <v>2140</v>
      </c>
    </row>
    <row r="292" customFormat="false" ht="13.8" hidden="false" customHeight="false" outlineLevel="0" collapsed="false">
      <c r="A292" s="4" t="s">
        <v>195</v>
      </c>
      <c r="B292" s="4" t="n">
        <v>1</v>
      </c>
      <c r="C292" s="4" t="n">
        <v>1</v>
      </c>
      <c r="D292" s="4" t="n">
        <v>1</v>
      </c>
      <c r="E292" s="4" t="n">
        <v>71</v>
      </c>
      <c r="F292" s="4" t="n">
        <v>37</v>
      </c>
      <c r="G292" s="4" t="n">
        <v>0</v>
      </c>
      <c r="H292" s="4" t="n">
        <v>37</v>
      </c>
      <c r="I292" s="4" t="n">
        <v>10037</v>
      </c>
      <c r="J292" s="4" t="n">
        <v>37</v>
      </c>
      <c r="K292" s="4" t="n">
        <v>20037</v>
      </c>
      <c r="L292" s="4" t="s">
        <v>132</v>
      </c>
      <c r="M292" s="0" t="s">
        <v>2167</v>
      </c>
      <c r="N292" s="0" t="s">
        <v>2168</v>
      </c>
      <c r="O292" s="0" t="s">
        <v>2169</v>
      </c>
      <c r="P292" s="0" t="s">
        <v>2170</v>
      </c>
      <c r="Q292" s="0" t="s">
        <v>282</v>
      </c>
      <c r="R292" s="0" t="n">
        <f aca="false">(1+LEN(N292)-LEN(SUBSTITUTE(N292," ","")))+1</f>
        <v>6</v>
      </c>
      <c r="S292" s="0" t="n">
        <f aca="false">(1+LEN(O292)-LEN(SUBSTITUTE(O292," ","")))</f>
        <v>11</v>
      </c>
      <c r="T292" s="0" t="s">
        <v>2171</v>
      </c>
      <c r="U292" s="0" t="s">
        <v>2172</v>
      </c>
      <c r="V292" s="0" t="s">
        <v>2173</v>
      </c>
      <c r="W292" s="0" t="s">
        <v>2174</v>
      </c>
      <c r="X292" s="0" t="s">
        <v>2175</v>
      </c>
      <c r="Y292" s="0" t="s">
        <v>747</v>
      </c>
      <c r="Z292" s="0" t="s">
        <v>2176</v>
      </c>
      <c r="AA292" s="0" t="s">
        <v>2177</v>
      </c>
      <c r="AB292" s="0" t="s">
        <v>2178</v>
      </c>
      <c r="AC292" s="0" t="s">
        <v>2179</v>
      </c>
      <c r="AD292" s="0" t="s">
        <v>756</v>
      </c>
      <c r="AE292" s="0" t="s">
        <v>2180</v>
      </c>
      <c r="AF292" s="0" t="s">
        <v>2181</v>
      </c>
      <c r="AG292" s="0" t="s">
        <v>2182</v>
      </c>
      <c r="AH292" s="0" t="s">
        <v>2183</v>
      </c>
      <c r="AI292" s="0" t="s">
        <v>2175</v>
      </c>
      <c r="AJ292" s="0" t="s">
        <v>2184</v>
      </c>
      <c r="AK292" s="0" t="s">
        <v>2178</v>
      </c>
      <c r="AL292" s="0" t="s">
        <v>690</v>
      </c>
      <c r="AM292" s="0" t="s">
        <v>747</v>
      </c>
      <c r="AN292" s="0" t="s">
        <v>747</v>
      </c>
      <c r="AO292" s="0" t="s">
        <v>2185</v>
      </c>
      <c r="AP292" s="0" t="s">
        <v>2185</v>
      </c>
      <c r="AQ292" s="0" t="s">
        <v>1003</v>
      </c>
      <c r="AR292" s="0" t="s">
        <v>2186</v>
      </c>
      <c r="AS292" s="0" t="s">
        <v>747</v>
      </c>
      <c r="AT292" s="0" t="s">
        <v>2187</v>
      </c>
      <c r="AU292" s="0" t="s">
        <v>190</v>
      </c>
      <c r="AV292" s="0" t="s">
        <v>154</v>
      </c>
      <c r="AW292" s="0" t="s">
        <v>1003</v>
      </c>
      <c r="AX292" s="0" t="s">
        <v>1312</v>
      </c>
      <c r="AY292" s="0" t="s">
        <v>560</v>
      </c>
      <c r="AZ292" s="0" t="s">
        <v>2183</v>
      </c>
      <c r="BA292" s="0" t="s">
        <v>756</v>
      </c>
      <c r="BB292" s="0" t="s">
        <v>756</v>
      </c>
      <c r="BC292" s="0" t="s">
        <v>2188</v>
      </c>
      <c r="BD292" s="0" t="s">
        <v>1529</v>
      </c>
      <c r="BE292" s="0" t="s">
        <v>775</v>
      </c>
      <c r="BF292" s="0" t="s">
        <v>2182</v>
      </c>
      <c r="BG292" s="0" t="s">
        <v>756</v>
      </c>
      <c r="BH292" s="0" t="s">
        <v>756</v>
      </c>
      <c r="BI292" s="0" t="s">
        <v>756</v>
      </c>
      <c r="BJ292" s="0" t="s">
        <v>2189</v>
      </c>
      <c r="BK292" s="0" t="s">
        <v>560</v>
      </c>
      <c r="BL292" s="0" t="s">
        <v>2190</v>
      </c>
      <c r="BM292" s="0" t="s">
        <v>747</v>
      </c>
      <c r="BN292" s="0" t="s">
        <v>2191</v>
      </c>
      <c r="BO292" s="0" t="s">
        <v>756</v>
      </c>
      <c r="BP292" s="0" t="s">
        <v>154</v>
      </c>
      <c r="BQ292" s="0" t="s">
        <v>2192</v>
      </c>
      <c r="BS292" s="0" t="s">
        <v>2178</v>
      </c>
      <c r="BT292" s="0" t="n">
        <f aca="false">49-(COUNTBLANK(U292:BQ292))</f>
        <v>49</v>
      </c>
      <c r="BU292" s="0" t="str">
        <f aca="false">CONCATENATE("*",BS292,"*")</f>
        <v>*compose*</v>
      </c>
      <c r="BV292" s="0" t="n">
        <f aca="false">COUNTIFS(U292:BQ292,BU292)</f>
        <v>0</v>
      </c>
      <c r="BW292" s="18" t="n">
        <f aca="false">BV292/BT292</f>
        <v>0</v>
      </c>
      <c r="BZ292" s="14" t="str">
        <f aca="false">IF(BY292="","",(BY292/BT292))</f>
        <v/>
      </c>
      <c r="CA292" s="0" t="n">
        <f aca="false">COUNTIFS(U292:BQ292,BU293)</f>
        <v>0</v>
      </c>
      <c r="CB292" s="0" t="str">
        <f aca="false">IF(BX292="",BU292,BX292)</f>
        <v>*compose*</v>
      </c>
      <c r="CC292" s="0" t="n">
        <f aca="false">COUNTIFS(U292:BQ292,CB293)</f>
        <v>0</v>
      </c>
      <c r="CD292" s="14" t="n">
        <f aca="false">CC292/BT292</f>
        <v>0</v>
      </c>
      <c r="CE292" s="0" t="s">
        <v>768</v>
      </c>
      <c r="CF292" s="14" t="n">
        <f aca="false">(COUNTIFS(U292:BQ292,CE292))/BT292</f>
        <v>0</v>
      </c>
      <c r="CH292" s="0" t="s">
        <v>769</v>
      </c>
      <c r="CI292" s="14" t="n">
        <f aca="false">(COUNTIFS(U292:BQ292,CK292))/BT292</f>
        <v>0.408163265306122</v>
      </c>
      <c r="CJ292" s="14" t="n">
        <f aca="false">(COUNTIFS(U292:BQ292,CK293))/BT292</f>
        <v>0.0204081632653061</v>
      </c>
      <c r="CK292" s="15" t="s">
        <v>756</v>
      </c>
      <c r="CL292" s="0" t="s">
        <v>2193</v>
      </c>
      <c r="CN292" s="16"/>
    </row>
    <row r="293" customFormat="false" ht="13.8" hidden="false" customHeight="false" outlineLevel="0" collapsed="false">
      <c r="A293" s="4" t="s">
        <v>197</v>
      </c>
      <c r="B293" s="4" t="n">
        <v>1</v>
      </c>
      <c r="C293" s="4" t="n">
        <v>1</v>
      </c>
      <c r="D293" s="4" t="n">
        <v>2</v>
      </c>
      <c r="E293" s="4" t="n">
        <v>71</v>
      </c>
      <c r="F293" s="4" t="n">
        <v>37</v>
      </c>
      <c r="G293" s="4" t="n">
        <v>1</v>
      </c>
      <c r="H293" s="4" t="n">
        <v>1037</v>
      </c>
      <c r="I293" s="4" t="n">
        <v>11037</v>
      </c>
      <c r="J293" s="4" t="n">
        <v>1037</v>
      </c>
      <c r="K293" s="4" t="n">
        <v>21037</v>
      </c>
      <c r="L293" s="4" t="s">
        <v>132</v>
      </c>
      <c r="M293" s="0" t="s">
        <v>2194</v>
      </c>
      <c r="N293" s="0" t="s">
        <v>2168</v>
      </c>
      <c r="O293" s="0" t="s">
        <v>2195</v>
      </c>
      <c r="P293" s="0" t="s">
        <v>2196</v>
      </c>
      <c r="Q293" s="0" t="s">
        <v>282</v>
      </c>
      <c r="R293" s="0" t="n">
        <f aca="false">(1+LEN(N293)-LEN(SUBSTITUTE(N293," ","")))+1</f>
        <v>6</v>
      </c>
      <c r="S293" s="0" t="n">
        <f aca="false">(1+LEN(O293)-LEN(SUBSTITUTE(O293," ","")))</f>
        <v>11</v>
      </c>
      <c r="T293" s="0" t="s">
        <v>2171</v>
      </c>
      <c r="U293" s="0" t="s">
        <v>560</v>
      </c>
      <c r="V293" s="0" t="s">
        <v>2197</v>
      </c>
      <c r="W293" s="0" t="s">
        <v>190</v>
      </c>
      <c r="X293" s="0" t="s">
        <v>300</v>
      </c>
      <c r="Y293" s="0" t="s">
        <v>190</v>
      </c>
      <c r="Z293" s="0" t="s">
        <v>1003</v>
      </c>
      <c r="AA293" s="0" t="s">
        <v>2198</v>
      </c>
      <c r="AB293" s="0" t="s">
        <v>190</v>
      </c>
      <c r="AC293" s="0" t="s">
        <v>2199</v>
      </c>
      <c r="AD293" s="0" t="s">
        <v>2200</v>
      </c>
      <c r="AE293" s="0" t="s">
        <v>190</v>
      </c>
      <c r="AF293" s="0" t="s">
        <v>2201</v>
      </c>
      <c r="AG293" s="0" t="s">
        <v>2202</v>
      </c>
      <c r="AH293" s="0" t="s">
        <v>190</v>
      </c>
      <c r="AI293" s="0" t="s">
        <v>2203</v>
      </c>
      <c r="AJ293" s="0" t="s">
        <v>2204</v>
      </c>
      <c r="AK293" s="0" t="s">
        <v>2205</v>
      </c>
      <c r="AL293" s="0" t="s">
        <v>2206</v>
      </c>
      <c r="AM293" s="0" t="s">
        <v>1003</v>
      </c>
      <c r="AN293" s="0" t="s">
        <v>2207</v>
      </c>
      <c r="AO293" s="0" t="s">
        <v>154</v>
      </c>
      <c r="AP293" s="0" t="s">
        <v>2208</v>
      </c>
      <c r="AQ293" s="0" t="s">
        <v>2209</v>
      </c>
      <c r="AR293" s="0" t="s">
        <v>2210</v>
      </c>
      <c r="AS293" s="0" t="s">
        <v>1003</v>
      </c>
      <c r="AT293" s="0" t="s">
        <v>2211</v>
      </c>
      <c r="AU293" s="0" t="s">
        <v>190</v>
      </c>
      <c r="AV293" s="0" t="s">
        <v>190</v>
      </c>
      <c r="AW293" s="0" t="s">
        <v>2212</v>
      </c>
      <c r="AX293" s="0" t="s">
        <v>190</v>
      </c>
      <c r="AY293" s="0" t="s">
        <v>190</v>
      </c>
      <c r="AZ293" s="0" t="s">
        <v>2213</v>
      </c>
      <c r="BA293" s="0" t="s">
        <v>2203</v>
      </c>
      <c r="BB293" s="0" t="s">
        <v>1003</v>
      </c>
      <c r="BC293" s="0" t="s">
        <v>190</v>
      </c>
      <c r="BD293" s="0" t="s">
        <v>1003</v>
      </c>
      <c r="BE293" s="0" t="s">
        <v>190</v>
      </c>
      <c r="BF293" s="0" t="s">
        <v>560</v>
      </c>
      <c r="BG293" s="0" t="s">
        <v>190</v>
      </c>
      <c r="BH293" s="0" t="s">
        <v>190</v>
      </c>
      <c r="BI293" s="0" t="s">
        <v>2214</v>
      </c>
      <c r="BJ293" s="0" t="s">
        <v>2215</v>
      </c>
      <c r="BK293" s="0" t="s">
        <v>2216</v>
      </c>
      <c r="BL293" s="0" t="s">
        <v>2203</v>
      </c>
      <c r="BM293" s="0" t="s">
        <v>190</v>
      </c>
      <c r="BN293" s="12"/>
      <c r="BO293" s="0" t="s">
        <v>2217</v>
      </c>
      <c r="BP293" s="0" t="s">
        <v>2218</v>
      </c>
      <c r="BQ293" s="0" t="s">
        <v>190</v>
      </c>
      <c r="BS293" s="0" t="s">
        <v>190</v>
      </c>
      <c r="BT293" s="0" t="n">
        <f aca="false">49-(COUNTBLANK(U293:BQ293))</f>
        <v>48</v>
      </c>
      <c r="BU293" s="0" t="str">
        <f aca="false">CONCATENATE("*",BS293,"*")</f>
        <v>*sing*</v>
      </c>
      <c r="BV293" s="0" t="n">
        <f aca="false">COUNTIFS(U293:BQ293,BU293)</f>
        <v>0</v>
      </c>
      <c r="BW293" s="18" t="n">
        <f aca="false">BV293/BT293</f>
        <v>0</v>
      </c>
      <c r="BZ293" s="14" t="str">
        <f aca="false">IF(BY293="","",(BY293/BT293))</f>
        <v/>
      </c>
      <c r="CA293" s="0" t="n">
        <f aca="false">COUNTIFS(U293:BQ293,BU292)</f>
        <v>0</v>
      </c>
      <c r="CB293" s="0" t="str">
        <f aca="false">IF(BX293="",BU293,BX293)</f>
        <v>*sing*</v>
      </c>
      <c r="CC293" s="0" t="n">
        <f aca="false">COUNTIFS(U293:BQ293,CB292)</f>
        <v>0</v>
      </c>
      <c r="CD293" s="14" t="n">
        <f aca="false">CC293/BT293</f>
        <v>0</v>
      </c>
      <c r="CE293" s="0" t="s">
        <v>831</v>
      </c>
      <c r="CF293" s="14" t="n">
        <f aca="false">(COUNTIFS(U293:BQ293,CE293))/BT293</f>
        <v>0</v>
      </c>
      <c r="CH293" s="0" t="s">
        <v>832</v>
      </c>
      <c r="CI293" s="14" t="n">
        <f aca="false">(COUNTIFS(U293:BQ293,CK293))/BT293</f>
        <v>0.479166666666667</v>
      </c>
      <c r="CJ293" s="14" t="n">
        <f aca="false">(COUNTIFS(U293:BQ293,CK292))/BT293</f>
        <v>0</v>
      </c>
      <c r="CK293" s="15" t="s">
        <v>190</v>
      </c>
      <c r="CL293" s="0" t="s">
        <v>2193</v>
      </c>
      <c r="CN293" s="16"/>
    </row>
    <row r="294" s="16" customFormat="true" ht="13.8" hidden="false" customHeight="false" outlineLevel="0" collapsed="false">
      <c r="A294" s="4" t="s">
        <v>131</v>
      </c>
      <c r="B294" s="17" t="n">
        <v>1</v>
      </c>
      <c r="C294" s="17" t="n">
        <v>2</v>
      </c>
      <c r="D294" s="17" t="n">
        <v>1</v>
      </c>
      <c r="E294" s="17" t="n">
        <v>71</v>
      </c>
      <c r="F294" s="17" t="n">
        <v>37</v>
      </c>
      <c r="G294" s="17" t="n">
        <v>2</v>
      </c>
      <c r="H294" s="4" t="n">
        <v>2037</v>
      </c>
      <c r="I294" s="4" t="n">
        <v>12037</v>
      </c>
      <c r="J294" s="4" t="n">
        <v>2037</v>
      </c>
      <c r="K294" s="4" t="n">
        <v>22037</v>
      </c>
      <c r="L294" s="4" t="s">
        <v>132</v>
      </c>
      <c r="M294" s="16" t="s">
        <v>2167</v>
      </c>
      <c r="N294" s="16" t="s">
        <v>2168</v>
      </c>
      <c r="O294" s="16" t="s">
        <v>2195</v>
      </c>
      <c r="P294" s="16" t="s">
        <v>2219</v>
      </c>
      <c r="Q294" s="16" t="s">
        <v>282</v>
      </c>
      <c r="R294" s="16" t="n">
        <f aca="false">(1+LEN(N294)-LEN(SUBSTITUTE(N294," ","")))+1</f>
        <v>6</v>
      </c>
      <c r="S294" s="16" t="n">
        <f aca="false">(1+LEN(O294)-LEN(SUBSTITUTE(O294," ","")))</f>
        <v>11</v>
      </c>
      <c r="T294" s="16" t="s">
        <v>2171</v>
      </c>
      <c r="U294" s="16" t="s">
        <v>2172</v>
      </c>
      <c r="V294" s="16" t="s">
        <v>2173</v>
      </c>
      <c r="W294" s="16" t="s">
        <v>2174</v>
      </c>
      <c r="X294" s="16" t="s">
        <v>2175</v>
      </c>
      <c r="Y294" s="16" t="s">
        <v>747</v>
      </c>
      <c r="Z294" s="16" t="s">
        <v>2176</v>
      </c>
      <c r="AA294" s="16" t="s">
        <v>2177</v>
      </c>
      <c r="AB294" s="16" t="s">
        <v>2178</v>
      </c>
      <c r="AC294" s="16" t="s">
        <v>2179</v>
      </c>
      <c r="AD294" s="16" t="s">
        <v>756</v>
      </c>
      <c r="AE294" s="16" t="s">
        <v>2180</v>
      </c>
      <c r="AF294" s="16" t="s">
        <v>2181</v>
      </c>
      <c r="AG294" s="16" t="s">
        <v>2182</v>
      </c>
      <c r="AH294" s="16" t="s">
        <v>2183</v>
      </c>
      <c r="AI294" s="16" t="s">
        <v>2175</v>
      </c>
      <c r="AJ294" s="16" t="s">
        <v>2184</v>
      </c>
      <c r="AK294" s="16" t="s">
        <v>2178</v>
      </c>
      <c r="AL294" s="16" t="s">
        <v>690</v>
      </c>
      <c r="AM294" s="16" t="s">
        <v>747</v>
      </c>
      <c r="AN294" s="16" t="s">
        <v>747</v>
      </c>
      <c r="AO294" s="16" t="s">
        <v>2185</v>
      </c>
      <c r="AP294" s="16" t="s">
        <v>2185</v>
      </c>
      <c r="AQ294" s="16" t="s">
        <v>1003</v>
      </c>
      <c r="AR294" s="16" t="s">
        <v>2186</v>
      </c>
      <c r="AS294" s="16" t="s">
        <v>747</v>
      </c>
      <c r="AT294" s="16" t="s">
        <v>2187</v>
      </c>
      <c r="AU294" s="16" t="s">
        <v>190</v>
      </c>
      <c r="AV294" s="16" t="s">
        <v>154</v>
      </c>
      <c r="AW294" s="16" t="s">
        <v>1003</v>
      </c>
      <c r="AX294" s="16" t="s">
        <v>1312</v>
      </c>
      <c r="AY294" s="16" t="s">
        <v>560</v>
      </c>
      <c r="AZ294" s="16" t="s">
        <v>2183</v>
      </c>
      <c r="BA294" s="16" t="s">
        <v>756</v>
      </c>
      <c r="BB294" s="16" t="s">
        <v>756</v>
      </c>
      <c r="BC294" s="16" t="s">
        <v>2188</v>
      </c>
      <c r="BD294" s="16" t="s">
        <v>1529</v>
      </c>
      <c r="BE294" s="16" t="s">
        <v>775</v>
      </c>
      <c r="BF294" s="16" t="s">
        <v>2182</v>
      </c>
      <c r="BG294" s="16" t="s">
        <v>756</v>
      </c>
      <c r="BH294" s="16" t="s">
        <v>756</v>
      </c>
      <c r="BI294" s="16" t="s">
        <v>756</v>
      </c>
      <c r="BJ294" s="16" t="s">
        <v>2189</v>
      </c>
      <c r="BK294" s="16" t="s">
        <v>560</v>
      </c>
      <c r="BL294" s="16" t="s">
        <v>2190</v>
      </c>
      <c r="BM294" s="16" t="s">
        <v>747</v>
      </c>
      <c r="BN294" s="16" t="s">
        <v>2191</v>
      </c>
      <c r="BO294" s="16" t="s">
        <v>756</v>
      </c>
      <c r="BP294" s="16" t="s">
        <v>154</v>
      </c>
      <c r="BQ294" s="16" t="s">
        <v>2192</v>
      </c>
      <c r="BR294" s="0"/>
      <c r="BS294" s="16" t="s">
        <v>2178</v>
      </c>
      <c r="BT294" s="16" t="n">
        <f aca="false">49-(COUNTBLANK(U294:BQ294))</f>
        <v>49</v>
      </c>
      <c r="BU294" s="16" t="str">
        <f aca="false">CONCATENATE("*",BS294,"*")</f>
        <v>*compose*</v>
      </c>
      <c r="BV294" s="16" t="n">
        <f aca="false">COUNTIFS(U294:BQ294,BU294)</f>
        <v>0</v>
      </c>
      <c r="BW294" s="18" t="n">
        <f aca="false">BV294/BT294</f>
        <v>0</v>
      </c>
      <c r="BX294" s="0"/>
      <c r="BY294" s="0"/>
      <c r="BZ294" s="18" t="str">
        <f aca="false">IF(BY294="","",(BY294/BT294))</f>
        <v/>
      </c>
      <c r="CA294" s="16" t="n">
        <f aca="false">COUNTIFS(U294:BQ294,BU295)</f>
        <v>0</v>
      </c>
      <c r="CB294" s="16" t="str">
        <f aca="false">IF(BX294="",BU294,BX294)</f>
        <v>*compose*</v>
      </c>
      <c r="CC294" s="16" t="n">
        <f aca="false">COUNTIFS(U294:BQ294,CB295)</f>
        <v>0</v>
      </c>
      <c r="CD294" s="18" t="n">
        <f aca="false">CC294/BT294</f>
        <v>0</v>
      </c>
      <c r="CE294" s="16" t="s">
        <v>768</v>
      </c>
      <c r="CF294" s="18" t="n">
        <f aca="false">(COUNTIFS(U294:BQ294,CE294))/BT294</f>
        <v>0</v>
      </c>
      <c r="CG294" s="0"/>
      <c r="CH294" s="16" t="s">
        <v>769</v>
      </c>
      <c r="CI294" s="14" t="n">
        <f aca="false">(COUNTIFS(U294:BQ294,CK294))/BT294</f>
        <v>0.0204081632653061</v>
      </c>
      <c r="CJ294" s="14" t="n">
        <f aca="false">(COUNTIFS(U294:BQ294,CK295))/BT294</f>
        <v>0.408163265306122</v>
      </c>
      <c r="CK294" s="16" t="s">
        <v>190</v>
      </c>
      <c r="CL294" s="16" t="s">
        <v>2193</v>
      </c>
    </row>
    <row r="295" customFormat="false" ht="13.8" hidden="false" customHeight="false" outlineLevel="0" collapsed="false">
      <c r="A295" s="4" t="s">
        <v>167</v>
      </c>
      <c r="B295" s="17" t="n">
        <v>1</v>
      </c>
      <c r="C295" s="17" t="n">
        <v>2</v>
      </c>
      <c r="D295" s="17" t="n">
        <v>2</v>
      </c>
      <c r="E295" s="17" t="n">
        <v>71</v>
      </c>
      <c r="F295" s="17" t="n">
        <v>37</v>
      </c>
      <c r="G295" s="17" t="n">
        <v>3</v>
      </c>
      <c r="H295" s="4" t="n">
        <v>3037</v>
      </c>
      <c r="I295" s="4" t="n">
        <v>13037</v>
      </c>
      <c r="J295" s="4" t="n">
        <v>3037</v>
      </c>
      <c r="K295" s="4" t="n">
        <v>23037</v>
      </c>
      <c r="L295" s="4" t="s">
        <v>132</v>
      </c>
      <c r="M295" s="16" t="s">
        <v>2194</v>
      </c>
      <c r="N295" s="16" t="s">
        <v>2168</v>
      </c>
      <c r="O295" s="16" t="s">
        <v>2169</v>
      </c>
      <c r="P295" s="16" t="s">
        <v>2219</v>
      </c>
      <c r="Q295" s="16" t="s">
        <v>282</v>
      </c>
      <c r="R295" s="16" t="n">
        <f aca="false">(1+LEN(N295)-LEN(SUBSTITUTE(N295," ","")))+1</f>
        <v>6</v>
      </c>
      <c r="S295" s="16" t="n">
        <f aca="false">(1+LEN(O295)-LEN(SUBSTITUTE(O295," ","")))</f>
        <v>11</v>
      </c>
      <c r="T295" s="16" t="s">
        <v>2171</v>
      </c>
      <c r="U295" s="16" t="s">
        <v>560</v>
      </c>
      <c r="V295" s="16" t="s">
        <v>2197</v>
      </c>
      <c r="W295" s="16" t="s">
        <v>190</v>
      </c>
      <c r="X295" s="16" t="s">
        <v>300</v>
      </c>
      <c r="Y295" s="16" t="s">
        <v>190</v>
      </c>
      <c r="Z295" s="16" t="s">
        <v>1003</v>
      </c>
      <c r="AA295" s="16" t="s">
        <v>2198</v>
      </c>
      <c r="AB295" s="16" t="s">
        <v>190</v>
      </c>
      <c r="AC295" s="16" t="s">
        <v>2199</v>
      </c>
      <c r="AD295" s="16" t="s">
        <v>2200</v>
      </c>
      <c r="AE295" s="16" t="s">
        <v>190</v>
      </c>
      <c r="AF295" s="16" t="s">
        <v>2201</v>
      </c>
      <c r="AG295" s="16" t="s">
        <v>2202</v>
      </c>
      <c r="AH295" s="16" t="s">
        <v>190</v>
      </c>
      <c r="AI295" s="16" t="s">
        <v>2203</v>
      </c>
      <c r="AJ295" s="16" t="s">
        <v>2204</v>
      </c>
      <c r="AK295" s="16" t="s">
        <v>2205</v>
      </c>
      <c r="AL295" s="16" t="s">
        <v>2206</v>
      </c>
      <c r="AM295" s="16" t="s">
        <v>1003</v>
      </c>
      <c r="AN295" s="16" t="s">
        <v>2207</v>
      </c>
      <c r="AO295" s="16" t="s">
        <v>154</v>
      </c>
      <c r="AP295" s="16" t="s">
        <v>2208</v>
      </c>
      <c r="AQ295" s="16" t="s">
        <v>2209</v>
      </c>
      <c r="AR295" s="16" t="s">
        <v>2210</v>
      </c>
      <c r="AS295" s="16" t="s">
        <v>1003</v>
      </c>
      <c r="AT295" s="16" t="s">
        <v>2211</v>
      </c>
      <c r="AU295" s="16" t="s">
        <v>190</v>
      </c>
      <c r="AV295" s="16" t="s">
        <v>190</v>
      </c>
      <c r="AW295" s="16" t="s">
        <v>2212</v>
      </c>
      <c r="AX295" s="16" t="s">
        <v>190</v>
      </c>
      <c r="AY295" s="16" t="s">
        <v>190</v>
      </c>
      <c r="AZ295" s="16" t="s">
        <v>2213</v>
      </c>
      <c r="BA295" s="16" t="s">
        <v>2203</v>
      </c>
      <c r="BB295" s="16" t="s">
        <v>1003</v>
      </c>
      <c r="BC295" s="16" t="s">
        <v>190</v>
      </c>
      <c r="BD295" s="16" t="s">
        <v>1003</v>
      </c>
      <c r="BE295" s="16" t="s">
        <v>190</v>
      </c>
      <c r="BF295" s="16" t="s">
        <v>560</v>
      </c>
      <c r="BG295" s="16" t="s">
        <v>190</v>
      </c>
      <c r="BH295" s="16" t="s">
        <v>190</v>
      </c>
      <c r="BI295" s="16" t="s">
        <v>2214</v>
      </c>
      <c r="BJ295" s="16" t="s">
        <v>2215</v>
      </c>
      <c r="BK295" s="16" t="s">
        <v>2216</v>
      </c>
      <c r="BL295" s="16" t="s">
        <v>2203</v>
      </c>
      <c r="BM295" s="16" t="s">
        <v>190</v>
      </c>
      <c r="BO295" s="16" t="s">
        <v>2217</v>
      </c>
      <c r="BP295" s="16" t="s">
        <v>2218</v>
      </c>
      <c r="BQ295" s="16" t="s">
        <v>190</v>
      </c>
      <c r="BS295" s="16" t="s">
        <v>190</v>
      </c>
      <c r="BT295" s="16" t="n">
        <f aca="false">49-(COUNTBLANK(U295:BQ295))</f>
        <v>48</v>
      </c>
      <c r="BU295" s="16" t="str">
        <f aca="false">CONCATENATE("*",BS295,"*")</f>
        <v>*sing*</v>
      </c>
      <c r="BV295" s="16" t="n">
        <f aca="false">COUNTIFS(U295:BQ295,BU295)</f>
        <v>0</v>
      </c>
      <c r="BW295" s="18" t="n">
        <f aca="false">BV295/BT295</f>
        <v>0</v>
      </c>
      <c r="BZ295" s="18" t="str">
        <f aca="false">IF(BY295="","",(BY295/BT295))</f>
        <v/>
      </c>
      <c r="CA295" s="16" t="n">
        <f aca="false">COUNTIFS(U295:BQ295,BU294)</f>
        <v>0</v>
      </c>
      <c r="CB295" s="16" t="str">
        <f aca="false">IF(BX295="",BU295,BX295)</f>
        <v>*sing*</v>
      </c>
      <c r="CC295" s="16" t="n">
        <f aca="false">COUNTIFS(U295:BQ295,CB294)</f>
        <v>0</v>
      </c>
      <c r="CD295" s="18" t="n">
        <f aca="false">CC295/BT295</f>
        <v>0</v>
      </c>
      <c r="CE295" s="16" t="s">
        <v>831</v>
      </c>
      <c r="CF295" s="18" t="n">
        <f aca="false">(COUNTIFS(U295:BQ295,CE295))/BT295</f>
        <v>0</v>
      </c>
      <c r="CH295" s="16" t="s">
        <v>832</v>
      </c>
      <c r="CI295" s="14" t="n">
        <f aca="false">(COUNTIFS(U295:BQ295,CK295))/BT295</f>
        <v>0</v>
      </c>
      <c r="CJ295" s="14" t="n">
        <f aca="false">(COUNTIFS(U295:BQ295,CK294))/BT295</f>
        <v>0.479166666666667</v>
      </c>
      <c r="CK295" s="16" t="s">
        <v>756</v>
      </c>
      <c r="CL295" s="16" t="s">
        <v>2193</v>
      </c>
    </row>
    <row r="296" customFormat="false" ht="13.8" hidden="false" customHeight="false" outlineLevel="0" collapsed="false">
      <c r="A296" s="4" t="s">
        <v>202</v>
      </c>
      <c r="B296" s="4" t="n">
        <v>2</v>
      </c>
      <c r="C296" s="4" t="n">
        <v>1</v>
      </c>
      <c r="D296" s="4" t="n">
        <v>1</v>
      </c>
      <c r="E296" s="4" t="n">
        <v>71</v>
      </c>
      <c r="F296" s="4" t="n">
        <v>37</v>
      </c>
      <c r="G296" s="4" t="n">
        <v>5</v>
      </c>
      <c r="H296" s="4" t="n">
        <v>5037</v>
      </c>
      <c r="I296" s="4" t="n">
        <v>15037</v>
      </c>
      <c r="J296" s="4" t="n">
        <v>5037</v>
      </c>
      <c r="K296" s="4" t="s">
        <v>200</v>
      </c>
      <c r="L296" s="4" t="s">
        <v>132</v>
      </c>
      <c r="M296" s="0" t="s">
        <v>2167</v>
      </c>
      <c r="N296" s="0" t="s">
        <v>2168</v>
      </c>
      <c r="O296" s="0" t="s">
        <v>2169</v>
      </c>
      <c r="R296" s="0" t="n">
        <f aca="false">(1+LEN(N296)-LEN(SUBSTITUTE(N296," ","")))+1</f>
        <v>6</v>
      </c>
      <c r="S296" s="0" t="n">
        <f aca="false">(1+LEN(O296)-LEN(SUBSTITUTE(O296," ","")))</f>
        <v>11</v>
      </c>
      <c r="T296" s="0" t="s">
        <v>2171</v>
      </c>
      <c r="U296" s="0" t="s">
        <v>2172</v>
      </c>
      <c r="V296" s="0" t="s">
        <v>2173</v>
      </c>
      <c r="W296" s="0" t="s">
        <v>2174</v>
      </c>
      <c r="X296" s="0" t="s">
        <v>2175</v>
      </c>
      <c r="Y296" s="0" t="s">
        <v>747</v>
      </c>
      <c r="Z296" s="0" t="s">
        <v>2176</v>
      </c>
      <c r="AA296" s="0" t="s">
        <v>2177</v>
      </c>
      <c r="AB296" s="0" t="s">
        <v>2178</v>
      </c>
      <c r="AC296" s="0" t="s">
        <v>2179</v>
      </c>
      <c r="AD296" s="0" t="s">
        <v>756</v>
      </c>
      <c r="AE296" s="0" t="s">
        <v>2180</v>
      </c>
      <c r="AF296" s="0" t="s">
        <v>2181</v>
      </c>
      <c r="AG296" s="0" t="s">
        <v>2182</v>
      </c>
      <c r="AH296" s="0" t="s">
        <v>2183</v>
      </c>
      <c r="AI296" s="0" t="s">
        <v>2175</v>
      </c>
      <c r="AJ296" s="0" t="s">
        <v>2184</v>
      </c>
      <c r="AK296" s="0" t="s">
        <v>2178</v>
      </c>
      <c r="AL296" s="0" t="s">
        <v>690</v>
      </c>
      <c r="AM296" s="0" t="s">
        <v>747</v>
      </c>
      <c r="AN296" s="0" t="s">
        <v>747</v>
      </c>
      <c r="AO296" s="0" t="s">
        <v>2185</v>
      </c>
      <c r="AP296" s="0" t="s">
        <v>2185</v>
      </c>
      <c r="AQ296" s="0" t="s">
        <v>1003</v>
      </c>
      <c r="AR296" s="0" t="s">
        <v>2186</v>
      </c>
      <c r="AS296" s="0" t="s">
        <v>747</v>
      </c>
      <c r="AT296" s="0" t="s">
        <v>2187</v>
      </c>
      <c r="AU296" s="0" t="s">
        <v>190</v>
      </c>
      <c r="AV296" s="0" t="s">
        <v>154</v>
      </c>
      <c r="AW296" s="0" t="s">
        <v>1003</v>
      </c>
      <c r="AX296" s="0" t="s">
        <v>1312</v>
      </c>
      <c r="AY296" s="0" t="s">
        <v>560</v>
      </c>
      <c r="AZ296" s="0" t="s">
        <v>2183</v>
      </c>
      <c r="BA296" s="0" t="s">
        <v>756</v>
      </c>
      <c r="BB296" s="0" t="s">
        <v>756</v>
      </c>
      <c r="BC296" s="0" t="s">
        <v>2188</v>
      </c>
      <c r="BD296" s="0" t="s">
        <v>1529</v>
      </c>
      <c r="BE296" s="0" t="s">
        <v>775</v>
      </c>
      <c r="BF296" s="0" t="s">
        <v>2182</v>
      </c>
      <c r="BG296" s="0" t="s">
        <v>756</v>
      </c>
      <c r="BH296" s="0" t="s">
        <v>756</v>
      </c>
      <c r="BI296" s="0" t="s">
        <v>756</v>
      </c>
      <c r="BJ296" s="0" t="s">
        <v>2189</v>
      </c>
      <c r="BK296" s="0" t="s">
        <v>560</v>
      </c>
      <c r="BL296" s="0" t="s">
        <v>2190</v>
      </c>
      <c r="BM296" s="0" t="s">
        <v>747</v>
      </c>
      <c r="BN296" s="0" t="s">
        <v>2191</v>
      </c>
      <c r="BO296" s="0" t="s">
        <v>756</v>
      </c>
      <c r="BP296" s="0" t="s">
        <v>154</v>
      </c>
      <c r="BQ296" s="0" t="s">
        <v>2192</v>
      </c>
      <c r="BS296" s="0" t="s">
        <v>2178</v>
      </c>
      <c r="BT296" s="0" t="n">
        <f aca="false">49-(COUNTBLANK(U296:BQ296))</f>
        <v>49</v>
      </c>
      <c r="BU296" s="0" t="str">
        <f aca="false">CONCATENATE("*",BS296,"*")</f>
        <v>*compose*</v>
      </c>
      <c r="BV296" s="0" t="n">
        <f aca="false">COUNTIFS(U296:BQ296,BU296)</f>
        <v>0</v>
      </c>
      <c r="BW296" s="18" t="n">
        <f aca="false">BV296/BT296</f>
        <v>0</v>
      </c>
      <c r="BZ296" s="14" t="str">
        <f aca="false">IF(BY296="","",(BY296/BT296))</f>
        <v/>
      </c>
      <c r="CA296" s="0" t="n">
        <f aca="false">COUNTIFS(U296:BQ296,BU297)</f>
        <v>0</v>
      </c>
      <c r="CB296" s="0" t="str">
        <f aca="false">IF(BX296="",BU296,BX296)</f>
        <v>*compose*</v>
      </c>
      <c r="CC296" s="0" t="n">
        <f aca="false">COUNTIFS(U296:BQ296,CB297)</f>
        <v>0</v>
      </c>
      <c r="CD296" s="14" t="n">
        <f aca="false">CC296/BT296</f>
        <v>0</v>
      </c>
      <c r="CE296" s="0" t="s">
        <v>768</v>
      </c>
      <c r="CF296" s="14" t="n">
        <f aca="false">(COUNTIFS(U296:BQ296,CE296))/BT296</f>
        <v>0</v>
      </c>
      <c r="CH296" s="0" t="s">
        <v>769</v>
      </c>
      <c r="CI296" s="14" t="n">
        <f aca="false">(COUNTIFS(U296:BQ296,CK296))/BT296</f>
        <v>0.408163265306122</v>
      </c>
      <c r="CJ296" s="14" t="n">
        <f aca="false">(COUNTIFS(U296:BQ296,CH297))/BT296</f>
        <v>0</v>
      </c>
      <c r="CK296" s="15" t="s">
        <v>756</v>
      </c>
      <c r="CL296" s="0" t="s">
        <v>2193</v>
      </c>
      <c r="CN296" s="16"/>
    </row>
    <row r="297" customFormat="false" ht="13.8" hidden="false" customHeight="false" outlineLevel="0" collapsed="false">
      <c r="A297" s="4" t="s">
        <v>203</v>
      </c>
      <c r="B297" s="4" t="n">
        <v>2</v>
      </c>
      <c r="C297" s="4" t="n">
        <v>1</v>
      </c>
      <c r="D297" s="4" t="n">
        <v>2</v>
      </c>
      <c r="E297" s="4" t="n">
        <v>71</v>
      </c>
      <c r="F297" s="4" t="n">
        <v>37</v>
      </c>
      <c r="G297" s="4" t="n">
        <v>6</v>
      </c>
      <c r="H297" s="4" t="n">
        <v>6037</v>
      </c>
      <c r="I297" s="4" t="n">
        <v>16037</v>
      </c>
      <c r="J297" s="4" t="n">
        <v>6037</v>
      </c>
      <c r="K297" s="4" t="s">
        <v>200</v>
      </c>
      <c r="L297" s="4" t="s">
        <v>132</v>
      </c>
      <c r="M297" s="0" t="s">
        <v>2194</v>
      </c>
      <c r="N297" s="0" t="s">
        <v>2168</v>
      </c>
      <c r="O297" s="0" t="s">
        <v>2195</v>
      </c>
      <c r="R297" s="0" t="n">
        <f aca="false">(1+LEN(N297)-LEN(SUBSTITUTE(N297," ","")))+1</f>
        <v>6</v>
      </c>
      <c r="S297" s="0" t="n">
        <f aca="false">(1+LEN(O297)-LEN(SUBSTITUTE(O297," ","")))</f>
        <v>11</v>
      </c>
      <c r="T297" s="0" t="s">
        <v>2171</v>
      </c>
      <c r="U297" s="0" t="s">
        <v>560</v>
      </c>
      <c r="V297" s="0" t="s">
        <v>2197</v>
      </c>
      <c r="W297" s="0" t="s">
        <v>190</v>
      </c>
      <c r="X297" s="0" t="s">
        <v>300</v>
      </c>
      <c r="Y297" s="0" t="s">
        <v>190</v>
      </c>
      <c r="Z297" s="0" t="s">
        <v>1003</v>
      </c>
      <c r="AA297" s="0" t="s">
        <v>2198</v>
      </c>
      <c r="AB297" s="0" t="s">
        <v>190</v>
      </c>
      <c r="AC297" s="0" t="s">
        <v>2199</v>
      </c>
      <c r="AD297" s="0" t="s">
        <v>2200</v>
      </c>
      <c r="AE297" s="0" t="s">
        <v>190</v>
      </c>
      <c r="AF297" s="0" t="s">
        <v>2201</v>
      </c>
      <c r="AG297" s="0" t="s">
        <v>2202</v>
      </c>
      <c r="AH297" s="0" t="s">
        <v>190</v>
      </c>
      <c r="AI297" s="0" t="s">
        <v>2203</v>
      </c>
      <c r="AJ297" s="0" t="s">
        <v>2204</v>
      </c>
      <c r="AK297" s="0" t="s">
        <v>2205</v>
      </c>
      <c r="AL297" s="0" t="s">
        <v>2206</v>
      </c>
      <c r="AM297" s="0" t="s">
        <v>1003</v>
      </c>
      <c r="AN297" s="0" t="s">
        <v>2207</v>
      </c>
      <c r="AO297" s="0" t="s">
        <v>154</v>
      </c>
      <c r="AP297" s="0" t="s">
        <v>2208</v>
      </c>
      <c r="AQ297" s="0" t="s">
        <v>2209</v>
      </c>
      <c r="AR297" s="0" t="s">
        <v>2210</v>
      </c>
      <c r="AS297" s="0" t="s">
        <v>1003</v>
      </c>
      <c r="AT297" s="0" t="s">
        <v>2211</v>
      </c>
      <c r="AU297" s="0" t="s">
        <v>190</v>
      </c>
      <c r="AV297" s="0" t="s">
        <v>190</v>
      </c>
      <c r="AW297" s="0" t="s">
        <v>2212</v>
      </c>
      <c r="AX297" s="0" t="s">
        <v>190</v>
      </c>
      <c r="AY297" s="0" t="s">
        <v>190</v>
      </c>
      <c r="AZ297" s="0" t="s">
        <v>2213</v>
      </c>
      <c r="BA297" s="0" t="s">
        <v>2203</v>
      </c>
      <c r="BB297" s="0" t="s">
        <v>1003</v>
      </c>
      <c r="BC297" s="0" t="s">
        <v>190</v>
      </c>
      <c r="BD297" s="0" t="s">
        <v>1003</v>
      </c>
      <c r="BE297" s="0" t="s">
        <v>190</v>
      </c>
      <c r="BF297" s="0" t="s">
        <v>560</v>
      </c>
      <c r="BG297" s="0" t="s">
        <v>190</v>
      </c>
      <c r="BH297" s="0" t="s">
        <v>190</v>
      </c>
      <c r="BI297" s="0" t="s">
        <v>2214</v>
      </c>
      <c r="BJ297" s="0" t="s">
        <v>2215</v>
      </c>
      <c r="BK297" s="0" t="s">
        <v>2216</v>
      </c>
      <c r="BL297" s="0" t="s">
        <v>2203</v>
      </c>
      <c r="BM297" s="0" t="s">
        <v>190</v>
      </c>
      <c r="BN297" s="12"/>
      <c r="BO297" s="0" t="s">
        <v>2217</v>
      </c>
      <c r="BP297" s="0" t="s">
        <v>2218</v>
      </c>
      <c r="BQ297" s="0" t="s">
        <v>190</v>
      </c>
      <c r="BS297" s="0" t="s">
        <v>190</v>
      </c>
      <c r="BT297" s="0" t="n">
        <f aca="false">49-(COUNTBLANK(U297:BQ297))</f>
        <v>48</v>
      </c>
      <c r="BU297" s="0" t="str">
        <f aca="false">CONCATENATE("*",BS297,"*")</f>
        <v>*sing*</v>
      </c>
      <c r="BV297" s="0" t="n">
        <f aca="false">COUNTIFS(U297:BQ297,BU297)</f>
        <v>0</v>
      </c>
      <c r="BW297" s="18" t="n">
        <f aca="false">BV297/BT297</f>
        <v>0</v>
      </c>
      <c r="BZ297" s="14" t="str">
        <f aca="false">IF(BY297="","",(BY297/BT297))</f>
        <v/>
      </c>
      <c r="CA297" s="0" t="n">
        <f aca="false">COUNTIFS(U297:BQ297,BU296)</f>
        <v>0</v>
      </c>
      <c r="CB297" s="0" t="str">
        <f aca="false">IF(BX297="",BU297,BX297)</f>
        <v>*sing*</v>
      </c>
      <c r="CC297" s="0" t="n">
        <f aca="false">COUNTIFS(U297:BQ297,CB296)</f>
        <v>0</v>
      </c>
      <c r="CD297" s="14" t="n">
        <f aca="false">CC297/BT297</f>
        <v>0</v>
      </c>
      <c r="CE297" s="0" t="s">
        <v>831</v>
      </c>
      <c r="CF297" s="14" t="n">
        <f aca="false">(COUNTIFS(U297:BQ297,CE297))/BT297</f>
        <v>0</v>
      </c>
      <c r="CH297" s="0" t="s">
        <v>832</v>
      </c>
      <c r="CI297" s="14" t="n">
        <f aca="false">(COUNTIFS(U297:BQ297,CK297))/BT297</f>
        <v>0.479166666666667</v>
      </c>
      <c r="CJ297" s="14" t="n">
        <f aca="false">(COUNTIFS(U297:BQ297,CH296))/BT297</f>
        <v>0</v>
      </c>
      <c r="CK297" s="15" t="s">
        <v>190</v>
      </c>
      <c r="CL297" s="0" t="s">
        <v>2193</v>
      </c>
      <c r="CN297" s="16"/>
    </row>
    <row r="298" s="16" customFormat="true" ht="13.8" hidden="false" customHeight="false" outlineLevel="0" collapsed="false">
      <c r="A298" s="4" t="s">
        <v>199</v>
      </c>
      <c r="B298" s="17" t="n">
        <v>2</v>
      </c>
      <c r="C298" s="17" t="n">
        <v>2</v>
      </c>
      <c r="D298" s="17" t="n">
        <v>1</v>
      </c>
      <c r="E298" s="17" t="n">
        <v>71</v>
      </c>
      <c r="F298" s="17" t="n">
        <v>37</v>
      </c>
      <c r="G298" s="17" t="n">
        <v>7</v>
      </c>
      <c r="H298" s="4" t="n">
        <v>7037</v>
      </c>
      <c r="I298" s="4" t="n">
        <v>17037</v>
      </c>
      <c r="J298" s="4" t="n">
        <v>7037</v>
      </c>
      <c r="K298" s="4" t="s">
        <v>200</v>
      </c>
      <c r="L298" s="4" t="s">
        <v>132</v>
      </c>
      <c r="M298" s="16" t="s">
        <v>2167</v>
      </c>
      <c r="N298" s="16" t="s">
        <v>2168</v>
      </c>
      <c r="O298" s="16" t="s">
        <v>2195</v>
      </c>
      <c r="R298" s="16" t="n">
        <f aca="false">(1+LEN(N298)-LEN(SUBSTITUTE(N298," ","")))+1</f>
        <v>6</v>
      </c>
      <c r="S298" s="16" t="n">
        <f aca="false">(1+LEN(O298)-LEN(SUBSTITUTE(O298," ","")))</f>
        <v>11</v>
      </c>
      <c r="T298" s="16" t="s">
        <v>2171</v>
      </c>
      <c r="U298" s="16" t="s">
        <v>2172</v>
      </c>
      <c r="V298" s="16" t="s">
        <v>2173</v>
      </c>
      <c r="W298" s="16" t="s">
        <v>2174</v>
      </c>
      <c r="X298" s="16" t="s">
        <v>2175</v>
      </c>
      <c r="Y298" s="16" t="s">
        <v>747</v>
      </c>
      <c r="Z298" s="16" t="s">
        <v>2176</v>
      </c>
      <c r="AA298" s="16" t="s">
        <v>2177</v>
      </c>
      <c r="AB298" s="16" t="s">
        <v>2178</v>
      </c>
      <c r="AC298" s="16" t="s">
        <v>2179</v>
      </c>
      <c r="AD298" s="16" t="s">
        <v>756</v>
      </c>
      <c r="AE298" s="16" t="s">
        <v>2180</v>
      </c>
      <c r="AF298" s="16" t="s">
        <v>2181</v>
      </c>
      <c r="AG298" s="16" t="s">
        <v>2182</v>
      </c>
      <c r="AH298" s="16" t="s">
        <v>2183</v>
      </c>
      <c r="AI298" s="16" t="s">
        <v>2175</v>
      </c>
      <c r="AJ298" s="16" t="s">
        <v>2184</v>
      </c>
      <c r="AK298" s="16" t="s">
        <v>2178</v>
      </c>
      <c r="AL298" s="16" t="s">
        <v>690</v>
      </c>
      <c r="AM298" s="16" t="s">
        <v>747</v>
      </c>
      <c r="AN298" s="16" t="s">
        <v>747</v>
      </c>
      <c r="AO298" s="16" t="s">
        <v>2185</v>
      </c>
      <c r="AP298" s="16" t="s">
        <v>2185</v>
      </c>
      <c r="AQ298" s="16" t="s">
        <v>1003</v>
      </c>
      <c r="AR298" s="16" t="s">
        <v>2186</v>
      </c>
      <c r="AS298" s="16" t="s">
        <v>747</v>
      </c>
      <c r="AT298" s="16" t="s">
        <v>2187</v>
      </c>
      <c r="AU298" s="16" t="s">
        <v>190</v>
      </c>
      <c r="AV298" s="16" t="s">
        <v>154</v>
      </c>
      <c r="AW298" s="16" t="s">
        <v>1003</v>
      </c>
      <c r="AX298" s="16" t="s">
        <v>1312</v>
      </c>
      <c r="AY298" s="16" t="s">
        <v>560</v>
      </c>
      <c r="AZ298" s="16" t="s">
        <v>2183</v>
      </c>
      <c r="BA298" s="16" t="s">
        <v>756</v>
      </c>
      <c r="BB298" s="16" t="s">
        <v>756</v>
      </c>
      <c r="BC298" s="16" t="s">
        <v>2188</v>
      </c>
      <c r="BD298" s="16" t="s">
        <v>1529</v>
      </c>
      <c r="BE298" s="16" t="s">
        <v>775</v>
      </c>
      <c r="BF298" s="16" t="s">
        <v>2182</v>
      </c>
      <c r="BG298" s="16" t="s">
        <v>756</v>
      </c>
      <c r="BH298" s="16" t="s">
        <v>756</v>
      </c>
      <c r="BI298" s="16" t="s">
        <v>756</v>
      </c>
      <c r="BJ298" s="16" t="s">
        <v>2189</v>
      </c>
      <c r="BK298" s="16" t="s">
        <v>560</v>
      </c>
      <c r="BL298" s="16" t="s">
        <v>2190</v>
      </c>
      <c r="BM298" s="16" t="s">
        <v>747</v>
      </c>
      <c r="BN298" s="16" t="s">
        <v>2191</v>
      </c>
      <c r="BO298" s="16" t="s">
        <v>756</v>
      </c>
      <c r="BP298" s="16" t="s">
        <v>154</v>
      </c>
      <c r="BQ298" s="16" t="s">
        <v>2192</v>
      </c>
      <c r="BS298" s="16" t="s">
        <v>2178</v>
      </c>
      <c r="BT298" s="16" t="n">
        <f aca="false">49-(COUNTBLANK(U298:BQ298))</f>
        <v>49</v>
      </c>
      <c r="BU298" s="16" t="str">
        <f aca="false">CONCATENATE("*",BS298,"*")</f>
        <v>*compose*</v>
      </c>
      <c r="BV298" s="16" t="n">
        <f aca="false">COUNTIFS(U298:BQ298,BU298)</f>
        <v>0</v>
      </c>
      <c r="BW298" s="18" t="n">
        <f aca="false">BV298/BT298</f>
        <v>0</v>
      </c>
      <c r="BZ298" s="18" t="str">
        <f aca="false">IF(BY298="","",(BY298/BT298))</f>
        <v/>
      </c>
      <c r="CA298" s="16" t="n">
        <f aca="false">COUNTIFS(U298:BQ298,BU299)</f>
        <v>0</v>
      </c>
      <c r="CB298" s="16" t="str">
        <f aca="false">IF(BX298="",BU298,BX298)</f>
        <v>*compose*</v>
      </c>
      <c r="CC298" s="16" t="n">
        <f aca="false">COUNTIFS(U298:BQ298,CB299)</f>
        <v>0</v>
      </c>
      <c r="CD298" s="18" t="n">
        <f aca="false">CC298/BT298</f>
        <v>0</v>
      </c>
      <c r="CE298" s="16" t="s">
        <v>768</v>
      </c>
      <c r="CF298" s="18" t="n">
        <f aca="false">(COUNTIFS(U298:BQ298,CE298))/BT298</f>
        <v>0</v>
      </c>
      <c r="CH298" s="16" t="s">
        <v>769</v>
      </c>
      <c r="CI298" s="14" t="n">
        <f aca="false">(COUNTIFS(U298:BQ298,CK298))/BT298</f>
        <v>0.0204081632653061</v>
      </c>
      <c r="CJ298" s="18" t="n">
        <v>0.41</v>
      </c>
      <c r="CK298" s="16" t="s">
        <v>190</v>
      </c>
      <c r="CL298" s="16" t="s">
        <v>2193</v>
      </c>
    </row>
    <row r="299" customFormat="false" ht="13.8" hidden="false" customHeight="false" outlineLevel="0" collapsed="false">
      <c r="A299" s="4" t="s">
        <v>201</v>
      </c>
      <c r="B299" s="17" t="n">
        <v>2</v>
      </c>
      <c r="C299" s="17" t="n">
        <v>2</v>
      </c>
      <c r="D299" s="17" t="n">
        <v>2</v>
      </c>
      <c r="E299" s="17" t="n">
        <v>71</v>
      </c>
      <c r="F299" s="17" t="n">
        <v>37</v>
      </c>
      <c r="G299" s="17" t="n">
        <v>8</v>
      </c>
      <c r="H299" s="4" t="n">
        <v>8037</v>
      </c>
      <c r="I299" s="4" t="n">
        <v>18037</v>
      </c>
      <c r="J299" s="4" t="n">
        <v>8037</v>
      </c>
      <c r="K299" s="4" t="s">
        <v>200</v>
      </c>
      <c r="L299" s="4" t="s">
        <v>132</v>
      </c>
      <c r="M299" s="16" t="s">
        <v>2194</v>
      </c>
      <c r="N299" s="16" t="s">
        <v>2168</v>
      </c>
      <c r="O299" s="16" t="s">
        <v>2169</v>
      </c>
      <c r="P299" s="16"/>
      <c r="Q299" s="16"/>
      <c r="R299" s="16" t="n">
        <f aca="false">(1+LEN(N299)-LEN(SUBSTITUTE(N299," ","")))+1</f>
        <v>6</v>
      </c>
      <c r="S299" s="16" t="n">
        <f aca="false">(1+LEN(O299)-LEN(SUBSTITUTE(O299," ","")))</f>
        <v>11</v>
      </c>
      <c r="T299" s="16" t="s">
        <v>2171</v>
      </c>
      <c r="U299" s="16" t="s">
        <v>560</v>
      </c>
      <c r="V299" s="16" t="s">
        <v>2197</v>
      </c>
      <c r="W299" s="16" t="s">
        <v>190</v>
      </c>
      <c r="X299" s="16" t="s">
        <v>300</v>
      </c>
      <c r="Y299" s="16" t="s">
        <v>190</v>
      </c>
      <c r="Z299" s="16" t="s">
        <v>1003</v>
      </c>
      <c r="AA299" s="16" t="s">
        <v>2198</v>
      </c>
      <c r="AB299" s="16" t="s">
        <v>190</v>
      </c>
      <c r="AC299" s="16" t="s">
        <v>2199</v>
      </c>
      <c r="AD299" s="16" t="s">
        <v>2200</v>
      </c>
      <c r="AE299" s="16" t="s">
        <v>190</v>
      </c>
      <c r="AF299" s="16" t="s">
        <v>2201</v>
      </c>
      <c r="AG299" s="16" t="s">
        <v>2202</v>
      </c>
      <c r="AH299" s="16" t="s">
        <v>190</v>
      </c>
      <c r="AI299" s="16" t="s">
        <v>2203</v>
      </c>
      <c r="AJ299" s="16" t="s">
        <v>2204</v>
      </c>
      <c r="AK299" s="16" t="s">
        <v>2205</v>
      </c>
      <c r="AL299" s="16" t="s">
        <v>2206</v>
      </c>
      <c r="AM299" s="16" t="s">
        <v>1003</v>
      </c>
      <c r="AN299" s="16" t="s">
        <v>2207</v>
      </c>
      <c r="AO299" s="16" t="s">
        <v>154</v>
      </c>
      <c r="AP299" s="16" t="s">
        <v>2208</v>
      </c>
      <c r="AQ299" s="16" t="s">
        <v>2209</v>
      </c>
      <c r="AR299" s="16" t="s">
        <v>2210</v>
      </c>
      <c r="AS299" s="16" t="s">
        <v>1003</v>
      </c>
      <c r="AT299" s="16" t="s">
        <v>2211</v>
      </c>
      <c r="AU299" s="16" t="s">
        <v>190</v>
      </c>
      <c r="AV299" s="16" t="s">
        <v>190</v>
      </c>
      <c r="AW299" s="16" t="s">
        <v>2212</v>
      </c>
      <c r="AX299" s="16" t="s">
        <v>190</v>
      </c>
      <c r="AY299" s="16" t="s">
        <v>190</v>
      </c>
      <c r="AZ299" s="16" t="s">
        <v>2213</v>
      </c>
      <c r="BA299" s="16" t="s">
        <v>2203</v>
      </c>
      <c r="BB299" s="16" t="s">
        <v>1003</v>
      </c>
      <c r="BC299" s="16" t="s">
        <v>190</v>
      </c>
      <c r="BD299" s="16" t="s">
        <v>1003</v>
      </c>
      <c r="BE299" s="16" t="s">
        <v>190</v>
      </c>
      <c r="BF299" s="16" t="s">
        <v>560</v>
      </c>
      <c r="BG299" s="16" t="s">
        <v>190</v>
      </c>
      <c r="BH299" s="16" t="s">
        <v>190</v>
      </c>
      <c r="BI299" s="16" t="s">
        <v>2214</v>
      </c>
      <c r="BJ299" s="16" t="s">
        <v>2215</v>
      </c>
      <c r="BK299" s="16" t="s">
        <v>2216</v>
      </c>
      <c r="BL299" s="16" t="s">
        <v>2203</v>
      </c>
      <c r="BM299" s="16" t="s">
        <v>190</v>
      </c>
      <c r="BN299" s="16"/>
      <c r="BO299" s="16" t="s">
        <v>2217</v>
      </c>
      <c r="BP299" s="16" t="s">
        <v>2218</v>
      </c>
      <c r="BQ299" s="16" t="s">
        <v>190</v>
      </c>
      <c r="BR299" s="16"/>
      <c r="BS299" s="16" t="s">
        <v>190</v>
      </c>
      <c r="BT299" s="16" t="n">
        <f aca="false">49-(COUNTBLANK(U299:BQ299))</f>
        <v>48</v>
      </c>
      <c r="BU299" s="16" t="str">
        <f aca="false">CONCATENATE("*",BS299,"*")</f>
        <v>*sing*</v>
      </c>
      <c r="BV299" s="16" t="n">
        <f aca="false">COUNTIFS(U299:BQ299,BU299)</f>
        <v>0</v>
      </c>
      <c r="BW299" s="18" t="n">
        <f aca="false">BV299/BT299</f>
        <v>0</v>
      </c>
      <c r="BX299" s="16"/>
      <c r="BY299" s="16"/>
      <c r="BZ299" s="18" t="str">
        <f aca="false">IF(BY299="","",(BY299/BT299))</f>
        <v/>
      </c>
      <c r="CA299" s="16" t="n">
        <f aca="false">COUNTIFS(U299:BQ299,BU298)</f>
        <v>0</v>
      </c>
      <c r="CB299" s="16" t="str">
        <f aca="false">IF(BX299="",BU299,BX299)</f>
        <v>*sing*</v>
      </c>
      <c r="CC299" s="16" t="n">
        <f aca="false">COUNTIFS(U299:BQ299,CB298)</f>
        <v>0</v>
      </c>
      <c r="CD299" s="18" t="n">
        <f aca="false">CC299/BT299</f>
        <v>0</v>
      </c>
      <c r="CE299" s="16" t="s">
        <v>831</v>
      </c>
      <c r="CF299" s="18" t="n">
        <f aca="false">(COUNTIFS(U299:BQ299,CE299))/BT299</f>
        <v>0</v>
      </c>
      <c r="CG299" s="16"/>
      <c r="CH299" s="16" t="s">
        <v>832</v>
      </c>
      <c r="CI299" s="14" t="n">
        <f aca="false">(COUNTIFS(U299:BQ299,CK299))/BT299</f>
        <v>0</v>
      </c>
      <c r="CJ299" s="18" t="n">
        <v>0.48</v>
      </c>
      <c r="CK299" s="16" t="s">
        <v>756</v>
      </c>
      <c r="CL299" s="16" t="s">
        <v>2193</v>
      </c>
    </row>
    <row r="300" customFormat="false" ht="13.8" hidden="false" customHeight="false" outlineLevel="0" collapsed="false">
      <c r="A300" s="4" t="s">
        <v>195</v>
      </c>
      <c r="B300" s="4" t="n">
        <v>1</v>
      </c>
      <c r="C300" s="4" t="n">
        <v>1</v>
      </c>
      <c r="D300" s="4" t="n">
        <v>1</v>
      </c>
      <c r="E300" s="4" t="n">
        <v>72</v>
      </c>
      <c r="F300" s="4" t="n">
        <v>38</v>
      </c>
      <c r="G300" s="4" t="n">
        <v>0</v>
      </c>
      <c r="H300" s="4" t="n">
        <v>38</v>
      </c>
      <c r="I300" s="4" t="n">
        <v>10038</v>
      </c>
      <c r="J300" s="4" t="n">
        <v>38</v>
      </c>
      <c r="K300" s="4" t="s">
        <v>200</v>
      </c>
      <c r="L300" s="4" t="s">
        <v>132</v>
      </c>
      <c r="M300" s="0" t="s">
        <v>2220</v>
      </c>
      <c r="N300" s="0" t="s">
        <v>2221</v>
      </c>
      <c r="O300" s="0" t="s">
        <v>2222</v>
      </c>
      <c r="R300" s="0" t="n">
        <f aca="false">(1+LEN(N300)-LEN(SUBSTITUTE(N300," ","")))+1</f>
        <v>6</v>
      </c>
      <c r="S300" s="0" t="n">
        <f aca="false">(1+LEN(O300)-LEN(SUBSTITUTE(O300," ","")))</f>
        <v>10</v>
      </c>
      <c r="T300" s="0" t="s">
        <v>2171</v>
      </c>
      <c r="U300" s="0" t="s">
        <v>212</v>
      </c>
      <c r="V300" s="19" t="s">
        <v>2223</v>
      </c>
      <c r="W300" s="19" t="s">
        <v>2224</v>
      </c>
      <c r="X300" s="0" t="s">
        <v>2225</v>
      </c>
      <c r="Y300" s="19" t="s">
        <v>2226</v>
      </c>
      <c r="Z300" s="19" t="s">
        <v>2227</v>
      </c>
      <c r="AA300" s="0" t="s">
        <v>2228</v>
      </c>
      <c r="AB300" s="19" t="s">
        <v>2226</v>
      </c>
      <c r="AC300" s="19" t="s">
        <v>1283</v>
      </c>
      <c r="AD300" s="19" t="s">
        <v>1165</v>
      </c>
      <c r="AE300" s="0" t="s">
        <v>154</v>
      </c>
      <c r="AF300" s="0" t="s">
        <v>300</v>
      </c>
      <c r="AG300" s="0" t="s">
        <v>2229</v>
      </c>
      <c r="AH300" s="0" t="s">
        <v>2230</v>
      </c>
      <c r="AI300" s="0" t="s">
        <v>2231</v>
      </c>
      <c r="AJ300" s="0" t="s">
        <v>300</v>
      </c>
      <c r="AK300" s="0" t="s">
        <v>212</v>
      </c>
      <c r="AL300" s="0" t="s">
        <v>154</v>
      </c>
      <c r="AM300" s="0" t="s">
        <v>154</v>
      </c>
      <c r="AN300" s="19" t="s">
        <v>1189</v>
      </c>
      <c r="AO300" s="0" t="s">
        <v>2232</v>
      </c>
      <c r="AP300" s="19" t="s">
        <v>1165</v>
      </c>
      <c r="AQ300" s="0" t="s">
        <v>154</v>
      </c>
      <c r="AR300" s="19" t="s">
        <v>2233</v>
      </c>
      <c r="AS300" s="19" t="s">
        <v>1393</v>
      </c>
      <c r="AT300" s="19" t="s">
        <v>2234</v>
      </c>
      <c r="AU300" s="0" t="s">
        <v>154</v>
      </c>
      <c r="AV300" s="19" t="s">
        <v>2235</v>
      </c>
      <c r="AW300" s="0" t="s">
        <v>212</v>
      </c>
      <c r="AX300" s="0" t="s">
        <v>1297</v>
      </c>
      <c r="AY300" s="19" t="s">
        <v>2236</v>
      </c>
      <c r="AZ300" s="19" t="s">
        <v>2237</v>
      </c>
      <c r="BA300" s="0" t="s">
        <v>212</v>
      </c>
      <c r="BB300" s="19" t="s">
        <v>2238</v>
      </c>
      <c r="BC300" s="0" t="s">
        <v>154</v>
      </c>
      <c r="BD300" s="19" t="s">
        <v>1189</v>
      </c>
      <c r="BE300" s="0" t="s">
        <v>2239</v>
      </c>
      <c r="BF300" s="0" t="s">
        <v>212</v>
      </c>
      <c r="BG300" s="19" t="s">
        <v>2227</v>
      </c>
      <c r="BH300" s="19" t="s">
        <v>1189</v>
      </c>
      <c r="BI300" s="19" t="s">
        <v>2226</v>
      </c>
      <c r="BJ300" s="0" t="s">
        <v>2229</v>
      </c>
      <c r="BK300" s="0" t="s">
        <v>1188</v>
      </c>
      <c r="BL300" s="19" t="s">
        <v>2237</v>
      </c>
      <c r="BM300" s="0" t="s">
        <v>300</v>
      </c>
      <c r="BN300" s="0" t="s">
        <v>2240</v>
      </c>
      <c r="BO300" s="0" t="s">
        <v>2241</v>
      </c>
      <c r="BP300" s="0" t="s">
        <v>154</v>
      </c>
      <c r="BQ300" s="19" t="s">
        <v>2242</v>
      </c>
      <c r="BS300" s="0" t="s">
        <v>1189</v>
      </c>
      <c r="BT300" s="0" t="n">
        <f aca="false">49-(COUNTBLANK(U300:BQ300))</f>
        <v>49</v>
      </c>
      <c r="BU300" s="0" t="str">
        <f aca="false">CONCATENATE("*",BS300,"*")</f>
        <v>*build*</v>
      </c>
      <c r="BV300" s="0" t="n">
        <f aca="false">COUNTIFS(U300:BQ300,BU300)</f>
        <v>0</v>
      </c>
      <c r="BW300" s="13" t="n">
        <f aca="false">BV300/BT300</f>
        <v>0</v>
      </c>
      <c r="BX300" s="0" t="s">
        <v>2243</v>
      </c>
      <c r="BY300" s="0" t="n">
        <f aca="false">COUNTIFS(U300:BQ300,BX300)</f>
        <v>0</v>
      </c>
      <c r="BZ300" s="14" t="n">
        <f aca="false">IF(BY300="","",(BY300/BT300))</f>
        <v>0</v>
      </c>
      <c r="CA300" s="0" t="n">
        <f aca="false">COUNTIFS(U300:BQ300,BU301)</f>
        <v>0</v>
      </c>
      <c r="CB300" s="0" t="str">
        <f aca="false">IF(BX300="",BU300,BX300)</f>
        <v>*tile*</v>
      </c>
      <c r="CC300" s="0" t="n">
        <f aca="false">COUNTIFS(U300:BQ300,CB301)</f>
        <v>0</v>
      </c>
      <c r="CD300" s="14" t="n">
        <f aca="false">CC300/BT300</f>
        <v>0</v>
      </c>
      <c r="CE300" s="0" t="s">
        <v>1532</v>
      </c>
      <c r="CF300" s="14" t="n">
        <f aca="false">(COUNTIFS(U300:BQ300,CE300))/BT300</f>
        <v>0</v>
      </c>
      <c r="CG300" s="19" t="s">
        <v>2244</v>
      </c>
      <c r="CH300" s="16" t="s">
        <v>2245</v>
      </c>
      <c r="CI300" s="14" t="n">
        <f aca="false">(COUNTIFS(U300:BQ300,CK300))/BT300</f>
        <v>0.102040816326531</v>
      </c>
      <c r="CJ300" s="14" t="n">
        <f aca="false">(COUNTIFS(U300:BQ300,CK301))/BT300</f>
        <v>0</v>
      </c>
      <c r="CK300" s="15" t="s">
        <v>2226</v>
      </c>
      <c r="CL300" s="0" t="s">
        <v>2246</v>
      </c>
      <c r="CN300" s="16"/>
    </row>
    <row r="301" customFormat="false" ht="13.8" hidden="false" customHeight="false" outlineLevel="0" collapsed="false">
      <c r="A301" s="4" t="s">
        <v>197</v>
      </c>
      <c r="B301" s="4" t="n">
        <v>1</v>
      </c>
      <c r="C301" s="4" t="n">
        <v>1</v>
      </c>
      <c r="D301" s="4" t="n">
        <v>2</v>
      </c>
      <c r="E301" s="4" t="n">
        <v>72</v>
      </c>
      <c r="F301" s="4" t="n">
        <v>38</v>
      </c>
      <c r="G301" s="4" t="n">
        <v>1</v>
      </c>
      <c r="H301" s="4" t="n">
        <v>1038</v>
      </c>
      <c r="I301" s="4" t="n">
        <v>11038</v>
      </c>
      <c r="J301" s="4" t="n">
        <v>1038</v>
      </c>
      <c r="K301" s="4" t="s">
        <v>200</v>
      </c>
      <c r="L301" s="4" t="s">
        <v>132</v>
      </c>
      <c r="M301" s="0" t="s">
        <v>2247</v>
      </c>
      <c r="N301" s="0" t="s">
        <v>2221</v>
      </c>
      <c r="O301" s="0" t="s">
        <v>2248</v>
      </c>
      <c r="R301" s="0" t="n">
        <f aca="false">(1+LEN(N301)-LEN(SUBSTITUTE(N301," ","")))+1</f>
        <v>6</v>
      </c>
      <c r="S301" s="0" t="n">
        <f aca="false">(1+LEN(O301)-LEN(SUBSTITUTE(O301," ","")))</f>
        <v>10</v>
      </c>
      <c r="T301" s="0" t="s">
        <v>2171</v>
      </c>
      <c r="U301" s="0" t="s">
        <v>154</v>
      </c>
      <c r="V301" s="0" t="s">
        <v>1137</v>
      </c>
      <c r="W301" s="0" t="s">
        <v>2249</v>
      </c>
      <c r="X301" s="0" t="s">
        <v>1134</v>
      </c>
      <c r="Y301" s="0" t="s">
        <v>1134</v>
      </c>
      <c r="Z301" s="0" t="s">
        <v>2250</v>
      </c>
      <c r="AA301" s="0" t="s">
        <v>2251</v>
      </c>
      <c r="AB301" s="0" t="s">
        <v>1134</v>
      </c>
      <c r="AC301" s="0" t="s">
        <v>2252</v>
      </c>
      <c r="AD301" s="0" t="s">
        <v>1134</v>
      </c>
      <c r="AE301" s="0" t="s">
        <v>1134</v>
      </c>
      <c r="AF301" s="0" t="s">
        <v>2253</v>
      </c>
      <c r="AG301" s="0" t="s">
        <v>2254</v>
      </c>
      <c r="AH301" s="0" t="s">
        <v>1134</v>
      </c>
      <c r="AI301" s="0" t="s">
        <v>863</v>
      </c>
      <c r="AJ301" s="0" t="s">
        <v>2255</v>
      </c>
      <c r="AK301" s="0" t="s">
        <v>2256</v>
      </c>
      <c r="AL301" s="0" t="s">
        <v>2257</v>
      </c>
      <c r="AM301" s="0" t="s">
        <v>1134</v>
      </c>
      <c r="AN301" s="0" t="s">
        <v>2227</v>
      </c>
      <c r="AO301" s="0" t="s">
        <v>1134</v>
      </c>
      <c r="AP301" s="0" t="s">
        <v>1137</v>
      </c>
      <c r="AQ301" s="0" t="s">
        <v>1134</v>
      </c>
      <c r="AR301" s="0" t="s">
        <v>1137</v>
      </c>
      <c r="AS301" s="0" t="s">
        <v>1134</v>
      </c>
      <c r="AT301" s="0" t="s">
        <v>1134</v>
      </c>
      <c r="AU301" s="0" t="s">
        <v>1134</v>
      </c>
      <c r="AV301" s="0" t="s">
        <v>1134</v>
      </c>
      <c r="AW301" s="0" t="s">
        <v>1134</v>
      </c>
      <c r="AX301" s="0" t="s">
        <v>2258</v>
      </c>
      <c r="AY301" s="0" t="s">
        <v>1134</v>
      </c>
      <c r="AZ301" s="0" t="s">
        <v>1137</v>
      </c>
      <c r="BA301" s="0" t="s">
        <v>2259</v>
      </c>
      <c r="BB301" s="0" t="s">
        <v>1134</v>
      </c>
      <c r="BC301" s="0" t="s">
        <v>1137</v>
      </c>
      <c r="BD301" s="0" t="s">
        <v>1222</v>
      </c>
      <c r="BE301" s="0" t="s">
        <v>759</v>
      </c>
      <c r="BF301" s="0" t="s">
        <v>1134</v>
      </c>
      <c r="BG301" s="0" t="s">
        <v>1134</v>
      </c>
      <c r="BH301" s="0" t="s">
        <v>863</v>
      </c>
      <c r="BI301" s="0" t="s">
        <v>2260</v>
      </c>
      <c r="BJ301" s="0" t="s">
        <v>1134</v>
      </c>
      <c r="BK301" s="0" t="s">
        <v>863</v>
      </c>
      <c r="BL301" s="0" t="s">
        <v>2259</v>
      </c>
      <c r="BM301" s="0" t="s">
        <v>1134</v>
      </c>
      <c r="BN301" s="0" t="s">
        <v>1134</v>
      </c>
      <c r="BO301" s="0" t="s">
        <v>1137</v>
      </c>
      <c r="BP301" s="0" t="s">
        <v>1137</v>
      </c>
      <c r="BQ301" s="0" t="s">
        <v>1134</v>
      </c>
      <c r="BS301" s="0" t="s">
        <v>1134</v>
      </c>
      <c r="BT301" s="0" t="n">
        <f aca="false">49-(COUNTBLANK(U301:BQ301))</f>
        <v>49</v>
      </c>
      <c r="BU301" s="0" t="str">
        <f aca="false">CONCATENATE("*",BS301,"*")</f>
        <v>*clean*</v>
      </c>
      <c r="BV301" s="0" t="n">
        <f aca="false">COUNTIFS(U301:BQ301,BU301)</f>
        <v>0</v>
      </c>
      <c r="BW301" s="13" t="n">
        <f aca="false">BV301/BT301</f>
        <v>0</v>
      </c>
      <c r="BZ301" s="14" t="str">
        <f aca="false">IF(BY301="","",(BY301/BT301))</f>
        <v/>
      </c>
      <c r="CA301" s="0" t="n">
        <f aca="false">COUNTIFS(U301:BQ301,BU300)</f>
        <v>0</v>
      </c>
      <c r="CB301" s="0" t="str">
        <f aca="false">IF(BX301="",BU301,BX301)</f>
        <v>*clean*</v>
      </c>
      <c r="CC301" s="0" t="n">
        <f aca="false">COUNTIFS(U301:BQ301,CB300)</f>
        <v>0</v>
      </c>
      <c r="CD301" s="14" t="n">
        <f aca="false">CC301/BT301</f>
        <v>0</v>
      </c>
      <c r="CE301" s="0" t="s">
        <v>1150</v>
      </c>
      <c r="CF301" s="14" t="n">
        <f aca="false">(COUNTIFS(U301:BQ301,CE301))/BT301</f>
        <v>0</v>
      </c>
      <c r="CH301" s="0" t="s">
        <v>1151</v>
      </c>
      <c r="CI301" s="14" t="n">
        <f aca="false">(COUNTIFS(U301:BQ301,CK301))/BT301</f>
        <v>0.653061224489796</v>
      </c>
      <c r="CJ301" s="14" t="n">
        <f aca="false">(COUNTIFS(U301:BQ301,CK300))/BT301</f>
        <v>0</v>
      </c>
      <c r="CK301" s="15" t="s">
        <v>1134</v>
      </c>
      <c r="CL301" s="0" t="s">
        <v>2246</v>
      </c>
      <c r="CN301" s="16"/>
    </row>
    <row r="302" s="16" customFormat="true" ht="13.8" hidden="false" customHeight="false" outlineLevel="0" collapsed="false">
      <c r="A302" s="4" t="s">
        <v>131</v>
      </c>
      <c r="B302" s="17" t="n">
        <v>1</v>
      </c>
      <c r="C302" s="17" t="n">
        <v>2</v>
      </c>
      <c r="D302" s="17" t="n">
        <v>1</v>
      </c>
      <c r="E302" s="17" t="n">
        <v>72</v>
      </c>
      <c r="F302" s="17" t="n">
        <v>38</v>
      </c>
      <c r="G302" s="17" t="n">
        <v>2</v>
      </c>
      <c r="H302" s="4" t="n">
        <v>2038</v>
      </c>
      <c r="I302" s="4" t="n">
        <v>12038</v>
      </c>
      <c r="J302" s="4" t="n">
        <v>2038</v>
      </c>
      <c r="K302" s="4" t="s">
        <v>200</v>
      </c>
      <c r="L302" s="4" t="s">
        <v>132</v>
      </c>
      <c r="M302" s="16" t="s">
        <v>2220</v>
      </c>
      <c r="N302" s="16" t="s">
        <v>2221</v>
      </c>
      <c r="O302" s="16" t="s">
        <v>2248</v>
      </c>
      <c r="P302" s="0"/>
      <c r="Q302" s="0"/>
      <c r="R302" s="16" t="n">
        <f aca="false">(1+LEN(N302)-LEN(SUBSTITUTE(N302," ","")))+1</f>
        <v>6</v>
      </c>
      <c r="S302" s="16" t="n">
        <f aca="false">(1+LEN(O302)-LEN(SUBSTITUTE(O302," ","")))</f>
        <v>10</v>
      </c>
      <c r="T302" s="16" t="s">
        <v>2171</v>
      </c>
      <c r="U302" s="16" t="s">
        <v>212</v>
      </c>
      <c r="V302" s="20" t="s">
        <v>2223</v>
      </c>
      <c r="W302" s="20" t="s">
        <v>2224</v>
      </c>
      <c r="X302" s="16" t="s">
        <v>2225</v>
      </c>
      <c r="Y302" s="20" t="s">
        <v>2226</v>
      </c>
      <c r="Z302" s="20" t="s">
        <v>2227</v>
      </c>
      <c r="AA302" s="16" t="s">
        <v>2228</v>
      </c>
      <c r="AB302" s="20" t="s">
        <v>2226</v>
      </c>
      <c r="AC302" s="20" t="s">
        <v>1283</v>
      </c>
      <c r="AD302" s="20" t="s">
        <v>1165</v>
      </c>
      <c r="AE302" s="16" t="s">
        <v>154</v>
      </c>
      <c r="AF302" s="16" t="s">
        <v>300</v>
      </c>
      <c r="AG302" s="16" t="s">
        <v>2229</v>
      </c>
      <c r="AH302" s="16" t="s">
        <v>2230</v>
      </c>
      <c r="AI302" s="16" t="s">
        <v>2231</v>
      </c>
      <c r="AJ302" s="16" t="s">
        <v>300</v>
      </c>
      <c r="AK302" s="16" t="s">
        <v>212</v>
      </c>
      <c r="AL302" s="16" t="s">
        <v>154</v>
      </c>
      <c r="AM302" s="16" t="s">
        <v>154</v>
      </c>
      <c r="AN302" s="20" t="s">
        <v>1189</v>
      </c>
      <c r="AO302" s="16" t="s">
        <v>2232</v>
      </c>
      <c r="AP302" s="20" t="s">
        <v>1165</v>
      </c>
      <c r="AQ302" s="16" t="s">
        <v>154</v>
      </c>
      <c r="AR302" s="20" t="s">
        <v>2233</v>
      </c>
      <c r="AS302" s="20" t="s">
        <v>1393</v>
      </c>
      <c r="AT302" s="20" t="s">
        <v>2234</v>
      </c>
      <c r="AU302" s="16" t="s">
        <v>154</v>
      </c>
      <c r="AV302" s="20" t="s">
        <v>2235</v>
      </c>
      <c r="AW302" s="16" t="s">
        <v>212</v>
      </c>
      <c r="AX302" s="16" t="s">
        <v>1297</v>
      </c>
      <c r="AY302" s="20" t="s">
        <v>2236</v>
      </c>
      <c r="AZ302" s="20" t="s">
        <v>2237</v>
      </c>
      <c r="BA302" s="16" t="s">
        <v>212</v>
      </c>
      <c r="BB302" s="20" t="s">
        <v>2238</v>
      </c>
      <c r="BC302" s="16" t="s">
        <v>154</v>
      </c>
      <c r="BD302" s="20" t="s">
        <v>1189</v>
      </c>
      <c r="BE302" s="16" t="s">
        <v>2239</v>
      </c>
      <c r="BF302" s="16" t="s">
        <v>212</v>
      </c>
      <c r="BG302" s="20" t="s">
        <v>2227</v>
      </c>
      <c r="BH302" s="20" t="s">
        <v>1189</v>
      </c>
      <c r="BI302" s="20" t="s">
        <v>2226</v>
      </c>
      <c r="BJ302" s="16" t="s">
        <v>2229</v>
      </c>
      <c r="BK302" s="16" t="s">
        <v>1188</v>
      </c>
      <c r="BL302" s="20" t="s">
        <v>2237</v>
      </c>
      <c r="BM302" s="16" t="s">
        <v>300</v>
      </c>
      <c r="BN302" s="16" t="s">
        <v>2240</v>
      </c>
      <c r="BO302" s="16" t="s">
        <v>2241</v>
      </c>
      <c r="BP302" s="16" t="s">
        <v>154</v>
      </c>
      <c r="BQ302" s="20" t="s">
        <v>2242</v>
      </c>
      <c r="BR302" s="0"/>
      <c r="BS302" s="16" t="s">
        <v>1189</v>
      </c>
      <c r="BT302" s="16" t="n">
        <f aca="false">49-(COUNTBLANK(U302:BQ302))</f>
        <v>49</v>
      </c>
      <c r="BU302" s="16" t="str">
        <f aca="false">CONCATENATE("*",BS302,"*")</f>
        <v>*build*</v>
      </c>
      <c r="BV302" s="16" t="n">
        <f aca="false">COUNTIFS(U302:BQ302,BU302)</f>
        <v>0</v>
      </c>
      <c r="BW302" s="18" t="n">
        <f aca="false">BV302/BT302</f>
        <v>0</v>
      </c>
      <c r="BX302" s="16" t="s">
        <v>2243</v>
      </c>
      <c r="BY302" s="16" t="n">
        <f aca="false">COUNTIFS(U302:BQ302,BX302)</f>
        <v>0</v>
      </c>
      <c r="BZ302" s="18" t="n">
        <f aca="false">IF(BY302="","",(BY302/BT302))</f>
        <v>0</v>
      </c>
      <c r="CA302" s="16" t="n">
        <f aca="false">COUNTIFS(U302:BQ302,BU303)</f>
        <v>0</v>
      </c>
      <c r="CB302" s="16" t="str">
        <f aca="false">IF(BX302="",BU302,BX302)</f>
        <v>*tile*</v>
      </c>
      <c r="CC302" s="16" t="n">
        <f aca="false">COUNTIFS(U302:BQ302,CB303)</f>
        <v>0</v>
      </c>
      <c r="CD302" s="18" t="n">
        <f aca="false">CC302/BT302</f>
        <v>0</v>
      </c>
      <c r="CE302" s="16" t="s">
        <v>1532</v>
      </c>
      <c r="CF302" s="18" t="n">
        <f aca="false">(COUNTIFS(U302:BQ302,CE302))/BT302</f>
        <v>0</v>
      </c>
      <c r="CG302" s="20" t="s">
        <v>2244</v>
      </c>
      <c r="CH302" s="16" t="s">
        <v>2245</v>
      </c>
      <c r="CI302" s="14" t="n">
        <f aca="false">(COUNTIFS(U302:BQ302,CK302))/BT302</f>
        <v>0</v>
      </c>
      <c r="CJ302" s="14" t="n">
        <f aca="false">(COUNTIFS(U302:BQ302,CK303))/BT302</f>
        <v>0.102040816326531</v>
      </c>
      <c r="CK302" s="16" t="s">
        <v>1134</v>
      </c>
      <c r="CL302" s="16" t="s">
        <v>2246</v>
      </c>
    </row>
    <row r="303" customFormat="false" ht="13.8" hidden="false" customHeight="false" outlineLevel="0" collapsed="false">
      <c r="A303" s="4" t="s">
        <v>167</v>
      </c>
      <c r="B303" s="17" t="n">
        <v>1</v>
      </c>
      <c r="C303" s="17" t="n">
        <v>2</v>
      </c>
      <c r="D303" s="17" t="n">
        <v>2</v>
      </c>
      <c r="E303" s="17" t="n">
        <v>72</v>
      </c>
      <c r="F303" s="17" t="n">
        <v>38</v>
      </c>
      <c r="G303" s="17" t="n">
        <v>3</v>
      </c>
      <c r="H303" s="4" t="n">
        <v>3038</v>
      </c>
      <c r="I303" s="4" t="n">
        <v>13038</v>
      </c>
      <c r="J303" s="4" t="n">
        <v>3038</v>
      </c>
      <c r="K303" s="4" t="s">
        <v>200</v>
      </c>
      <c r="L303" s="4" t="s">
        <v>132</v>
      </c>
      <c r="M303" s="16" t="s">
        <v>2247</v>
      </c>
      <c r="N303" s="16" t="s">
        <v>2221</v>
      </c>
      <c r="O303" s="16" t="s">
        <v>2222</v>
      </c>
      <c r="R303" s="16" t="n">
        <f aca="false">(1+LEN(N303)-LEN(SUBSTITUTE(N303," ","")))+1</f>
        <v>6</v>
      </c>
      <c r="S303" s="16" t="n">
        <f aca="false">(1+LEN(O303)-LEN(SUBSTITUTE(O303," ","")))</f>
        <v>10</v>
      </c>
      <c r="T303" s="16" t="s">
        <v>2171</v>
      </c>
      <c r="U303" s="16" t="s">
        <v>154</v>
      </c>
      <c r="V303" s="16" t="s">
        <v>1137</v>
      </c>
      <c r="W303" s="16" t="s">
        <v>2249</v>
      </c>
      <c r="X303" s="16" t="s">
        <v>1134</v>
      </c>
      <c r="Y303" s="16" t="s">
        <v>1134</v>
      </c>
      <c r="Z303" s="16" t="s">
        <v>2250</v>
      </c>
      <c r="AA303" s="16" t="s">
        <v>2251</v>
      </c>
      <c r="AB303" s="16" t="s">
        <v>1134</v>
      </c>
      <c r="AC303" s="16" t="s">
        <v>2252</v>
      </c>
      <c r="AD303" s="16" t="s">
        <v>1134</v>
      </c>
      <c r="AE303" s="16" t="s">
        <v>1134</v>
      </c>
      <c r="AF303" s="16" t="s">
        <v>2253</v>
      </c>
      <c r="AG303" s="16" t="s">
        <v>2254</v>
      </c>
      <c r="AH303" s="16" t="s">
        <v>1134</v>
      </c>
      <c r="AI303" s="16" t="s">
        <v>863</v>
      </c>
      <c r="AJ303" s="16" t="s">
        <v>2255</v>
      </c>
      <c r="AK303" s="16" t="s">
        <v>2256</v>
      </c>
      <c r="AL303" s="16" t="s">
        <v>2257</v>
      </c>
      <c r="AM303" s="16" t="s">
        <v>1134</v>
      </c>
      <c r="AN303" s="16" t="s">
        <v>2227</v>
      </c>
      <c r="AO303" s="16" t="s">
        <v>1134</v>
      </c>
      <c r="AP303" s="16" t="s">
        <v>1137</v>
      </c>
      <c r="AQ303" s="16" t="s">
        <v>1134</v>
      </c>
      <c r="AR303" s="16" t="s">
        <v>1137</v>
      </c>
      <c r="AS303" s="16" t="s">
        <v>1134</v>
      </c>
      <c r="AT303" s="16" t="s">
        <v>1134</v>
      </c>
      <c r="AU303" s="16" t="s">
        <v>1134</v>
      </c>
      <c r="AV303" s="16" t="s">
        <v>1134</v>
      </c>
      <c r="AW303" s="16" t="s">
        <v>1134</v>
      </c>
      <c r="AX303" s="16" t="s">
        <v>2258</v>
      </c>
      <c r="AY303" s="16" t="s">
        <v>1134</v>
      </c>
      <c r="AZ303" s="16" t="s">
        <v>1137</v>
      </c>
      <c r="BA303" s="16" t="s">
        <v>2259</v>
      </c>
      <c r="BB303" s="16" t="s">
        <v>1134</v>
      </c>
      <c r="BC303" s="16" t="s">
        <v>1137</v>
      </c>
      <c r="BD303" s="16" t="s">
        <v>1222</v>
      </c>
      <c r="BE303" s="16" t="s">
        <v>759</v>
      </c>
      <c r="BF303" s="16" t="s">
        <v>1134</v>
      </c>
      <c r="BG303" s="16" t="s">
        <v>1134</v>
      </c>
      <c r="BH303" s="16" t="s">
        <v>863</v>
      </c>
      <c r="BI303" s="16" t="s">
        <v>2260</v>
      </c>
      <c r="BJ303" s="16" t="s">
        <v>1134</v>
      </c>
      <c r="BK303" s="16" t="s">
        <v>863</v>
      </c>
      <c r="BL303" s="16" t="s">
        <v>2259</v>
      </c>
      <c r="BM303" s="16" t="s">
        <v>1134</v>
      </c>
      <c r="BN303" s="16" t="s">
        <v>1134</v>
      </c>
      <c r="BO303" s="16" t="s">
        <v>1137</v>
      </c>
      <c r="BP303" s="16" t="s">
        <v>1137</v>
      </c>
      <c r="BQ303" s="16" t="s">
        <v>1134</v>
      </c>
      <c r="BS303" s="16" t="s">
        <v>1134</v>
      </c>
      <c r="BT303" s="16" t="n">
        <f aca="false">49-(COUNTBLANK(U303:BQ303))</f>
        <v>49</v>
      </c>
      <c r="BU303" s="16" t="str">
        <f aca="false">CONCATENATE("*",BS303,"*")</f>
        <v>*clean*</v>
      </c>
      <c r="BV303" s="16" t="n">
        <f aca="false">COUNTIFS(U303:BQ303,BU303)</f>
        <v>0</v>
      </c>
      <c r="BW303" s="18" t="n">
        <f aca="false">BV303/BT303</f>
        <v>0</v>
      </c>
      <c r="BZ303" s="18" t="str">
        <f aca="false">IF(BY303="","",(BY303/BT303))</f>
        <v/>
      </c>
      <c r="CA303" s="16" t="n">
        <f aca="false">COUNTIFS(U303:BQ303,BU302)</f>
        <v>0</v>
      </c>
      <c r="CB303" s="16" t="str">
        <f aca="false">IF(BX303="",BU303,BX303)</f>
        <v>*clean*</v>
      </c>
      <c r="CC303" s="16" t="n">
        <f aca="false">COUNTIFS(U303:BQ303,CB302)</f>
        <v>0</v>
      </c>
      <c r="CD303" s="18" t="n">
        <f aca="false">CC303/BT303</f>
        <v>0</v>
      </c>
      <c r="CE303" s="16" t="s">
        <v>1150</v>
      </c>
      <c r="CF303" s="18" t="n">
        <f aca="false">(COUNTIFS(U303:BQ303,CE303))/BT303</f>
        <v>0</v>
      </c>
      <c r="CH303" s="16" t="s">
        <v>1151</v>
      </c>
      <c r="CI303" s="14" t="n">
        <f aca="false">(COUNTIFS(U303:BQ303,CK303))/BT303</f>
        <v>0</v>
      </c>
      <c r="CJ303" s="14" t="n">
        <f aca="false">(COUNTIFS(U303:BQ303,CK302))/BT303</f>
        <v>0.653061224489796</v>
      </c>
      <c r="CK303" s="16" t="s">
        <v>2226</v>
      </c>
      <c r="CL303" s="16" t="s">
        <v>2246</v>
      </c>
    </row>
    <row r="304" customFormat="false" ht="13.8" hidden="false" customHeight="false" outlineLevel="0" collapsed="false">
      <c r="A304" s="4" t="s">
        <v>202</v>
      </c>
      <c r="B304" s="4" t="n">
        <v>2</v>
      </c>
      <c r="C304" s="4" t="n">
        <v>1</v>
      </c>
      <c r="D304" s="4" t="n">
        <v>1</v>
      </c>
      <c r="E304" s="4" t="n">
        <v>72</v>
      </c>
      <c r="F304" s="4" t="n">
        <v>38</v>
      </c>
      <c r="G304" s="4" t="n">
        <v>5</v>
      </c>
      <c r="H304" s="4" t="n">
        <v>5038</v>
      </c>
      <c r="I304" s="4" t="n">
        <v>15038</v>
      </c>
      <c r="J304" s="4" t="n">
        <v>5038</v>
      </c>
      <c r="K304" s="4" t="n">
        <v>25038</v>
      </c>
      <c r="L304" s="4" t="s">
        <v>132</v>
      </c>
      <c r="M304" s="0" t="s">
        <v>2220</v>
      </c>
      <c r="N304" s="0" t="s">
        <v>2221</v>
      </c>
      <c r="O304" s="0" t="s">
        <v>2222</v>
      </c>
      <c r="P304" s="0" t="s">
        <v>2261</v>
      </c>
      <c r="Q304" s="0" t="s">
        <v>137</v>
      </c>
      <c r="R304" s="0" t="n">
        <f aca="false">(1+LEN(N304)-LEN(SUBSTITUTE(N304," ","")))+1</f>
        <v>6</v>
      </c>
      <c r="S304" s="0" t="n">
        <f aca="false">(1+LEN(O304)-LEN(SUBSTITUTE(O304," ","")))</f>
        <v>10</v>
      </c>
      <c r="T304" s="0" t="s">
        <v>2171</v>
      </c>
      <c r="U304" s="0" t="s">
        <v>212</v>
      </c>
      <c r="V304" s="19" t="s">
        <v>2223</v>
      </c>
      <c r="W304" s="19" t="s">
        <v>2224</v>
      </c>
      <c r="X304" s="0" t="s">
        <v>2225</v>
      </c>
      <c r="Y304" s="19" t="s">
        <v>2226</v>
      </c>
      <c r="Z304" s="19" t="s">
        <v>2227</v>
      </c>
      <c r="AA304" s="0" t="s">
        <v>2228</v>
      </c>
      <c r="AB304" s="19" t="s">
        <v>2226</v>
      </c>
      <c r="AC304" s="19" t="s">
        <v>1283</v>
      </c>
      <c r="AD304" s="19" t="s">
        <v>1165</v>
      </c>
      <c r="AE304" s="0" t="s">
        <v>154</v>
      </c>
      <c r="AF304" s="0" t="s">
        <v>300</v>
      </c>
      <c r="AG304" s="0" t="s">
        <v>2229</v>
      </c>
      <c r="AH304" s="0" t="s">
        <v>2230</v>
      </c>
      <c r="AI304" s="0" t="s">
        <v>2231</v>
      </c>
      <c r="AJ304" s="0" t="s">
        <v>300</v>
      </c>
      <c r="AK304" s="0" t="s">
        <v>212</v>
      </c>
      <c r="AL304" s="0" t="s">
        <v>154</v>
      </c>
      <c r="AM304" s="0" t="s">
        <v>154</v>
      </c>
      <c r="AN304" s="19" t="s">
        <v>1189</v>
      </c>
      <c r="AO304" s="0" t="s">
        <v>2232</v>
      </c>
      <c r="AP304" s="19" t="s">
        <v>1165</v>
      </c>
      <c r="AQ304" s="0" t="s">
        <v>154</v>
      </c>
      <c r="AR304" s="19" t="s">
        <v>2233</v>
      </c>
      <c r="AS304" s="19" t="s">
        <v>1393</v>
      </c>
      <c r="AT304" s="19" t="s">
        <v>2234</v>
      </c>
      <c r="AU304" s="0" t="s">
        <v>154</v>
      </c>
      <c r="AV304" s="19" t="s">
        <v>2235</v>
      </c>
      <c r="AW304" s="0" t="s">
        <v>212</v>
      </c>
      <c r="AX304" s="0" t="s">
        <v>1297</v>
      </c>
      <c r="AY304" s="19" t="s">
        <v>2236</v>
      </c>
      <c r="AZ304" s="19" t="s">
        <v>2237</v>
      </c>
      <c r="BA304" s="0" t="s">
        <v>212</v>
      </c>
      <c r="BB304" s="19" t="s">
        <v>2238</v>
      </c>
      <c r="BC304" s="0" t="s">
        <v>154</v>
      </c>
      <c r="BD304" s="19" t="s">
        <v>1189</v>
      </c>
      <c r="BE304" s="0" t="s">
        <v>2239</v>
      </c>
      <c r="BF304" s="0" t="s">
        <v>212</v>
      </c>
      <c r="BG304" s="19" t="s">
        <v>2227</v>
      </c>
      <c r="BH304" s="19" t="s">
        <v>1189</v>
      </c>
      <c r="BI304" s="19" t="s">
        <v>2226</v>
      </c>
      <c r="BJ304" s="0" t="s">
        <v>2229</v>
      </c>
      <c r="BK304" s="0" t="s">
        <v>1188</v>
      </c>
      <c r="BL304" s="19" t="s">
        <v>2237</v>
      </c>
      <c r="BM304" s="0" t="s">
        <v>300</v>
      </c>
      <c r="BN304" s="0" t="s">
        <v>2240</v>
      </c>
      <c r="BO304" s="0" t="s">
        <v>2241</v>
      </c>
      <c r="BP304" s="0" t="s">
        <v>154</v>
      </c>
      <c r="BQ304" s="19" t="s">
        <v>2242</v>
      </c>
      <c r="BS304" s="0" t="s">
        <v>1189</v>
      </c>
      <c r="BT304" s="0" t="n">
        <f aca="false">49-(COUNTBLANK(U304:BQ304))</f>
        <v>49</v>
      </c>
      <c r="BU304" s="0" t="str">
        <f aca="false">CONCATENATE("*",BS304,"*")</f>
        <v>*build*</v>
      </c>
      <c r="BV304" s="0" t="n">
        <f aca="false">COUNTIFS(U304:BQ304,BU304)</f>
        <v>0</v>
      </c>
      <c r="BW304" s="13" t="n">
        <f aca="false">BV304/BT304</f>
        <v>0</v>
      </c>
      <c r="BX304" s="0" t="s">
        <v>2243</v>
      </c>
      <c r="BY304" s="0" t="n">
        <f aca="false">COUNTIFS(U304:BQ304,BX304)</f>
        <v>0</v>
      </c>
      <c r="BZ304" s="14" t="n">
        <f aca="false">IF(BY304="","",(BY304/BT304))</f>
        <v>0</v>
      </c>
      <c r="CA304" s="0" t="n">
        <f aca="false">COUNTIFS(U304:BQ304,BU305)</f>
        <v>0</v>
      </c>
      <c r="CB304" s="0" t="str">
        <f aca="false">IF(BX304="",BU304,BX304)</f>
        <v>*tile*</v>
      </c>
      <c r="CC304" s="0" t="n">
        <f aca="false">COUNTIFS(U304:BQ304,CB305)</f>
        <v>0</v>
      </c>
      <c r="CD304" s="14" t="n">
        <f aca="false">CC304/BT304</f>
        <v>0</v>
      </c>
      <c r="CE304" s="0" t="s">
        <v>1532</v>
      </c>
      <c r="CF304" s="14" t="n">
        <f aca="false">(COUNTIFS(U304:BQ304,CE304))/BT304</f>
        <v>0</v>
      </c>
      <c r="CG304" s="19" t="s">
        <v>2244</v>
      </c>
      <c r="CH304" s="16" t="s">
        <v>2245</v>
      </c>
      <c r="CI304" s="14" t="n">
        <f aca="false">(COUNTIFS(U304:BQ304,CK304))/BT304</f>
        <v>0.102040816326531</v>
      </c>
      <c r="CJ304" s="14" t="n">
        <f aca="false">(COUNTIFS(U304:BQ304,CH305))/BT304</f>
        <v>0</v>
      </c>
      <c r="CK304" s="15" t="s">
        <v>2226</v>
      </c>
      <c r="CL304" s="0" t="s">
        <v>2246</v>
      </c>
      <c r="CN304" s="16"/>
    </row>
    <row r="305" customFormat="false" ht="13.8" hidden="false" customHeight="false" outlineLevel="0" collapsed="false">
      <c r="A305" s="4" t="s">
        <v>203</v>
      </c>
      <c r="B305" s="4" t="n">
        <v>2</v>
      </c>
      <c r="C305" s="4" t="n">
        <v>1</v>
      </c>
      <c r="D305" s="4" t="n">
        <v>2</v>
      </c>
      <c r="E305" s="4" t="n">
        <v>72</v>
      </c>
      <c r="F305" s="4" t="n">
        <v>38</v>
      </c>
      <c r="G305" s="4" t="n">
        <v>6</v>
      </c>
      <c r="H305" s="4" t="n">
        <v>6038</v>
      </c>
      <c r="I305" s="4" t="n">
        <v>16038</v>
      </c>
      <c r="J305" s="4" t="n">
        <v>6038</v>
      </c>
      <c r="K305" s="4" t="n">
        <v>26038</v>
      </c>
      <c r="L305" s="4" t="s">
        <v>132</v>
      </c>
      <c r="M305" s="0" t="s">
        <v>2247</v>
      </c>
      <c r="N305" s="0" t="s">
        <v>2221</v>
      </c>
      <c r="O305" s="0" t="s">
        <v>2248</v>
      </c>
      <c r="P305" s="15" t="s">
        <v>2262</v>
      </c>
      <c r="Q305" s="15" t="s">
        <v>137</v>
      </c>
      <c r="R305" s="0" t="n">
        <f aca="false">(1+LEN(N305)-LEN(SUBSTITUTE(N305," ","")))+1</f>
        <v>6</v>
      </c>
      <c r="S305" s="0" t="n">
        <f aca="false">(1+LEN(O305)-LEN(SUBSTITUTE(O305," ","")))</f>
        <v>10</v>
      </c>
      <c r="T305" s="0" t="s">
        <v>2171</v>
      </c>
      <c r="U305" s="0" t="s">
        <v>154</v>
      </c>
      <c r="V305" s="0" t="s">
        <v>1137</v>
      </c>
      <c r="W305" s="0" t="s">
        <v>2249</v>
      </c>
      <c r="X305" s="0" t="s">
        <v>1134</v>
      </c>
      <c r="Y305" s="0" t="s">
        <v>1134</v>
      </c>
      <c r="Z305" s="0" t="s">
        <v>2250</v>
      </c>
      <c r="AA305" s="0" t="s">
        <v>2251</v>
      </c>
      <c r="AB305" s="0" t="s">
        <v>1134</v>
      </c>
      <c r="AC305" s="0" t="s">
        <v>2252</v>
      </c>
      <c r="AD305" s="0" t="s">
        <v>1134</v>
      </c>
      <c r="AE305" s="0" t="s">
        <v>1134</v>
      </c>
      <c r="AF305" s="0" t="s">
        <v>2253</v>
      </c>
      <c r="AG305" s="0" t="s">
        <v>2254</v>
      </c>
      <c r="AH305" s="0" t="s">
        <v>1134</v>
      </c>
      <c r="AI305" s="0" t="s">
        <v>863</v>
      </c>
      <c r="AJ305" s="0" t="s">
        <v>2255</v>
      </c>
      <c r="AK305" s="0" t="s">
        <v>2256</v>
      </c>
      <c r="AL305" s="0" t="s">
        <v>2257</v>
      </c>
      <c r="AM305" s="0" t="s">
        <v>1134</v>
      </c>
      <c r="AN305" s="0" t="s">
        <v>2227</v>
      </c>
      <c r="AO305" s="0" t="s">
        <v>1134</v>
      </c>
      <c r="AP305" s="0" t="s">
        <v>1137</v>
      </c>
      <c r="AQ305" s="0" t="s">
        <v>1134</v>
      </c>
      <c r="AR305" s="0" t="s">
        <v>1137</v>
      </c>
      <c r="AS305" s="0" t="s">
        <v>1134</v>
      </c>
      <c r="AT305" s="0" t="s">
        <v>1134</v>
      </c>
      <c r="AU305" s="0" t="s">
        <v>1134</v>
      </c>
      <c r="AV305" s="0" t="s">
        <v>1134</v>
      </c>
      <c r="AW305" s="0" t="s">
        <v>1134</v>
      </c>
      <c r="AX305" s="0" t="s">
        <v>2258</v>
      </c>
      <c r="AY305" s="0" t="s">
        <v>1134</v>
      </c>
      <c r="AZ305" s="0" t="s">
        <v>1137</v>
      </c>
      <c r="BA305" s="0" t="s">
        <v>2259</v>
      </c>
      <c r="BB305" s="0" t="s">
        <v>1134</v>
      </c>
      <c r="BC305" s="0" t="s">
        <v>1137</v>
      </c>
      <c r="BD305" s="0" t="s">
        <v>1222</v>
      </c>
      <c r="BE305" s="0" t="s">
        <v>759</v>
      </c>
      <c r="BF305" s="0" t="s">
        <v>1134</v>
      </c>
      <c r="BG305" s="0" t="s">
        <v>1134</v>
      </c>
      <c r="BH305" s="0" t="s">
        <v>863</v>
      </c>
      <c r="BI305" s="0" t="s">
        <v>2260</v>
      </c>
      <c r="BJ305" s="0" t="s">
        <v>1134</v>
      </c>
      <c r="BK305" s="0" t="s">
        <v>863</v>
      </c>
      <c r="BL305" s="0" t="s">
        <v>2259</v>
      </c>
      <c r="BM305" s="0" t="s">
        <v>1134</v>
      </c>
      <c r="BN305" s="0" t="s">
        <v>1134</v>
      </c>
      <c r="BO305" s="0" t="s">
        <v>1137</v>
      </c>
      <c r="BP305" s="0" t="s">
        <v>1137</v>
      </c>
      <c r="BQ305" s="0" t="s">
        <v>1134</v>
      </c>
      <c r="BS305" s="0" t="s">
        <v>1134</v>
      </c>
      <c r="BT305" s="0" t="n">
        <f aca="false">49-(COUNTBLANK(U305:BQ305))</f>
        <v>49</v>
      </c>
      <c r="BU305" s="0" t="str">
        <f aca="false">CONCATENATE("*",BS305,"*")</f>
        <v>*clean*</v>
      </c>
      <c r="BV305" s="0" t="n">
        <f aca="false">COUNTIFS(U305:BQ305,BU305)</f>
        <v>0</v>
      </c>
      <c r="BW305" s="13" t="n">
        <f aca="false">BV305/BT305</f>
        <v>0</v>
      </c>
      <c r="BZ305" s="14" t="str">
        <f aca="false">IF(BY305="","",(BY305/BT305))</f>
        <v/>
      </c>
      <c r="CA305" s="0" t="n">
        <f aca="false">COUNTIFS(U305:BQ305,BU304)</f>
        <v>0</v>
      </c>
      <c r="CB305" s="0" t="str">
        <f aca="false">IF(BX305="",BU305,BX305)</f>
        <v>*clean*</v>
      </c>
      <c r="CC305" s="0" t="n">
        <f aca="false">COUNTIFS(U305:BQ305,CB304)</f>
        <v>0</v>
      </c>
      <c r="CD305" s="14" t="n">
        <f aca="false">CC305/BT305</f>
        <v>0</v>
      </c>
      <c r="CE305" s="0" t="s">
        <v>1150</v>
      </c>
      <c r="CF305" s="14" t="n">
        <f aca="false">(COUNTIFS(U305:BQ305,CE305))/BT305</f>
        <v>0</v>
      </c>
      <c r="CH305" s="0" t="s">
        <v>1151</v>
      </c>
      <c r="CI305" s="14" t="n">
        <f aca="false">(COUNTIFS(U305:BQ305,CK305))/BT305</f>
        <v>0.653061224489796</v>
      </c>
      <c r="CJ305" s="14" t="n">
        <f aca="false">(COUNTIFS(U305:BQ305,CH304))/BT305</f>
        <v>0</v>
      </c>
      <c r="CK305" s="15" t="s">
        <v>1134</v>
      </c>
      <c r="CL305" s="0" t="s">
        <v>2246</v>
      </c>
      <c r="CN305" s="16"/>
    </row>
    <row r="306" s="16" customFormat="true" ht="13.8" hidden="false" customHeight="false" outlineLevel="0" collapsed="false">
      <c r="A306" s="4" t="s">
        <v>199</v>
      </c>
      <c r="B306" s="17" t="n">
        <v>2</v>
      </c>
      <c r="C306" s="17" t="n">
        <v>2</v>
      </c>
      <c r="D306" s="17" t="n">
        <v>1</v>
      </c>
      <c r="E306" s="17" t="n">
        <v>72</v>
      </c>
      <c r="F306" s="17" t="n">
        <v>38</v>
      </c>
      <c r="G306" s="17" t="n">
        <v>7</v>
      </c>
      <c r="H306" s="4" t="n">
        <v>7038</v>
      </c>
      <c r="I306" s="4" t="n">
        <v>17038</v>
      </c>
      <c r="J306" s="4" t="n">
        <v>7038</v>
      </c>
      <c r="K306" s="4" t="n">
        <v>27038</v>
      </c>
      <c r="L306" s="4" t="s">
        <v>132</v>
      </c>
      <c r="M306" s="16" t="s">
        <v>2220</v>
      </c>
      <c r="N306" s="16" t="s">
        <v>2221</v>
      </c>
      <c r="O306" s="16" t="s">
        <v>2248</v>
      </c>
      <c r="P306" s="16" t="s">
        <v>2261</v>
      </c>
      <c r="Q306" s="16" t="s">
        <v>137</v>
      </c>
      <c r="R306" s="16" t="n">
        <f aca="false">(1+LEN(N306)-LEN(SUBSTITUTE(N306," ","")))+1</f>
        <v>6</v>
      </c>
      <c r="S306" s="16" t="n">
        <f aca="false">(1+LEN(O306)-LEN(SUBSTITUTE(O306," ","")))</f>
        <v>10</v>
      </c>
      <c r="T306" s="16" t="s">
        <v>2171</v>
      </c>
      <c r="U306" s="16" t="s">
        <v>212</v>
      </c>
      <c r="V306" s="20" t="s">
        <v>2223</v>
      </c>
      <c r="W306" s="20" t="s">
        <v>2224</v>
      </c>
      <c r="X306" s="16" t="s">
        <v>2225</v>
      </c>
      <c r="Y306" s="20" t="s">
        <v>2226</v>
      </c>
      <c r="Z306" s="20" t="s">
        <v>2227</v>
      </c>
      <c r="AA306" s="16" t="s">
        <v>2228</v>
      </c>
      <c r="AB306" s="20" t="s">
        <v>2226</v>
      </c>
      <c r="AC306" s="20" t="s">
        <v>1283</v>
      </c>
      <c r="AD306" s="20" t="s">
        <v>1165</v>
      </c>
      <c r="AE306" s="16" t="s">
        <v>154</v>
      </c>
      <c r="AF306" s="16" t="s">
        <v>300</v>
      </c>
      <c r="AG306" s="16" t="s">
        <v>2229</v>
      </c>
      <c r="AH306" s="16" t="s">
        <v>2230</v>
      </c>
      <c r="AI306" s="16" t="s">
        <v>2231</v>
      </c>
      <c r="AJ306" s="16" t="s">
        <v>300</v>
      </c>
      <c r="AK306" s="16" t="s">
        <v>212</v>
      </c>
      <c r="AL306" s="16" t="s">
        <v>154</v>
      </c>
      <c r="AM306" s="16" t="s">
        <v>154</v>
      </c>
      <c r="AN306" s="20" t="s">
        <v>1189</v>
      </c>
      <c r="AO306" s="16" t="s">
        <v>2232</v>
      </c>
      <c r="AP306" s="20" t="s">
        <v>1165</v>
      </c>
      <c r="AQ306" s="16" t="s">
        <v>154</v>
      </c>
      <c r="AR306" s="20" t="s">
        <v>2233</v>
      </c>
      <c r="AS306" s="20" t="s">
        <v>1393</v>
      </c>
      <c r="AT306" s="20" t="s">
        <v>2234</v>
      </c>
      <c r="AU306" s="16" t="s">
        <v>154</v>
      </c>
      <c r="AV306" s="20" t="s">
        <v>2235</v>
      </c>
      <c r="AW306" s="16" t="s">
        <v>212</v>
      </c>
      <c r="AX306" s="16" t="s">
        <v>1297</v>
      </c>
      <c r="AY306" s="20" t="s">
        <v>2236</v>
      </c>
      <c r="AZ306" s="20" t="s">
        <v>2237</v>
      </c>
      <c r="BA306" s="16" t="s">
        <v>212</v>
      </c>
      <c r="BB306" s="20" t="s">
        <v>2238</v>
      </c>
      <c r="BC306" s="16" t="s">
        <v>154</v>
      </c>
      <c r="BD306" s="20" t="s">
        <v>1189</v>
      </c>
      <c r="BE306" s="16" t="s">
        <v>2239</v>
      </c>
      <c r="BF306" s="16" t="s">
        <v>212</v>
      </c>
      <c r="BG306" s="20" t="s">
        <v>2227</v>
      </c>
      <c r="BH306" s="20" t="s">
        <v>1189</v>
      </c>
      <c r="BI306" s="20" t="s">
        <v>2226</v>
      </c>
      <c r="BJ306" s="16" t="s">
        <v>2229</v>
      </c>
      <c r="BK306" s="16" t="s">
        <v>1188</v>
      </c>
      <c r="BL306" s="20" t="s">
        <v>2237</v>
      </c>
      <c r="BM306" s="16" t="s">
        <v>300</v>
      </c>
      <c r="BN306" s="16" t="s">
        <v>2240</v>
      </c>
      <c r="BO306" s="16" t="s">
        <v>2241</v>
      </c>
      <c r="BP306" s="16" t="s">
        <v>154</v>
      </c>
      <c r="BQ306" s="20" t="s">
        <v>2242</v>
      </c>
      <c r="BS306" s="16" t="s">
        <v>1189</v>
      </c>
      <c r="BT306" s="16" t="n">
        <f aca="false">49-(COUNTBLANK(U306:BQ306))</f>
        <v>49</v>
      </c>
      <c r="BU306" s="16" t="str">
        <f aca="false">CONCATENATE("*",BS306,"*")</f>
        <v>*build*</v>
      </c>
      <c r="BV306" s="16" t="n">
        <f aca="false">COUNTIFS(U306:BQ306,BU306)</f>
        <v>0</v>
      </c>
      <c r="BW306" s="18" t="n">
        <f aca="false">BV306/BT306</f>
        <v>0</v>
      </c>
      <c r="BX306" s="16" t="s">
        <v>2243</v>
      </c>
      <c r="BY306" s="16" t="n">
        <f aca="false">COUNTIFS(U306:BQ306,BX306)</f>
        <v>0</v>
      </c>
      <c r="BZ306" s="18" t="n">
        <f aca="false">IF(BY306="","",(BY306/BT306))</f>
        <v>0</v>
      </c>
      <c r="CA306" s="16" t="n">
        <f aca="false">COUNTIFS(U306:BQ306,BU307)</f>
        <v>0</v>
      </c>
      <c r="CB306" s="16" t="str">
        <f aca="false">IF(BX306="",BU306,BX306)</f>
        <v>*tile*</v>
      </c>
      <c r="CC306" s="16" t="n">
        <f aca="false">COUNTIFS(U306:BQ306,CB307)</f>
        <v>0</v>
      </c>
      <c r="CD306" s="18" t="n">
        <f aca="false">CC306/BT306</f>
        <v>0</v>
      </c>
      <c r="CE306" s="16" t="s">
        <v>1532</v>
      </c>
      <c r="CF306" s="18" t="n">
        <f aca="false">(COUNTIFS(U306:BQ306,CE306))/BT306</f>
        <v>0</v>
      </c>
      <c r="CG306" s="20" t="s">
        <v>2244</v>
      </c>
      <c r="CH306" s="16" t="s">
        <v>2245</v>
      </c>
      <c r="CI306" s="14" t="n">
        <f aca="false">(COUNTIFS(U306:BQ306,CK306))/BT306</f>
        <v>0</v>
      </c>
      <c r="CJ306" s="18" t="n">
        <v>0.1</v>
      </c>
      <c r="CK306" s="16" t="s">
        <v>1134</v>
      </c>
      <c r="CL306" s="16" t="s">
        <v>2246</v>
      </c>
    </row>
    <row r="307" customFormat="false" ht="13.8" hidden="false" customHeight="false" outlineLevel="0" collapsed="false">
      <c r="A307" s="4" t="s">
        <v>201</v>
      </c>
      <c r="B307" s="17" t="n">
        <v>2</v>
      </c>
      <c r="C307" s="17" t="n">
        <v>2</v>
      </c>
      <c r="D307" s="17" t="n">
        <v>2</v>
      </c>
      <c r="E307" s="17" t="n">
        <v>72</v>
      </c>
      <c r="F307" s="17" t="n">
        <v>38</v>
      </c>
      <c r="G307" s="17" t="n">
        <v>8</v>
      </c>
      <c r="H307" s="4" t="n">
        <v>8038</v>
      </c>
      <c r="I307" s="4" t="n">
        <v>18038</v>
      </c>
      <c r="J307" s="4" t="n">
        <v>8038</v>
      </c>
      <c r="K307" s="4" t="n">
        <v>28038</v>
      </c>
      <c r="L307" s="4" t="s">
        <v>132</v>
      </c>
      <c r="M307" s="16" t="s">
        <v>2247</v>
      </c>
      <c r="N307" s="16" t="s">
        <v>2221</v>
      </c>
      <c r="O307" s="16" t="s">
        <v>2222</v>
      </c>
      <c r="P307" s="16" t="s">
        <v>2262</v>
      </c>
      <c r="Q307" s="16" t="s">
        <v>137</v>
      </c>
      <c r="R307" s="16" t="n">
        <f aca="false">(1+LEN(N307)-LEN(SUBSTITUTE(N307," ","")))+1</f>
        <v>6</v>
      </c>
      <c r="S307" s="16" t="n">
        <f aca="false">(1+LEN(O307)-LEN(SUBSTITUTE(O307," ","")))</f>
        <v>10</v>
      </c>
      <c r="T307" s="16" t="s">
        <v>2171</v>
      </c>
      <c r="U307" s="16" t="s">
        <v>154</v>
      </c>
      <c r="V307" s="16" t="s">
        <v>1137</v>
      </c>
      <c r="W307" s="16" t="s">
        <v>2249</v>
      </c>
      <c r="X307" s="16" t="s">
        <v>1134</v>
      </c>
      <c r="Y307" s="16" t="s">
        <v>1134</v>
      </c>
      <c r="Z307" s="16" t="s">
        <v>2250</v>
      </c>
      <c r="AA307" s="16" t="s">
        <v>2251</v>
      </c>
      <c r="AB307" s="16" t="s">
        <v>1134</v>
      </c>
      <c r="AC307" s="16" t="s">
        <v>2252</v>
      </c>
      <c r="AD307" s="16" t="s">
        <v>1134</v>
      </c>
      <c r="AE307" s="16" t="s">
        <v>1134</v>
      </c>
      <c r="AF307" s="16" t="s">
        <v>2253</v>
      </c>
      <c r="AG307" s="16" t="s">
        <v>2254</v>
      </c>
      <c r="AH307" s="16" t="s">
        <v>1134</v>
      </c>
      <c r="AI307" s="16" t="s">
        <v>863</v>
      </c>
      <c r="AJ307" s="16" t="s">
        <v>2255</v>
      </c>
      <c r="AK307" s="16" t="s">
        <v>2256</v>
      </c>
      <c r="AL307" s="16" t="s">
        <v>2257</v>
      </c>
      <c r="AM307" s="16" t="s">
        <v>1134</v>
      </c>
      <c r="AN307" s="16" t="s">
        <v>2227</v>
      </c>
      <c r="AO307" s="16" t="s">
        <v>1134</v>
      </c>
      <c r="AP307" s="16" t="s">
        <v>1137</v>
      </c>
      <c r="AQ307" s="16" t="s">
        <v>1134</v>
      </c>
      <c r="AR307" s="16" t="s">
        <v>1137</v>
      </c>
      <c r="AS307" s="16" t="s">
        <v>1134</v>
      </c>
      <c r="AT307" s="16" t="s">
        <v>1134</v>
      </c>
      <c r="AU307" s="16" t="s">
        <v>1134</v>
      </c>
      <c r="AV307" s="16" t="s">
        <v>1134</v>
      </c>
      <c r="AW307" s="16" t="s">
        <v>1134</v>
      </c>
      <c r="AX307" s="16" t="s">
        <v>2258</v>
      </c>
      <c r="AY307" s="16" t="s">
        <v>1134</v>
      </c>
      <c r="AZ307" s="16" t="s">
        <v>1137</v>
      </c>
      <c r="BA307" s="16" t="s">
        <v>2259</v>
      </c>
      <c r="BB307" s="16" t="s">
        <v>1134</v>
      </c>
      <c r="BC307" s="16" t="s">
        <v>1137</v>
      </c>
      <c r="BD307" s="16" t="s">
        <v>1222</v>
      </c>
      <c r="BE307" s="16" t="s">
        <v>759</v>
      </c>
      <c r="BF307" s="16" t="s">
        <v>1134</v>
      </c>
      <c r="BG307" s="16" t="s">
        <v>1134</v>
      </c>
      <c r="BH307" s="16" t="s">
        <v>863</v>
      </c>
      <c r="BI307" s="16" t="s">
        <v>2260</v>
      </c>
      <c r="BJ307" s="16" t="s">
        <v>1134</v>
      </c>
      <c r="BK307" s="16" t="s">
        <v>863</v>
      </c>
      <c r="BL307" s="16" t="s">
        <v>2259</v>
      </c>
      <c r="BM307" s="16" t="s">
        <v>1134</v>
      </c>
      <c r="BN307" s="16" t="s">
        <v>1134</v>
      </c>
      <c r="BO307" s="16" t="s">
        <v>1137</v>
      </c>
      <c r="BP307" s="16" t="s">
        <v>1137</v>
      </c>
      <c r="BQ307" s="16" t="s">
        <v>1134</v>
      </c>
      <c r="BR307" s="16"/>
      <c r="BS307" s="16" t="s">
        <v>1134</v>
      </c>
      <c r="BT307" s="16" t="n">
        <f aca="false">49-(COUNTBLANK(U307:BQ307))</f>
        <v>49</v>
      </c>
      <c r="BU307" s="16" t="str">
        <f aca="false">CONCATENATE("*",BS307,"*")</f>
        <v>*clean*</v>
      </c>
      <c r="BV307" s="16" t="n">
        <f aca="false">COUNTIFS(U307:BQ307,BU307)</f>
        <v>0</v>
      </c>
      <c r="BW307" s="18" t="n">
        <f aca="false">BV307/BT307</f>
        <v>0</v>
      </c>
      <c r="BX307" s="16"/>
      <c r="BY307" s="16"/>
      <c r="BZ307" s="18" t="str">
        <f aca="false">IF(BY307="","",(BY307/BT307))</f>
        <v/>
      </c>
      <c r="CA307" s="16" t="n">
        <f aca="false">COUNTIFS(U307:BQ307,BU306)</f>
        <v>0</v>
      </c>
      <c r="CB307" s="16" t="str">
        <f aca="false">IF(BX307="",BU307,BX307)</f>
        <v>*clean*</v>
      </c>
      <c r="CC307" s="16" t="n">
        <f aca="false">COUNTIFS(U307:BQ307,CB306)</f>
        <v>0</v>
      </c>
      <c r="CD307" s="18" t="n">
        <f aca="false">CC307/BT307</f>
        <v>0</v>
      </c>
      <c r="CE307" s="16" t="s">
        <v>1150</v>
      </c>
      <c r="CF307" s="18" t="n">
        <f aca="false">(COUNTIFS(U307:BQ307,CE307))/BT307</f>
        <v>0</v>
      </c>
      <c r="CG307" s="16"/>
      <c r="CH307" s="16" t="s">
        <v>1151</v>
      </c>
      <c r="CI307" s="14" t="n">
        <f aca="false">(COUNTIFS(U307:BQ307,CK307))/BT307</f>
        <v>0</v>
      </c>
      <c r="CJ307" s="18" t="n">
        <v>0.65</v>
      </c>
      <c r="CK307" s="16" t="s">
        <v>2226</v>
      </c>
      <c r="CL307" s="16" t="s">
        <v>2246</v>
      </c>
    </row>
    <row r="308" customFormat="false" ht="13.8" hidden="false" customHeight="false" outlineLevel="0" collapsed="false">
      <c r="A308" s="4" t="s">
        <v>195</v>
      </c>
      <c r="B308" s="4" t="n">
        <v>1</v>
      </c>
      <c r="C308" s="4" t="n">
        <v>1</v>
      </c>
      <c r="D308" s="4" t="n">
        <v>1</v>
      </c>
      <c r="E308" s="4" t="n">
        <v>73</v>
      </c>
      <c r="F308" s="4" t="n">
        <v>39</v>
      </c>
      <c r="G308" s="4" t="n">
        <v>0</v>
      </c>
      <c r="H308" s="4" t="n">
        <v>39</v>
      </c>
      <c r="I308" s="4" t="n">
        <v>10039</v>
      </c>
      <c r="J308" s="4" t="n">
        <v>39</v>
      </c>
      <c r="K308" s="4" t="s">
        <v>200</v>
      </c>
      <c r="L308" s="4" t="s">
        <v>132</v>
      </c>
      <c r="M308" s="0" t="s">
        <v>2263</v>
      </c>
      <c r="N308" s="0" t="s">
        <v>2264</v>
      </c>
      <c r="O308" s="0" t="s">
        <v>2265</v>
      </c>
      <c r="R308" s="0" t="n">
        <f aca="false">(1+LEN(N308)-LEN(SUBSTITUTE(N308," ","")))+1</f>
        <v>6</v>
      </c>
      <c r="S308" s="0" t="n">
        <f aca="false">(1+LEN(O308)-LEN(SUBSTITUTE(O308," ","")))</f>
        <v>9</v>
      </c>
      <c r="T308" s="0" t="s">
        <v>2171</v>
      </c>
      <c r="U308" s="0" t="s">
        <v>747</v>
      </c>
      <c r="V308" s="0" t="s">
        <v>2266</v>
      </c>
      <c r="W308" s="0" t="s">
        <v>2267</v>
      </c>
      <c r="X308" s="0" t="s">
        <v>2268</v>
      </c>
      <c r="Y308" s="0" t="s">
        <v>747</v>
      </c>
      <c r="Z308" s="0" t="s">
        <v>747</v>
      </c>
      <c r="AA308" s="0" t="s">
        <v>2269</v>
      </c>
      <c r="AB308" s="0" t="s">
        <v>756</v>
      </c>
      <c r="AC308" s="0" t="s">
        <v>756</v>
      </c>
      <c r="AD308" s="0" t="s">
        <v>212</v>
      </c>
      <c r="AE308" s="0" t="s">
        <v>300</v>
      </c>
      <c r="AF308" s="0" t="s">
        <v>2270</v>
      </c>
      <c r="AG308" s="0" t="s">
        <v>172</v>
      </c>
      <c r="AH308" s="0" t="s">
        <v>747</v>
      </c>
      <c r="AI308" s="0" t="s">
        <v>1529</v>
      </c>
      <c r="AJ308" s="0" t="s">
        <v>2271</v>
      </c>
      <c r="AK308" s="0" t="s">
        <v>2272</v>
      </c>
      <c r="AL308" s="0" t="s">
        <v>747</v>
      </c>
      <c r="AM308" s="0" t="s">
        <v>756</v>
      </c>
      <c r="AN308" s="0" t="s">
        <v>756</v>
      </c>
      <c r="AO308" s="0" t="s">
        <v>154</v>
      </c>
      <c r="AP308" s="0" t="s">
        <v>1003</v>
      </c>
      <c r="AQ308" s="0" t="s">
        <v>1003</v>
      </c>
      <c r="AR308" s="0" t="s">
        <v>1003</v>
      </c>
      <c r="AS308" s="0" t="s">
        <v>756</v>
      </c>
      <c r="AT308" s="0" t="s">
        <v>747</v>
      </c>
      <c r="AU308" s="0" t="s">
        <v>190</v>
      </c>
      <c r="AV308" s="0" t="s">
        <v>2273</v>
      </c>
      <c r="AW308" s="0" t="s">
        <v>160</v>
      </c>
      <c r="AX308" s="0" t="s">
        <v>535</v>
      </c>
      <c r="AY308" s="0" t="s">
        <v>756</v>
      </c>
      <c r="AZ308" s="0" t="s">
        <v>1003</v>
      </c>
      <c r="BA308" s="0" t="s">
        <v>2274</v>
      </c>
      <c r="BB308" s="0" t="s">
        <v>756</v>
      </c>
      <c r="BC308" s="0" t="s">
        <v>2275</v>
      </c>
      <c r="BD308" s="0" t="s">
        <v>212</v>
      </c>
      <c r="BE308" s="0" t="s">
        <v>747</v>
      </c>
      <c r="BF308" s="0" t="s">
        <v>1003</v>
      </c>
      <c r="BG308" s="0" t="s">
        <v>756</v>
      </c>
      <c r="BH308" s="0" t="s">
        <v>2276</v>
      </c>
      <c r="BI308" s="0" t="s">
        <v>756</v>
      </c>
      <c r="BJ308" s="0" t="s">
        <v>2277</v>
      </c>
      <c r="BK308" s="0" t="s">
        <v>1003</v>
      </c>
      <c r="BL308" s="0" t="s">
        <v>2271</v>
      </c>
      <c r="BM308" s="0" t="s">
        <v>1003</v>
      </c>
      <c r="BN308" s="0" t="s">
        <v>2278</v>
      </c>
      <c r="BO308" s="0" t="s">
        <v>1003</v>
      </c>
      <c r="BP308" s="0" t="s">
        <v>154</v>
      </c>
      <c r="BQ308" s="0" t="s">
        <v>2279</v>
      </c>
      <c r="BS308" s="0" t="s">
        <v>756</v>
      </c>
      <c r="BT308" s="0" t="n">
        <f aca="false">49-(COUNTBLANK(U308:BQ308))</f>
        <v>49</v>
      </c>
      <c r="BU308" s="0" t="str">
        <f aca="false">CONCATENATE("*",BS308,"*")</f>
        <v>*write*</v>
      </c>
      <c r="BV308" s="0" t="n">
        <f aca="false">COUNTIFS(U308:BQ308,BU308)</f>
        <v>0</v>
      </c>
      <c r="BW308" s="14" t="n">
        <f aca="false">BV308/BT308</f>
        <v>0</v>
      </c>
      <c r="BZ308" s="14" t="str">
        <f aca="false">IF(BY308="","",(BY308/BT308))</f>
        <v/>
      </c>
      <c r="CA308" s="0" t="n">
        <f aca="false">COUNTIFS(U308:BQ308,BU309)</f>
        <v>0</v>
      </c>
      <c r="CB308" s="0" t="str">
        <f aca="false">IF(BX308="",BU308,BX308)</f>
        <v>*write*</v>
      </c>
      <c r="CC308" s="0" t="n">
        <f aca="false">COUNTIFS(U308:BQ308,CB309)</f>
        <v>0</v>
      </c>
      <c r="CD308" s="14" t="n">
        <f aca="false">CC308/BT308</f>
        <v>0</v>
      </c>
      <c r="CE308" s="0" t="s">
        <v>768</v>
      </c>
      <c r="CF308" s="14" t="n">
        <f aca="false">(COUNTIFS(U308:BQ308,CE308))/BT308</f>
        <v>0</v>
      </c>
      <c r="CH308" s="0" t="s">
        <v>769</v>
      </c>
      <c r="CI308" s="14" t="n">
        <f aca="false">(COUNTIFS(U308:BQ308,CK308))/BT308</f>
        <v>0.387755102040816</v>
      </c>
      <c r="CJ308" s="14" t="n">
        <f aca="false">(COUNTIFS(U308:BQ308,CK309))/BT308</f>
        <v>0.163265306122449</v>
      </c>
      <c r="CK308" s="15" t="s">
        <v>756</v>
      </c>
      <c r="CL308" s="0" t="s">
        <v>2280</v>
      </c>
      <c r="CN308" s="16"/>
    </row>
    <row r="309" customFormat="false" ht="13.8" hidden="false" customHeight="false" outlineLevel="0" collapsed="false">
      <c r="A309" s="4" t="s">
        <v>197</v>
      </c>
      <c r="B309" s="4" t="n">
        <v>1</v>
      </c>
      <c r="C309" s="4" t="n">
        <v>1</v>
      </c>
      <c r="D309" s="4" t="n">
        <v>2</v>
      </c>
      <c r="E309" s="4" t="n">
        <v>73</v>
      </c>
      <c r="F309" s="4" t="n">
        <v>39</v>
      </c>
      <c r="G309" s="4" t="n">
        <v>1</v>
      </c>
      <c r="H309" s="4" t="n">
        <v>1039</v>
      </c>
      <c r="I309" s="4" t="n">
        <v>11039</v>
      </c>
      <c r="J309" s="4" t="n">
        <v>1039</v>
      </c>
      <c r="K309" s="4" t="s">
        <v>200</v>
      </c>
      <c r="L309" s="4" t="s">
        <v>132</v>
      </c>
      <c r="M309" s="0" t="s">
        <v>2281</v>
      </c>
      <c r="N309" s="0" t="s">
        <v>2264</v>
      </c>
      <c r="O309" s="0" t="s">
        <v>2282</v>
      </c>
      <c r="R309" s="0" t="n">
        <f aca="false">(1+LEN(N309)-LEN(SUBSTITUTE(N309," ","")))+1</f>
        <v>6</v>
      </c>
      <c r="S309" s="0" t="n">
        <f aca="false">(1+LEN(O309)-LEN(SUBSTITUTE(O309," ","")))</f>
        <v>9</v>
      </c>
      <c r="T309" s="0" t="s">
        <v>2171</v>
      </c>
      <c r="U309" s="0" t="s">
        <v>1003</v>
      </c>
      <c r="V309" s="0" t="s">
        <v>2283</v>
      </c>
      <c r="W309" s="0" t="s">
        <v>2284</v>
      </c>
      <c r="X309" s="0" t="s">
        <v>1003</v>
      </c>
      <c r="Y309" s="0" t="s">
        <v>190</v>
      </c>
      <c r="Z309" s="0" t="s">
        <v>1003</v>
      </c>
      <c r="AA309" s="0" t="s">
        <v>2285</v>
      </c>
      <c r="AB309" s="0" t="s">
        <v>1003</v>
      </c>
      <c r="AC309" s="0" t="s">
        <v>2271</v>
      </c>
      <c r="AD309" s="0" t="s">
        <v>2286</v>
      </c>
      <c r="AE309" s="0" t="s">
        <v>190</v>
      </c>
      <c r="AF309" s="0" t="s">
        <v>2287</v>
      </c>
      <c r="AG309" s="0" t="s">
        <v>2288</v>
      </c>
      <c r="AH309" s="0" t="s">
        <v>1003</v>
      </c>
      <c r="AI309" s="0" t="s">
        <v>172</v>
      </c>
      <c r="AJ309" s="0" t="s">
        <v>2289</v>
      </c>
      <c r="AK309" s="0" t="s">
        <v>2290</v>
      </c>
      <c r="AL309" s="0" t="s">
        <v>2291</v>
      </c>
      <c r="AM309" s="0" t="s">
        <v>1003</v>
      </c>
      <c r="AN309" s="0" t="s">
        <v>2292</v>
      </c>
      <c r="AO309" s="0" t="s">
        <v>2293</v>
      </c>
      <c r="AP309" s="0" t="s">
        <v>2294</v>
      </c>
      <c r="AQ309" s="0" t="s">
        <v>212</v>
      </c>
      <c r="AR309" s="0" t="s">
        <v>2295</v>
      </c>
      <c r="AS309" s="0" t="s">
        <v>2296</v>
      </c>
      <c r="AT309" s="0" t="s">
        <v>2297</v>
      </c>
      <c r="AU309" s="0" t="s">
        <v>1049</v>
      </c>
      <c r="AV309" s="0" t="s">
        <v>2298</v>
      </c>
      <c r="AW309" s="0" t="s">
        <v>1003</v>
      </c>
      <c r="AX309" s="0" t="s">
        <v>190</v>
      </c>
      <c r="AY309" s="0" t="s">
        <v>154</v>
      </c>
      <c r="AZ309" s="0" t="s">
        <v>2285</v>
      </c>
      <c r="BA309" s="0" t="s">
        <v>2299</v>
      </c>
      <c r="BB309" s="0" t="s">
        <v>1003</v>
      </c>
      <c r="BC309" s="0" t="s">
        <v>2300</v>
      </c>
      <c r="BD309" s="0" t="s">
        <v>1003</v>
      </c>
      <c r="BE309" s="0" t="s">
        <v>2301</v>
      </c>
      <c r="BF309" s="0" t="s">
        <v>190</v>
      </c>
      <c r="BG309" s="0" t="s">
        <v>235</v>
      </c>
      <c r="BH309" s="0" t="s">
        <v>2271</v>
      </c>
      <c r="BI309" s="0" t="s">
        <v>2302</v>
      </c>
      <c r="BJ309" s="0" t="s">
        <v>1003</v>
      </c>
      <c r="BK309" s="0" t="s">
        <v>1003</v>
      </c>
      <c r="BL309" s="0" t="s">
        <v>2303</v>
      </c>
      <c r="BM309" s="0" t="s">
        <v>2304</v>
      </c>
      <c r="BN309" s="0" t="s">
        <v>1003</v>
      </c>
      <c r="BO309" s="0" t="s">
        <v>2285</v>
      </c>
      <c r="BP309" s="0" t="s">
        <v>2305</v>
      </c>
      <c r="BQ309" s="0" t="s">
        <v>1003</v>
      </c>
      <c r="BS309" s="0" t="s">
        <v>1049</v>
      </c>
      <c r="BT309" s="0" t="n">
        <f aca="false">49-(COUNTBLANK(U309:BQ309))</f>
        <v>49</v>
      </c>
      <c r="BU309" s="0" t="str">
        <f aca="false">CONCATENATE("*",BS309,"*")</f>
        <v>*act*</v>
      </c>
      <c r="BV309" s="0" t="n">
        <f aca="false">COUNTIFS(U309:BQ309,BU309)</f>
        <v>0</v>
      </c>
      <c r="BW309" s="14" t="n">
        <f aca="false">BV309/BT309</f>
        <v>0</v>
      </c>
      <c r="BX309" s="0" t="s">
        <v>2306</v>
      </c>
      <c r="BY309" s="0" t="n">
        <f aca="false">COUNTIFS(U309:BQ309,BX309)</f>
        <v>0</v>
      </c>
      <c r="BZ309" s="14" t="n">
        <f aca="false">IF(BY309="","",(BY309/BT309))</f>
        <v>0</v>
      </c>
      <c r="CA309" s="0" t="n">
        <f aca="false">COUNTIFS(U309:BQ309,BU308)</f>
        <v>0</v>
      </c>
      <c r="CB309" s="0" t="str">
        <f aca="false">IF(BX309="",BU309,BX309)</f>
        <v>*perform*</v>
      </c>
      <c r="CC309" s="0" t="n">
        <f aca="false">COUNTIFS(U309:BQ309,CB308)</f>
        <v>0</v>
      </c>
      <c r="CD309" s="14" t="n">
        <f aca="false">CC309/BT309</f>
        <v>0</v>
      </c>
      <c r="CE309" s="0" t="s">
        <v>2306</v>
      </c>
      <c r="CF309" s="14" t="n">
        <f aca="false">(COUNTIFS(U309:BQ309,CE309))/BT309</f>
        <v>0</v>
      </c>
      <c r="CH309" s="0" t="s">
        <v>2307</v>
      </c>
      <c r="CI309" s="14" t="n">
        <f aca="false">(COUNTIFS(U309:BQ309,CK309))/BT309</f>
        <v>0.428571428571429</v>
      </c>
      <c r="CJ309" s="14" t="n">
        <f aca="false">(COUNTIFS(U309:BQ309,CK308))/BT309</f>
        <v>0</v>
      </c>
      <c r="CK309" s="15" t="s">
        <v>1003</v>
      </c>
      <c r="CL309" s="0" t="s">
        <v>2280</v>
      </c>
      <c r="CN309" s="16"/>
    </row>
    <row r="310" s="16" customFormat="true" ht="13.8" hidden="false" customHeight="false" outlineLevel="0" collapsed="false">
      <c r="A310" s="4" t="s">
        <v>131</v>
      </c>
      <c r="B310" s="17" t="n">
        <v>1</v>
      </c>
      <c r="C310" s="17" t="n">
        <v>2</v>
      </c>
      <c r="D310" s="17" t="n">
        <v>1</v>
      </c>
      <c r="E310" s="17" t="n">
        <v>73</v>
      </c>
      <c r="F310" s="17" t="n">
        <v>39</v>
      </c>
      <c r="G310" s="17" t="n">
        <v>2</v>
      </c>
      <c r="H310" s="4" t="n">
        <v>2039</v>
      </c>
      <c r="I310" s="4" t="n">
        <v>12039</v>
      </c>
      <c r="J310" s="4" t="n">
        <v>2039</v>
      </c>
      <c r="K310" s="4" t="s">
        <v>200</v>
      </c>
      <c r="L310" s="4" t="s">
        <v>132</v>
      </c>
      <c r="M310" s="16" t="s">
        <v>2263</v>
      </c>
      <c r="N310" s="16" t="s">
        <v>2264</v>
      </c>
      <c r="O310" s="16" t="s">
        <v>2282</v>
      </c>
      <c r="P310" s="0"/>
      <c r="Q310" s="0"/>
      <c r="R310" s="16" t="n">
        <f aca="false">(1+LEN(N310)-LEN(SUBSTITUTE(N310," ","")))+1</f>
        <v>6</v>
      </c>
      <c r="S310" s="16" t="n">
        <f aca="false">(1+LEN(O310)-LEN(SUBSTITUTE(O310," ","")))</f>
        <v>9</v>
      </c>
      <c r="T310" s="16" t="s">
        <v>2171</v>
      </c>
      <c r="U310" s="16" t="s">
        <v>747</v>
      </c>
      <c r="V310" s="16" t="s">
        <v>2266</v>
      </c>
      <c r="W310" s="16" t="s">
        <v>2267</v>
      </c>
      <c r="X310" s="16" t="s">
        <v>2268</v>
      </c>
      <c r="Y310" s="16" t="s">
        <v>747</v>
      </c>
      <c r="Z310" s="16" t="s">
        <v>747</v>
      </c>
      <c r="AA310" s="16" t="s">
        <v>2269</v>
      </c>
      <c r="AB310" s="16" t="s">
        <v>756</v>
      </c>
      <c r="AC310" s="16" t="s">
        <v>756</v>
      </c>
      <c r="AD310" s="16" t="s">
        <v>212</v>
      </c>
      <c r="AE310" s="16" t="s">
        <v>300</v>
      </c>
      <c r="AF310" s="16" t="s">
        <v>2270</v>
      </c>
      <c r="AG310" s="16" t="s">
        <v>172</v>
      </c>
      <c r="AH310" s="16" t="s">
        <v>747</v>
      </c>
      <c r="AI310" s="16" t="s">
        <v>1529</v>
      </c>
      <c r="AJ310" s="16" t="s">
        <v>2271</v>
      </c>
      <c r="AK310" s="16" t="s">
        <v>2272</v>
      </c>
      <c r="AL310" s="16" t="s">
        <v>747</v>
      </c>
      <c r="AM310" s="16" t="s">
        <v>756</v>
      </c>
      <c r="AN310" s="16" t="s">
        <v>756</v>
      </c>
      <c r="AO310" s="16" t="s">
        <v>154</v>
      </c>
      <c r="AP310" s="16" t="s">
        <v>1003</v>
      </c>
      <c r="AQ310" s="16" t="s">
        <v>1003</v>
      </c>
      <c r="AR310" s="16" t="s">
        <v>1003</v>
      </c>
      <c r="AS310" s="16" t="s">
        <v>756</v>
      </c>
      <c r="AT310" s="16" t="s">
        <v>747</v>
      </c>
      <c r="AU310" s="16" t="s">
        <v>190</v>
      </c>
      <c r="AV310" s="16" t="s">
        <v>2273</v>
      </c>
      <c r="AW310" s="16" t="s">
        <v>160</v>
      </c>
      <c r="AX310" s="16" t="s">
        <v>535</v>
      </c>
      <c r="AY310" s="16" t="s">
        <v>756</v>
      </c>
      <c r="AZ310" s="16" t="s">
        <v>1003</v>
      </c>
      <c r="BA310" s="16" t="s">
        <v>2274</v>
      </c>
      <c r="BB310" s="16" t="s">
        <v>756</v>
      </c>
      <c r="BC310" s="16" t="s">
        <v>2275</v>
      </c>
      <c r="BD310" s="16" t="s">
        <v>212</v>
      </c>
      <c r="BE310" s="16" t="s">
        <v>747</v>
      </c>
      <c r="BF310" s="16" t="s">
        <v>1003</v>
      </c>
      <c r="BG310" s="16" t="s">
        <v>756</v>
      </c>
      <c r="BH310" s="16" t="s">
        <v>2276</v>
      </c>
      <c r="BI310" s="16" t="s">
        <v>756</v>
      </c>
      <c r="BJ310" s="16" t="s">
        <v>2277</v>
      </c>
      <c r="BK310" s="16" t="s">
        <v>1003</v>
      </c>
      <c r="BL310" s="16" t="s">
        <v>2271</v>
      </c>
      <c r="BM310" s="16" t="s">
        <v>1003</v>
      </c>
      <c r="BN310" s="16" t="s">
        <v>2278</v>
      </c>
      <c r="BO310" s="16" t="s">
        <v>1003</v>
      </c>
      <c r="BP310" s="16" t="s">
        <v>154</v>
      </c>
      <c r="BQ310" s="16" t="s">
        <v>2279</v>
      </c>
      <c r="BR310" s="0"/>
      <c r="BS310" s="16" t="s">
        <v>756</v>
      </c>
      <c r="BT310" s="16" t="n">
        <f aca="false">49-(COUNTBLANK(U310:BQ310))</f>
        <v>49</v>
      </c>
      <c r="BU310" s="16" t="str">
        <f aca="false">CONCATENATE("*",BS310,"*")</f>
        <v>*write*</v>
      </c>
      <c r="BV310" s="16" t="n">
        <f aca="false">COUNTIFS(U310:BQ310,BU310)</f>
        <v>0</v>
      </c>
      <c r="BW310" s="18" t="n">
        <f aca="false">BV310/BT310</f>
        <v>0</v>
      </c>
      <c r="BX310" s="0"/>
      <c r="BY310" s="0"/>
      <c r="BZ310" s="18" t="str">
        <f aca="false">IF(BY310="","",(BY310/BT310))</f>
        <v/>
      </c>
      <c r="CA310" s="16" t="n">
        <f aca="false">COUNTIFS(U310:BQ310,BU311)</f>
        <v>0</v>
      </c>
      <c r="CB310" s="16" t="str">
        <f aca="false">IF(BX310="",BU310,BX310)</f>
        <v>*write*</v>
      </c>
      <c r="CC310" s="16" t="n">
        <f aca="false">COUNTIFS(U310:BQ310,CB311)</f>
        <v>0</v>
      </c>
      <c r="CD310" s="18" t="n">
        <f aca="false">CC310/BT310</f>
        <v>0</v>
      </c>
      <c r="CE310" s="16" t="s">
        <v>768</v>
      </c>
      <c r="CF310" s="18" t="n">
        <f aca="false">(COUNTIFS(U310:BQ310,CE310))/BT310</f>
        <v>0</v>
      </c>
      <c r="CG310" s="0"/>
      <c r="CH310" s="16" t="s">
        <v>769</v>
      </c>
      <c r="CI310" s="14" t="n">
        <f aca="false">(COUNTIFS(U310:BQ310,CK310))/BT310</f>
        <v>0.163265306122449</v>
      </c>
      <c r="CJ310" s="14" t="n">
        <f aca="false">(COUNTIFS(U310:BQ310,CK311))/BT310</f>
        <v>0.387755102040816</v>
      </c>
      <c r="CK310" s="16" t="s">
        <v>1003</v>
      </c>
      <c r="CL310" s="16" t="s">
        <v>2280</v>
      </c>
    </row>
    <row r="311" customFormat="false" ht="13.8" hidden="false" customHeight="false" outlineLevel="0" collapsed="false">
      <c r="A311" s="4" t="s">
        <v>167</v>
      </c>
      <c r="B311" s="17" t="n">
        <v>1</v>
      </c>
      <c r="C311" s="17" t="n">
        <v>2</v>
      </c>
      <c r="D311" s="17" t="n">
        <v>2</v>
      </c>
      <c r="E311" s="17" t="n">
        <v>73</v>
      </c>
      <c r="F311" s="17" t="n">
        <v>39</v>
      </c>
      <c r="G311" s="17" t="n">
        <v>3</v>
      </c>
      <c r="H311" s="4" t="n">
        <v>3039</v>
      </c>
      <c r="I311" s="4" t="n">
        <v>13039</v>
      </c>
      <c r="J311" s="4" t="n">
        <v>3039</v>
      </c>
      <c r="K311" s="4" t="s">
        <v>200</v>
      </c>
      <c r="L311" s="4" t="s">
        <v>132</v>
      </c>
      <c r="M311" s="16" t="s">
        <v>2281</v>
      </c>
      <c r="N311" s="16" t="s">
        <v>2264</v>
      </c>
      <c r="O311" s="16" t="s">
        <v>2265</v>
      </c>
      <c r="R311" s="16" t="n">
        <f aca="false">(1+LEN(N311)-LEN(SUBSTITUTE(N311," ","")))+1</f>
        <v>6</v>
      </c>
      <c r="S311" s="16" t="n">
        <f aca="false">(1+LEN(O311)-LEN(SUBSTITUTE(O311," ","")))</f>
        <v>9</v>
      </c>
      <c r="T311" s="16" t="s">
        <v>2171</v>
      </c>
      <c r="U311" s="16" t="s">
        <v>1003</v>
      </c>
      <c r="V311" s="16" t="s">
        <v>2283</v>
      </c>
      <c r="W311" s="16" t="s">
        <v>2284</v>
      </c>
      <c r="X311" s="16" t="s">
        <v>1003</v>
      </c>
      <c r="Y311" s="16" t="s">
        <v>190</v>
      </c>
      <c r="Z311" s="16" t="s">
        <v>1003</v>
      </c>
      <c r="AA311" s="16" t="s">
        <v>2285</v>
      </c>
      <c r="AB311" s="16" t="s">
        <v>1003</v>
      </c>
      <c r="AC311" s="16" t="s">
        <v>2271</v>
      </c>
      <c r="AD311" s="16" t="s">
        <v>2286</v>
      </c>
      <c r="AE311" s="16" t="s">
        <v>190</v>
      </c>
      <c r="AF311" s="16" t="s">
        <v>2287</v>
      </c>
      <c r="AG311" s="16" t="s">
        <v>2288</v>
      </c>
      <c r="AH311" s="16" t="s">
        <v>1003</v>
      </c>
      <c r="AI311" s="16" t="s">
        <v>172</v>
      </c>
      <c r="AJ311" s="16" t="s">
        <v>2289</v>
      </c>
      <c r="AK311" s="16" t="s">
        <v>2290</v>
      </c>
      <c r="AL311" s="16" t="s">
        <v>2291</v>
      </c>
      <c r="AM311" s="16" t="s">
        <v>1003</v>
      </c>
      <c r="AN311" s="16" t="s">
        <v>2292</v>
      </c>
      <c r="AO311" s="16" t="s">
        <v>2293</v>
      </c>
      <c r="AP311" s="16" t="s">
        <v>2294</v>
      </c>
      <c r="AQ311" s="16" t="s">
        <v>212</v>
      </c>
      <c r="AR311" s="16" t="s">
        <v>2295</v>
      </c>
      <c r="AS311" s="16" t="s">
        <v>2296</v>
      </c>
      <c r="AT311" s="16" t="s">
        <v>2297</v>
      </c>
      <c r="AU311" s="16" t="s">
        <v>1049</v>
      </c>
      <c r="AV311" s="16" t="s">
        <v>2298</v>
      </c>
      <c r="AW311" s="16" t="s">
        <v>1003</v>
      </c>
      <c r="AX311" s="16" t="s">
        <v>190</v>
      </c>
      <c r="AY311" s="16" t="s">
        <v>154</v>
      </c>
      <c r="AZ311" s="16" t="s">
        <v>2285</v>
      </c>
      <c r="BA311" s="16" t="s">
        <v>2299</v>
      </c>
      <c r="BB311" s="16" t="s">
        <v>1003</v>
      </c>
      <c r="BC311" s="16" t="s">
        <v>2300</v>
      </c>
      <c r="BD311" s="16" t="s">
        <v>1003</v>
      </c>
      <c r="BE311" s="16" t="s">
        <v>2301</v>
      </c>
      <c r="BF311" s="16" t="s">
        <v>190</v>
      </c>
      <c r="BG311" s="16" t="s">
        <v>235</v>
      </c>
      <c r="BH311" s="16" t="s">
        <v>2271</v>
      </c>
      <c r="BI311" s="16" t="s">
        <v>2302</v>
      </c>
      <c r="BJ311" s="16" t="s">
        <v>1003</v>
      </c>
      <c r="BK311" s="16" t="s">
        <v>1003</v>
      </c>
      <c r="BL311" s="16" t="s">
        <v>2303</v>
      </c>
      <c r="BM311" s="16" t="s">
        <v>2304</v>
      </c>
      <c r="BN311" s="16" t="s">
        <v>1003</v>
      </c>
      <c r="BO311" s="16" t="s">
        <v>2285</v>
      </c>
      <c r="BP311" s="16" t="s">
        <v>2305</v>
      </c>
      <c r="BQ311" s="16" t="s">
        <v>1003</v>
      </c>
      <c r="BS311" s="16" t="s">
        <v>1049</v>
      </c>
      <c r="BT311" s="16" t="n">
        <f aca="false">49-(COUNTBLANK(U311:BQ311))</f>
        <v>49</v>
      </c>
      <c r="BU311" s="16" t="str">
        <f aca="false">CONCATENATE("*",BS311,"*")</f>
        <v>*act*</v>
      </c>
      <c r="BV311" s="16" t="n">
        <f aca="false">COUNTIFS(U311:BQ311,BU311)</f>
        <v>0</v>
      </c>
      <c r="BW311" s="18" t="n">
        <f aca="false">BV311/BT311</f>
        <v>0</v>
      </c>
      <c r="BX311" s="16" t="s">
        <v>2306</v>
      </c>
      <c r="BY311" s="16" t="n">
        <f aca="false">COUNTIFS(U311:BQ311,BX311)</f>
        <v>0</v>
      </c>
      <c r="BZ311" s="18" t="n">
        <f aca="false">IF(BY311="","",(BY311/BT311))</f>
        <v>0</v>
      </c>
      <c r="CA311" s="16" t="n">
        <f aca="false">COUNTIFS(U311:BQ311,BU310)</f>
        <v>0</v>
      </c>
      <c r="CB311" s="16" t="str">
        <f aca="false">IF(BX311="",BU311,BX311)</f>
        <v>*perform*</v>
      </c>
      <c r="CC311" s="16" t="n">
        <f aca="false">COUNTIFS(U311:BQ311,CB310)</f>
        <v>0</v>
      </c>
      <c r="CD311" s="18" t="n">
        <f aca="false">CC311/BT311</f>
        <v>0</v>
      </c>
      <c r="CE311" s="16" t="s">
        <v>2306</v>
      </c>
      <c r="CF311" s="18" t="n">
        <f aca="false">(COUNTIFS(U311:BQ311,CE311))/BT311</f>
        <v>0</v>
      </c>
      <c r="CH311" s="16" t="s">
        <v>2307</v>
      </c>
      <c r="CI311" s="14" t="n">
        <f aca="false">(COUNTIFS(U311:BQ311,CK311))/BT311</f>
        <v>0</v>
      </c>
      <c r="CJ311" s="14" t="n">
        <f aca="false">(COUNTIFS(U311:BQ311,CK310))/BT311</f>
        <v>0.428571428571429</v>
      </c>
      <c r="CK311" s="16" t="s">
        <v>756</v>
      </c>
      <c r="CL311" s="16" t="s">
        <v>2280</v>
      </c>
    </row>
    <row r="312" customFormat="false" ht="13.8" hidden="false" customHeight="false" outlineLevel="0" collapsed="false">
      <c r="A312" s="4" t="s">
        <v>202</v>
      </c>
      <c r="B312" s="4" t="n">
        <v>2</v>
      </c>
      <c r="C312" s="4" t="n">
        <v>1</v>
      </c>
      <c r="D312" s="4" t="n">
        <v>1</v>
      </c>
      <c r="E312" s="4" t="n">
        <v>73</v>
      </c>
      <c r="F312" s="4" t="n">
        <v>39</v>
      </c>
      <c r="G312" s="4" t="n">
        <v>5</v>
      </c>
      <c r="H312" s="4" t="n">
        <v>5039</v>
      </c>
      <c r="I312" s="4" t="n">
        <v>15039</v>
      </c>
      <c r="J312" s="4" t="n">
        <v>5039</v>
      </c>
      <c r="K312" s="4" t="n">
        <v>25039</v>
      </c>
      <c r="L312" s="4" t="s">
        <v>132</v>
      </c>
      <c r="M312" s="0" t="s">
        <v>2263</v>
      </c>
      <c r="N312" s="0" t="s">
        <v>2264</v>
      </c>
      <c r="O312" s="0" t="s">
        <v>2265</v>
      </c>
      <c r="P312" s="0" t="s">
        <v>2308</v>
      </c>
      <c r="Q312" s="0" t="s">
        <v>282</v>
      </c>
      <c r="R312" s="0" t="n">
        <f aca="false">(1+LEN(N312)-LEN(SUBSTITUTE(N312," ","")))+1</f>
        <v>6</v>
      </c>
      <c r="S312" s="0" t="n">
        <f aca="false">(1+LEN(O312)-LEN(SUBSTITUTE(O312," ","")))</f>
        <v>9</v>
      </c>
      <c r="T312" s="0" t="s">
        <v>2171</v>
      </c>
      <c r="U312" s="0" t="s">
        <v>747</v>
      </c>
      <c r="V312" s="0" t="s">
        <v>2266</v>
      </c>
      <c r="W312" s="0" t="s">
        <v>2267</v>
      </c>
      <c r="X312" s="0" t="s">
        <v>2268</v>
      </c>
      <c r="Y312" s="0" t="s">
        <v>747</v>
      </c>
      <c r="Z312" s="0" t="s">
        <v>747</v>
      </c>
      <c r="AA312" s="0" t="s">
        <v>2269</v>
      </c>
      <c r="AB312" s="0" t="s">
        <v>756</v>
      </c>
      <c r="AC312" s="0" t="s">
        <v>756</v>
      </c>
      <c r="AD312" s="0" t="s">
        <v>212</v>
      </c>
      <c r="AE312" s="0" t="s">
        <v>300</v>
      </c>
      <c r="AF312" s="0" t="s">
        <v>2270</v>
      </c>
      <c r="AG312" s="0" t="s">
        <v>172</v>
      </c>
      <c r="AH312" s="0" t="s">
        <v>747</v>
      </c>
      <c r="AI312" s="0" t="s">
        <v>1529</v>
      </c>
      <c r="AJ312" s="0" t="s">
        <v>2271</v>
      </c>
      <c r="AK312" s="0" t="s">
        <v>2272</v>
      </c>
      <c r="AL312" s="0" t="s">
        <v>747</v>
      </c>
      <c r="AM312" s="0" t="s">
        <v>756</v>
      </c>
      <c r="AN312" s="0" t="s">
        <v>756</v>
      </c>
      <c r="AO312" s="0" t="s">
        <v>154</v>
      </c>
      <c r="AP312" s="0" t="s">
        <v>1003</v>
      </c>
      <c r="AQ312" s="0" t="s">
        <v>1003</v>
      </c>
      <c r="AR312" s="0" t="s">
        <v>1003</v>
      </c>
      <c r="AS312" s="0" t="s">
        <v>756</v>
      </c>
      <c r="AT312" s="0" t="s">
        <v>747</v>
      </c>
      <c r="AU312" s="0" t="s">
        <v>190</v>
      </c>
      <c r="AV312" s="0" t="s">
        <v>2273</v>
      </c>
      <c r="AW312" s="0" t="s">
        <v>160</v>
      </c>
      <c r="AX312" s="0" t="s">
        <v>535</v>
      </c>
      <c r="AY312" s="0" t="s">
        <v>756</v>
      </c>
      <c r="AZ312" s="0" t="s">
        <v>1003</v>
      </c>
      <c r="BA312" s="0" t="s">
        <v>2274</v>
      </c>
      <c r="BB312" s="0" t="s">
        <v>756</v>
      </c>
      <c r="BC312" s="0" t="s">
        <v>2275</v>
      </c>
      <c r="BD312" s="0" t="s">
        <v>212</v>
      </c>
      <c r="BE312" s="0" t="s">
        <v>747</v>
      </c>
      <c r="BF312" s="0" t="s">
        <v>1003</v>
      </c>
      <c r="BG312" s="0" t="s">
        <v>756</v>
      </c>
      <c r="BH312" s="0" t="s">
        <v>2276</v>
      </c>
      <c r="BI312" s="0" t="s">
        <v>756</v>
      </c>
      <c r="BJ312" s="0" t="s">
        <v>2277</v>
      </c>
      <c r="BK312" s="0" t="s">
        <v>1003</v>
      </c>
      <c r="BL312" s="0" t="s">
        <v>2271</v>
      </c>
      <c r="BM312" s="0" t="s">
        <v>1003</v>
      </c>
      <c r="BN312" s="0" t="s">
        <v>2278</v>
      </c>
      <c r="BO312" s="0" t="s">
        <v>1003</v>
      </c>
      <c r="BP312" s="0" t="s">
        <v>154</v>
      </c>
      <c r="BQ312" s="0" t="s">
        <v>2279</v>
      </c>
      <c r="BS312" s="0" t="s">
        <v>756</v>
      </c>
      <c r="BT312" s="0" t="n">
        <f aca="false">49-(COUNTBLANK(U312:BQ312))</f>
        <v>49</v>
      </c>
      <c r="BU312" s="0" t="str">
        <f aca="false">CONCATENATE("*",BS312,"*")</f>
        <v>*write*</v>
      </c>
      <c r="BV312" s="0" t="n">
        <f aca="false">COUNTIFS(U312:BQ312,BU312)</f>
        <v>0</v>
      </c>
      <c r="BW312" s="14" t="n">
        <f aca="false">BV312/BT312</f>
        <v>0</v>
      </c>
      <c r="BZ312" s="14" t="str">
        <f aca="false">IF(BY312="","",(BY312/BT312))</f>
        <v/>
      </c>
      <c r="CA312" s="0" t="n">
        <f aca="false">COUNTIFS(U312:BQ312,BU313)</f>
        <v>0</v>
      </c>
      <c r="CB312" s="0" t="str">
        <f aca="false">IF(BX312="",BU312,BX312)</f>
        <v>*write*</v>
      </c>
      <c r="CC312" s="0" t="n">
        <f aca="false">COUNTIFS(U312:BQ312,CB313)</f>
        <v>0</v>
      </c>
      <c r="CD312" s="14" t="n">
        <f aca="false">CC312/BT312</f>
        <v>0</v>
      </c>
      <c r="CE312" s="0" t="s">
        <v>768</v>
      </c>
      <c r="CF312" s="14" t="n">
        <f aca="false">(COUNTIFS(U312:BQ312,CE312))/BT312</f>
        <v>0</v>
      </c>
      <c r="CH312" s="0" t="s">
        <v>769</v>
      </c>
      <c r="CI312" s="14" t="n">
        <f aca="false">(COUNTIFS(U312:BQ312,CK312))/BT312</f>
        <v>0.387755102040816</v>
      </c>
      <c r="CJ312" s="14" t="n">
        <f aca="false">(COUNTIFS(U312:BQ312,CH313))/BT312</f>
        <v>0</v>
      </c>
      <c r="CK312" s="15" t="s">
        <v>756</v>
      </c>
      <c r="CL312" s="0" t="s">
        <v>2280</v>
      </c>
      <c r="CN312" s="16"/>
    </row>
    <row r="313" customFormat="false" ht="13.8" hidden="false" customHeight="false" outlineLevel="0" collapsed="false">
      <c r="A313" s="4" t="s">
        <v>203</v>
      </c>
      <c r="B313" s="4" t="n">
        <v>2</v>
      </c>
      <c r="C313" s="4" t="n">
        <v>1</v>
      </c>
      <c r="D313" s="4" t="n">
        <v>2</v>
      </c>
      <c r="E313" s="4" t="n">
        <v>73</v>
      </c>
      <c r="F313" s="4" t="n">
        <v>39</v>
      </c>
      <c r="G313" s="4" t="n">
        <v>6</v>
      </c>
      <c r="H313" s="4" t="n">
        <v>6039</v>
      </c>
      <c r="I313" s="4" t="n">
        <v>16039</v>
      </c>
      <c r="J313" s="4" t="n">
        <v>6039</v>
      </c>
      <c r="K313" s="4" t="n">
        <v>26039</v>
      </c>
      <c r="L313" s="4" t="s">
        <v>132</v>
      </c>
      <c r="M313" s="0" t="s">
        <v>2281</v>
      </c>
      <c r="N313" s="0" t="s">
        <v>2264</v>
      </c>
      <c r="O313" s="0" t="s">
        <v>2282</v>
      </c>
      <c r="P313" s="15" t="s">
        <v>2308</v>
      </c>
      <c r="Q313" s="15" t="s">
        <v>282</v>
      </c>
      <c r="R313" s="0" t="n">
        <f aca="false">(1+LEN(N313)-LEN(SUBSTITUTE(N313," ","")))+1</f>
        <v>6</v>
      </c>
      <c r="S313" s="0" t="n">
        <f aca="false">(1+LEN(O313)-LEN(SUBSTITUTE(O313," ","")))</f>
        <v>9</v>
      </c>
      <c r="T313" s="0" t="s">
        <v>2171</v>
      </c>
      <c r="U313" s="0" t="s">
        <v>1003</v>
      </c>
      <c r="V313" s="0" t="s">
        <v>2283</v>
      </c>
      <c r="W313" s="0" t="s">
        <v>2284</v>
      </c>
      <c r="X313" s="0" t="s">
        <v>1003</v>
      </c>
      <c r="Y313" s="0" t="s">
        <v>190</v>
      </c>
      <c r="Z313" s="0" t="s">
        <v>1003</v>
      </c>
      <c r="AA313" s="0" t="s">
        <v>2285</v>
      </c>
      <c r="AB313" s="0" t="s">
        <v>1003</v>
      </c>
      <c r="AC313" s="0" t="s">
        <v>2271</v>
      </c>
      <c r="AD313" s="0" t="s">
        <v>2286</v>
      </c>
      <c r="AE313" s="0" t="s">
        <v>190</v>
      </c>
      <c r="AF313" s="0" t="s">
        <v>2287</v>
      </c>
      <c r="AG313" s="0" t="s">
        <v>2288</v>
      </c>
      <c r="AH313" s="0" t="s">
        <v>1003</v>
      </c>
      <c r="AI313" s="0" t="s">
        <v>172</v>
      </c>
      <c r="AJ313" s="0" t="s">
        <v>2289</v>
      </c>
      <c r="AK313" s="0" t="s">
        <v>2290</v>
      </c>
      <c r="AL313" s="0" t="s">
        <v>2291</v>
      </c>
      <c r="AM313" s="0" t="s">
        <v>1003</v>
      </c>
      <c r="AN313" s="0" t="s">
        <v>2292</v>
      </c>
      <c r="AO313" s="0" t="s">
        <v>2293</v>
      </c>
      <c r="AP313" s="0" t="s">
        <v>2294</v>
      </c>
      <c r="AQ313" s="0" t="s">
        <v>212</v>
      </c>
      <c r="AR313" s="0" t="s">
        <v>2295</v>
      </c>
      <c r="AS313" s="0" t="s">
        <v>2296</v>
      </c>
      <c r="AT313" s="0" t="s">
        <v>2297</v>
      </c>
      <c r="AU313" s="0" t="s">
        <v>1049</v>
      </c>
      <c r="AV313" s="0" t="s">
        <v>2298</v>
      </c>
      <c r="AW313" s="0" t="s">
        <v>1003</v>
      </c>
      <c r="AX313" s="0" t="s">
        <v>190</v>
      </c>
      <c r="AY313" s="0" t="s">
        <v>154</v>
      </c>
      <c r="AZ313" s="0" t="s">
        <v>2285</v>
      </c>
      <c r="BA313" s="0" t="s">
        <v>2299</v>
      </c>
      <c r="BB313" s="0" t="s">
        <v>1003</v>
      </c>
      <c r="BC313" s="0" t="s">
        <v>2300</v>
      </c>
      <c r="BD313" s="0" t="s">
        <v>1003</v>
      </c>
      <c r="BE313" s="0" t="s">
        <v>2301</v>
      </c>
      <c r="BF313" s="0" t="s">
        <v>190</v>
      </c>
      <c r="BG313" s="0" t="s">
        <v>235</v>
      </c>
      <c r="BH313" s="0" t="s">
        <v>2271</v>
      </c>
      <c r="BI313" s="0" t="s">
        <v>2302</v>
      </c>
      <c r="BJ313" s="0" t="s">
        <v>1003</v>
      </c>
      <c r="BK313" s="0" t="s">
        <v>1003</v>
      </c>
      <c r="BL313" s="0" t="s">
        <v>2303</v>
      </c>
      <c r="BM313" s="0" t="s">
        <v>2304</v>
      </c>
      <c r="BN313" s="0" t="s">
        <v>1003</v>
      </c>
      <c r="BO313" s="0" t="s">
        <v>2285</v>
      </c>
      <c r="BP313" s="0" t="s">
        <v>2305</v>
      </c>
      <c r="BQ313" s="0" t="s">
        <v>1003</v>
      </c>
      <c r="BS313" s="0" t="s">
        <v>1049</v>
      </c>
      <c r="BT313" s="0" t="n">
        <f aca="false">49-(COUNTBLANK(U313:BQ313))</f>
        <v>49</v>
      </c>
      <c r="BU313" s="0" t="str">
        <f aca="false">CONCATENATE("*",BS313,"*")</f>
        <v>*act*</v>
      </c>
      <c r="BV313" s="0" t="n">
        <f aca="false">COUNTIFS(U313:BQ313,BU313)</f>
        <v>0</v>
      </c>
      <c r="BW313" s="14" t="n">
        <f aca="false">BV313/BT313</f>
        <v>0</v>
      </c>
      <c r="BX313" s="0" t="s">
        <v>2306</v>
      </c>
      <c r="BY313" s="0" t="n">
        <f aca="false">COUNTIFS(U313:BQ313,BX313)</f>
        <v>0</v>
      </c>
      <c r="BZ313" s="14" t="n">
        <f aca="false">IF(BY313="","",(BY313/BT313))</f>
        <v>0</v>
      </c>
      <c r="CA313" s="0" t="n">
        <f aca="false">COUNTIFS(U313:BQ313,BU312)</f>
        <v>0</v>
      </c>
      <c r="CB313" s="0" t="str">
        <f aca="false">IF(BX313="",BU313,BX313)</f>
        <v>*perform*</v>
      </c>
      <c r="CC313" s="0" t="n">
        <f aca="false">COUNTIFS(U313:BQ313,CB312)</f>
        <v>0</v>
      </c>
      <c r="CD313" s="14" t="n">
        <f aca="false">CC313/BT313</f>
        <v>0</v>
      </c>
      <c r="CE313" s="0" t="s">
        <v>2306</v>
      </c>
      <c r="CF313" s="14" t="n">
        <f aca="false">(COUNTIFS(U313:BQ313,CE313))/BT313</f>
        <v>0</v>
      </c>
      <c r="CH313" s="0" t="s">
        <v>2307</v>
      </c>
      <c r="CI313" s="14" t="n">
        <f aca="false">(COUNTIFS(U313:BQ313,CK313))/BT313</f>
        <v>0.428571428571429</v>
      </c>
      <c r="CJ313" s="14" t="n">
        <f aca="false">(COUNTIFS(U313:BQ313,CH312))/BT313</f>
        <v>0</v>
      </c>
      <c r="CK313" s="15" t="s">
        <v>1003</v>
      </c>
      <c r="CL313" s="0" t="s">
        <v>2280</v>
      </c>
      <c r="CN313" s="16"/>
    </row>
    <row r="314" s="16" customFormat="true" ht="13.8" hidden="false" customHeight="false" outlineLevel="0" collapsed="false">
      <c r="A314" s="4" t="s">
        <v>199</v>
      </c>
      <c r="B314" s="17" t="n">
        <v>2</v>
      </c>
      <c r="C314" s="17" t="n">
        <v>2</v>
      </c>
      <c r="D314" s="17" t="n">
        <v>1</v>
      </c>
      <c r="E314" s="17" t="n">
        <v>73</v>
      </c>
      <c r="F314" s="17" t="n">
        <v>39</v>
      </c>
      <c r="G314" s="17" t="n">
        <v>7</v>
      </c>
      <c r="H314" s="4" t="n">
        <v>7039</v>
      </c>
      <c r="I314" s="4" t="n">
        <v>17039</v>
      </c>
      <c r="J314" s="4" t="n">
        <v>7039</v>
      </c>
      <c r="K314" s="4" t="n">
        <v>27039</v>
      </c>
      <c r="L314" s="4" t="s">
        <v>132</v>
      </c>
      <c r="M314" s="16" t="s">
        <v>2263</v>
      </c>
      <c r="N314" s="16" t="s">
        <v>2264</v>
      </c>
      <c r="O314" s="16" t="s">
        <v>2282</v>
      </c>
      <c r="P314" s="16" t="s">
        <v>2308</v>
      </c>
      <c r="Q314" s="16" t="s">
        <v>282</v>
      </c>
      <c r="R314" s="16" t="n">
        <f aca="false">(1+LEN(N314)-LEN(SUBSTITUTE(N314," ","")))+1</f>
        <v>6</v>
      </c>
      <c r="S314" s="16" t="n">
        <f aca="false">(1+LEN(O314)-LEN(SUBSTITUTE(O314," ","")))</f>
        <v>9</v>
      </c>
      <c r="T314" s="16" t="s">
        <v>2171</v>
      </c>
      <c r="U314" s="16" t="s">
        <v>747</v>
      </c>
      <c r="V314" s="16" t="s">
        <v>2266</v>
      </c>
      <c r="W314" s="16" t="s">
        <v>2267</v>
      </c>
      <c r="X314" s="16" t="s">
        <v>2268</v>
      </c>
      <c r="Y314" s="16" t="s">
        <v>747</v>
      </c>
      <c r="Z314" s="16" t="s">
        <v>747</v>
      </c>
      <c r="AA314" s="16" t="s">
        <v>2269</v>
      </c>
      <c r="AB314" s="16" t="s">
        <v>756</v>
      </c>
      <c r="AC314" s="16" t="s">
        <v>756</v>
      </c>
      <c r="AD314" s="16" t="s">
        <v>212</v>
      </c>
      <c r="AE314" s="16" t="s">
        <v>300</v>
      </c>
      <c r="AF314" s="16" t="s">
        <v>2270</v>
      </c>
      <c r="AG314" s="16" t="s">
        <v>172</v>
      </c>
      <c r="AH314" s="16" t="s">
        <v>747</v>
      </c>
      <c r="AI314" s="16" t="s">
        <v>1529</v>
      </c>
      <c r="AJ314" s="16" t="s">
        <v>2271</v>
      </c>
      <c r="AK314" s="16" t="s">
        <v>2272</v>
      </c>
      <c r="AL314" s="16" t="s">
        <v>747</v>
      </c>
      <c r="AM314" s="16" t="s">
        <v>756</v>
      </c>
      <c r="AN314" s="16" t="s">
        <v>756</v>
      </c>
      <c r="AO314" s="16" t="s">
        <v>154</v>
      </c>
      <c r="AP314" s="16" t="s">
        <v>1003</v>
      </c>
      <c r="AQ314" s="16" t="s">
        <v>1003</v>
      </c>
      <c r="AR314" s="16" t="s">
        <v>1003</v>
      </c>
      <c r="AS314" s="16" t="s">
        <v>756</v>
      </c>
      <c r="AT314" s="16" t="s">
        <v>747</v>
      </c>
      <c r="AU314" s="16" t="s">
        <v>190</v>
      </c>
      <c r="AV314" s="16" t="s">
        <v>2273</v>
      </c>
      <c r="AW314" s="16" t="s">
        <v>160</v>
      </c>
      <c r="AX314" s="16" t="s">
        <v>535</v>
      </c>
      <c r="AY314" s="16" t="s">
        <v>756</v>
      </c>
      <c r="AZ314" s="16" t="s">
        <v>1003</v>
      </c>
      <c r="BA314" s="16" t="s">
        <v>2274</v>
      </c>
      <c r="BB314" s="16" t="s">
        <v>756</v>
      </c>
      <c r="BC314" s="16" t="s">
        <v>2275</v>
      </c>
      <c r="BD314" s="16" t="s">
        <v>212</v>
      </c>
      <c r="BE314" s="16" t="s">
        <v>747</v>
      </c>
      <c r="BF314" s="16" t="s">
        <v>1003</v>
      </c>
      <c r="BG314" s="16" t="s">
        <v>756</v>
      </c>
      <c r="BH314" s="16" t="s">
        <v>2276</v>
      </c>
      <c r="BI314" s="16" t="s">
        <v>756</v>
      </c>
      <c r="BJ314" s="16" t="s">
        <v>2277</v>
      </c>
      <c r="BK314" s="16" t="s">
        <v>1003</v>
      </c>
      <c r="BL314" s="16" t="s">
        <v>2271</v>
      </c>
      <c r="BM314" s="16" t="s">
        <v>1003</v>
      </c>
      <c r="BN314" s="16" t="s">
        <v>2278</v>
      </c>
      <c r="BO314" s="16" t="s">
        <v>1003</v>
      </c>
      <c r="BP314" s="16" t="s">
        <v>154</v>
      </c>
      <c r="BQ314" s="16" t="s">
        <v>2279</v>
      </c>
      <c r="BS314" s="16" t="s">
        <v>756</v>
      </c>
      <c r="BT314" s="16" t="n">
        <f aca="false">49-(COUNTBLANK(U314:BQ314))</f>
        <v>49</v>
      </c>
      <c r="BU314" s="16" t="str">
        <f aca="false">CONCATENATE("*",BS314,"*")</f>
        <v>*write*</v>
      </c>
      <c r="BV314" s="16" t="n">
        <f aca="false">COUNTIFS(U314:BQ314,BU314)</f>
        <v>0</v>
      </c>
      <c r="BW314" s="18" t="n">
        <f aca="false">BV314/BT314</f>
        <v>0</v>
      </c>
      <c r="BZ314" s="18" t="str">
        <f aca="false">IF(BY314="","",(BY314/BT314))</f>
        <v/>
      </c>
      <c r="CA314" s="16" t="n">
        <f aca="false">COUNTIFS(U314:BQ314,BU315)</f>
        <v>0</v>
      </c>
      <c r="CB314" s="16" t="str">
        <f aca="false">IF(BX314="",BU314,BX314)</f>
        <v>*write*</v>
      </c>
      <c r="CC314" s="16" t="n">
        <f aca="false">COUNTIFS(U314:BQ314,CB315)</f>
        <v>0</v>
      </c>
      <c r="CD314" s="18" t="n">
        <f aca="false">CC314/BT314</f>
        <v>0</v>
      </c>
      <c r="CE314" s="16" t="s">
        <v>768</v>
      </c>
      <c r="CF314" s="18" t="n">
        <f aca="false">(COUNTIFS(U314:BQ314,CE314))/BT314</f>
        <v>0</v>
      </c>
      <c r="CH314" s="16" t="s">
        <v>769</v>
      </c>
      <c r="CI314" s="14" t="n">
        <f aca="false">(COUNTIFS(U314:BQ314,CK314))/BT314</f>
        <v>0.163265306122449</v>
      </c>
      <c r="CJ314" s="18" t="n">
        <v>0.39</v>
      </c>
      <c r="CK314" s="16" t="s">
        <v>1003</v>
      </c>
      <c r="CL314" s="16" t="s">
        <v>2280</v>
      </c>
    </row>
    <row r="315" customFormat="false" ht="13.8" hidden="false" customHeight="false" outlineLevel="0" collapsed="false">
      <c r="A315" s="4" t="s">
        <v>201</v>
      </c>
      <c r="B315" s="17" t="n">
        <v>2</v>
      </c>
      <c r="C315" s="17" t="n">
        <v>2</v>
      </c>
      <c r="D315" s="17" t="n">
        <v>2</v>
      </c>
      <c r="E315" s="17" t="n">
        <v>73</v>
      </c>
      <c r="F315" s="17" t="n">
        <v>39</v>
      </c>
      <c r="G315" s="17" t="n">
        <v>8</v>
      </c>
      <c r="H315" s="4" t="n">
        <v>8039</v>
      </c>
      <c r="I315" s="4" t="n">
        <v>18039</v>
      </c>
      <c r="J315" s="4" t="n">
        <v>8039</v>
      </c>
      <c r="K315" s="4" t="n">
        <v>28039</v>
      </c>
      <c r="L315" s="4" t="s">
        <v>132</v>
      </c>
      <c r="M315" s="16" t="s">
        <v>2281</v>
      </c>
      <c r="N315" s="16" t="s">
        <v>2264</v>
      </c>
      <c r="O315" s="16" t="s">
        <v>2265</v>
      </c>
      <c r="P315" s="16" t="s">
        <v>2308</v>
      </c>
      <c r="Q315" s="16" t="s">
        <v>282</v>
      </c>
      <c r="R315" s="16" t="n">
        <f aca="false">(1+LEN(N315)-LEN(SUBSTITUTE(N315," ","")))+1</f>
        <v>6</v>
      </c>
      <c r="S315" s="16" t="n">
        <f aca="false">(1+LEN(O315)-LEN(SUBSTITUTE(O315," ","")))</f>
        <v>9</v>
      </c>
      <c r="T315" s="16" t="s">
        <v>2171</v>
      </c>
      <c r="U315" s="16" t="s">
        <v>1003</v>
      </c>
      <c r="V315" s="16" t="s">
        <v>2283</v>
      </c>
      <c r="W315" s="16" t="s">
        <v>2284</v>
      </c>
      <c r="X315" s="16" t="s">
        <v>1003</v>
      </c>
      <c r="Y315" s="16" t="s">
        <v>190</v>
      </c>
      <c r="Z315" s="16" t="s">
        <v>1003</v>
      </c>
      <c r="AA315" s="16" t="s">
        <v>2285</v>
      </c>
      <c r="AB315" s="16" t="s">
        <v>1003</v>
      </c>
      <c r="AC315" s="16" t="s">
        <v>2271</v>
      </c>
      <c r="AD315" s="16" t="s">
        <v>2286</v>
      </c>
      <c r="AE315" s="16" t="s">
        <v>190</v>
      </c>
      <c r="AF315" s="16" t="s">
        <v>2287</v>
      </c>
      <c r="AG315" s="16" t="s">
        <v>2288</v>
      </c>
      <c r="AH315" s="16" t="s">
        <v>1003</v>
      </c>
      <c r="AI315" s="16" t="s">
        <v>172</v>
      </c>
      <c r="AJ315" s="16" t="s">
        <v>2289</v>
      </c>
      <c r="AK315" s="16" t="s">
        <v>2290</v>
      </c>
      <c r="AL315" s="16" t="s">
        <v>2291</v>
      </c>
      <c r="AM315" s="16" t="s">
        <v>1003</v>
      </c>
      <c r="AN315" s="16" t="s">
        <v>2292</v>
      </c>
      <c r="AO315" s="16" t="s">
        <v>2293</v>
      </c>
      <c r="AP315" s="16" t="s">
        <v>2294</v>
      </c>
      <c r="AQ315" s="16" t="s">
        <v>212</v>
      </c>
      <c r="AR315" s="16" t="s">
        <v>2295</v>
      </c>
      <c r="AS315" s="16" t="s">
        <v>2296</v>
      </c>
      <c r="AT315" s="16" t="s">
        <v>2297</v>
      </c>
      <c r="AU315" s="16" t="s">
        <v>1049</v>
      </c>
      <c r="AV315" s="16" t="s">
        <v>2298</v>
      </c>
      <c r="AW315" s="16" t="s">
        <v>1003</v>
      </c>
      <c r="AX315" s="16" t="s">
        <v>190</v>
      </c>
      <c r="AY315" s="16" t="s">
        <v>154</v>
      </c>
      <c r="AZ315" s="16" t="s">
        <v>2285</v>
      </c>
      <c r="BA315" s="16" t="s">
        <v>2299</v>
      </c>
      <c r="BB315" s="16" t="s">
        <v>1003</v>
      </c>
      <c r="BC315" s="16" t="s">
        <v>2300</v>
      </c>
      <c r="BD315" s="16" t="s">
        <v>1003</v>
      </c>
      <c r="BE315" s="16" t="s">
        <v>2301</v>
      </c>
      <c r="BF315" s="16" t="s">
        <v>190</v>
      </c>
      <c r="BG315" s="16" t="s">
        <v>235</v>
      </c>
      <c r="BH315" s="16" t="s">
        <v>2271</v>
      </c>
      <c r="BI315" s="16" t="s">
        <v>2302</v>
      </c>
      <c r="BJ315" s="16" t="s">
        <v>1003</v>
      </c>
      <c r="BK315" s="16" t="s">
        <v>1003</v>
      </c>
      <c r="BL315" s="16" t="s">
        <v>2303</v>
      </c>
      <c r="BM315" s="16" t="s">
        <v>2304</v>
      </c>
      <c r="BN315" s="16" t="s">
        <v>1003</v>
      </c>
      <c r="BO315" s="16" t="s">
        <v>2285</v>
      </c>
      <c r="BP315" s="16" t="s">
        <v>2305</v>
      </c>
      <c r="BQ315" s="16" t="s">
        <v>1003</v>
      </c>
      <c r="BR315" s="16"/>
      <c r="BS315" s="16" t="s">
        <v>1049</v>
      </c>
      <c r="BT315" s="16" t="n">
        <f aca="false">49-(COUNTBLANK(U315:BQ315))</f>
        <v>49</v>
      </c>
      <c r="BU315" s="16" t="str">
        <f aca="false">CONCATENATE("*",BS315,"*")</f>
        <v>*act*</v>
      </c>
      <c r="BV315" s="16" t="n">
        <f aca="false">COUNTIFS(U315:BQ315,BU315)</f>
        <v>0</v>
      </c>
      <c r="BW315" s="18" t="n">
        <f aca="false">BV315/BT315</f>
        <v>0</v>
      </c>
      <c r="BX315" s="16" t="s">
        <v>2306</v>
      </c>
      <c r="BY315" s="16" t="n">
        <f aca="false">COUNTIFS(U315:BQ315,BX315)</f>
        <v>0</v>
      </c>
      <c r="BZ315" s="18" t="n">
        <f aca="false">IF(BY315="","",(BY315/BT315))</f>
        <v>0</v>
      </c>
      <c r="CA315" s="16" t="n">
        <f aca="false">COUNTIFS(U315:BQ315,BU314)</f>
        <v>0</v>
      </c>
      <c r="CB315" s="16" t="str">
        <f aca="false">IF(BX315="",BU315,BX315)</f>
        <v>*perform*</v>
      </c>
      <c r="CC315" s="16" t="n">
        <f aca="false">COUNTIFS(U315:BQ315,CB314)</f>
        <v>0</v>
      </c>
      <c r="CD315" s="18" t="n">
        <f aca="false">CC315/BT315</f>
        <v>0</v>
      </c>
      <c r="CE315" s="16" t="s">
        <v>2306</v>
      </c>
      <c r="CF315" s="18" t="n">
        <f aca="false">(COUNTIFS(U315:BQ315,CE315))/BT315</f>
        <v>0</v>
      </c>
      <c r="CG315" s="16"/>
      <c r="CH315" s="16" t="s">
        <v>2307</v>
      </c>
      <c r="CI315" s="14" t="n">
        <f aca="false">(COUNTIFS(U315:BQ315,CK315))/BT315</f>
        <v>0</v>
      </c>
      <c r="CJ315" s="18" t="n">
        <v>0.43</v>
      </c>
      <c r="CK315" s="16" t="s">
        <v>756</v>
      </c>
      <c r="CL315" s="16" t="s">
        <v>2280</v>
      </c>
    </row>
    <row r="316" customFormat="false" ht="13.8" hidden="false" customHeight="false" outlineLevel="0" collapsed="false">
      <c r="A316" s="4" t="s">
        <v>195</v>
      </c>
      <c r="B316" s="4" t="n">
        <v>1</v>
      </c>
      <c r="C316" s="4" t="n">
        <v>1</v>
      </c>
      <c r="D316" s="4" t="n">
        <v>1</v>
      </c>
      <c r="E316" s="4" t="n">
        <v>77</v>
      </c>
      <c r="F316" s="4" t="n">
        <v>40</v>
      </c>
      <c r="G316" s="4" t="n">
        <v>0</v>
      </c>
      <c r="H316" s="4" t="n">
        <v>40</v>
      </c>
      <c r="I316" s="4" t="n">
        <v>10040</v>
      </c>
      <c r="J316" s="4" t="n">
        <v>40</v>
      </c>
      <c r="K316" s="4" t="s">
        <v>200</v>
      </c>
      <c r="L316" s="4" t="s">
        <v>132</v>
      </c>
      <c r="M316" s="0" t="s">
        <v>2309</v>
      </c>
      <c r="N316" s="0" t="s">
        <v>2310</v>
      </c>
      <c r="O316" s="0" t="s">
        <v>2311</v>
      </c>
      <c r="R316" s="0" t="n">
        <f aca="false">(1+LEN(N316)-LEN(SUBSTITUTE(N316," ","")))+1</f>
        <v>7</v>
      </c>
      <c r="S316" s="0" t="n">
        <f aca="false">(1+LEN(O316)-LEN(SUBSTITUTE(O316," ","")))</f>
        <v>12</v>
      </c>
      <c r="T316" s="0" t="s">
        <v>2171</v>
      </c>
      <c r="U316" s="0" t="s">
        <v>2312</v>
      </c>
      <c r="V316" s="0" t="s">
        <v>2313</v>
      </c>
      <c r="W316" s="0" t="s">
        <v>2314</v>
      </c>
      <c r="X316" s="0" t="s">
        <v>2315</v>
      </c>
      <c r="Y316" s="0" t="s">
        <v>2315</v>
      </c>
      <c r="Z316" s="0" t="s">
        <v>295</v>
      </c>
      <c r="AA316" s="0" t="s">
        <v>2312</v>
      </c>
      <c r="AB316" s="0" t="s">
        <v>2316</v>
      </c>
      <c r="AC316" s="0" t="s">
        <v>2317</v>
      </c>
      <c r="AD316" s="0" t="s">
        <v>295</v>
      </c>
      <c r="AE316" s="0" t="s">
        <v>2312</v>
      </c>
      <c r="AF316" s="0" t="s">
        <v>2313</v>
      </c>
      <c r="AG316" s="0" t="s">
        <v>2313</v>
      </c>
      <c r="AH316" s="0" t="s">
        <v>2318</v>
      </c>
      <c r="AI316" s="0" t="s">
        <v>2313</v>
      </c>
      <c r="AJ316" s="0" t="s">
        <v>295</v>
      </c>
      <c r="AK316" s="0" t="s">
        <v>142</v>
      </c>
      <c r="AL316" s="0" t="s">
        <v>2312</v>
      </c>
      <c r="AM316" s="0" t="s">
        <v>295</v>
      </c>
      <c r="AN316" s="0" t="s">
        <v>450</v>
      </c>
      <c r="AO316" s="0" t="s">
        <v>2312</v>
      </c>
      <c r="AP316" s="0" t="s">
        <v>2319</v>
      </c>
      <c r="AQ316" s="0" t="s">
        <v>2319</v>
      </c>
      <c r="AR316" s="0" t="s">
        <v>2320</v>
      </c>
      <c r="AS316" s="0" t="s">
        <v>2315</v>
      </c>
      <c r="AT316" s="0" t="s">
        <v>2321</v>
      </c>
      <c r="AU316" s="0" t="s">
        <v>295</v>
      </c>
      <c r="AV316" s="0" t="s">
        <v>2322</v>
      </c>
      <c r="AW316" s="0" t="s">
        <v>2319</v>
      </c>
      <c r="AX316" s="0" t="s">
        <v>295</v>
      </c>
      <c r="AY316" s="0" t="s">
        <v>2321</v>
      </c>
      <c r="AZ316" s="0" t="s">
        <v>2323</v>
      </c>
      <c r="BA316" s="0" t="s">
        <v>2315</v>
      </c>
      <c r="BB316" s="0" t="s">
        <v>2324</v>
      </c>
      <c r="BC316" s="0" t="s">
        <v>2325</v>
      </c>
      <c r="BD316" s="0" t="s">
        <v>2312</v>
      </c>
      <c r="BE316" s="0" t="s">
        <v>2321</v>
      </c>
      <c r="BF316" s="0" t="s">
        <v>295</v>
      </c>
      <c r="BG316" s="0" t="s">
        <v>2319</v>
      </c>
      <c r="BH316" s="0" t="s">
        <v>2312</v>
      </c>
      <c r="BI316" s="0" t="s">
        <v>2321</v>
      </c>
      <c r="BJ316" s="0" t="s">
        <v>2326</v>
      </c>
      <c r="BK316" s="0" t="s">
        <v>2327</v>
      </c>
      <c r="BL316" s="0" t="s">
        <v>2315</v>
      </c>
      <c r="BM316" s="0" t="s">
        <v>2312</v>
      </c>
      <c r="BN316" s="0" t="s">
        <v>2328</v>
      </c>
      <c r="BO316" s="0" t="s">
        <v>295</v>
      </c>
      <c r="BP316" s="0" t="s">
        <v>154</v>
      </c>
      <c r="BQ316" s="0" t="s">
        <v>2313</v>
      </c>
      <c r="BS316" s="0" t="s">
        <v>2319</v>
      </c>
      <c r="BT316" s="0" t="n">
        <f aca="false">49-(COUNTBLANK(U316:BQ316))</f>
        <v>49</v>
      </c>
      <c r="BU316" s="0" t="str">
        <f aca="false">CONCATENATE("*",BS316,"*")</f>
        <v>*chop*</v>
      </c>
      <c r="BV316" s="0" t="n">
        <f aca="false">COUNTIFS(U316:BQ316,BU316)</f>
        <v>0</v>
      </c>
      <c r="BW316" s="18" t="n">
        <f aca="false">BV316/BT316</f>
        <v>0</v>
      </c>
      <c r="BZ316" s="14" t="str">
        <f aca="false">IF(BY316="","",(BY316/BT316))</f>
        <v/>
      </c>
      <c r="CA316" s="0" t="n">
        <f aca="false">COUNTIFS(U316:BQ316,BU317)</f>
        <v>0</v>
      </c>
      <c r="CB316" s="0" t="str">
        <f aca="false">IF(BX316="",BU316,BX316)</f>
        <v>*chop*</v>
      </c>
      <c r="CC316" s="0" t="n">
        <f aca="false">COUNTIFS(U316:BQ316,CB317)</f>
        <v>0</v>
      </c>
      <c r="CD316" s="14" t="n">
        <f aca="false">CC316/BT316</f>
        <v>0</v>
      </c>
      <c r="CE316" s="0" t="s">
        <v>2329</v>
      </c>
      <c r="CF316" s="14" t="n">
        <f aca="false">(COUNTIFS(U316:BQ316,CE316))/BT316</f>
        <v>0</v>
      </c>
      <c r="CH316" s="0" t="s">
        <v>2330</v>
      </c>
      <c r="CI316" s="14" t="n">
        <f aca="false">(COUNTIFS(U316:BQ316,CK316))/BT316</f>
        <v>0.551020408163265</v>
      </c>
      <c r="CJ316" s="14" t="n">
        <f aca="false">(COUNTIFS(U316:BQ316,CK317))/BT316</f>
        <v>0</v>
      </c>
      <c r="CK316" s="15" t="s">
        <v>295</v>
      </c>
      <c r="CL316" s="0" t="s">
        <v>2331</v>
      </c>
      <c r="CN316" s="16"/>
    </row>
    <row r="317" customFormat="false" ht="13.8" hidden="false" customHeight="false" outlineLevel="0" collapsed="false">
      <c r="A317" s="4" t="s">
        <v>197</v>
      </c>
      <c r="B317" s="4" t="n">
        <v>1</v>
      </c>
      <c r="C317" s="4" t="n">
        <v>1</v>
      </c>
      <c r="D317" s="4" t="n">
        <v>2</v>
      </c>
      <c r="E317" s="4" t="n">
        <v>77</v>
      </c>
      <c r="F317" s="4" t="n">
        <v>40</v>
      </c>
      <c r="G317" s="4" t="n">
        <v>1</v>
      </c>
      <c r="H317" s="4" t="n">
        <v>1040</v>
      </c>
      <c r="I317" s="4" t="n">
        <v>11040</v>
      </c>
      <c r="J317" s="4" t="n">
        <v>1040</v>
      </c>
      <c r="K317" s="4" t="s">
        <v>200</v>
      </c>
      <c r="L317" s="4" t="s">
        <v>132</v>
      </c>
      <c r="M317" s="0" t="s">
        <v>2332</v>
      </c>
      <c r="N317" s="0" t="s">
        <v>2310</v>
      </c>
      <c r="O317" s="0" t="s">
        <v>2333</v>
      </c>
      <c r="R317" s="0" t="n">
        <f aca="false">(1+LEN(N317)-LEN(SUBSTITUTE(N317," ","")))+1</f>
        <v>7</v>
      </c>
      <c r="S317" s="0" t="n">
        <f aca="false">(1+LEN(O317)-LEN(SUBSTITUTE(O317," ","")))</f>
        <v>12</v>
      </c>
      <c r="T317" s="0" t="s">
        <v>2171</v>
      </c>
      <c r="U317" s="0" t="s">
        <v>863</v>
      </c>
      <c r="V317" s="0" t="s">
        <v>2259</v>
      </c>
      <c r="W317" s="0" t="s">
        <v>2334</v>
      </c>
      <c r="X317" s="0" t="s">
        <v>2335</v>
      </c>
      <c r="Y317" s="0" t="s">
        <v>2259</v>
      </c>
      <c r="Z317" s="0" t="s">
        <v>154</v>
      </c>
      <c r="AA317" s="0" t="s">
        <v>2335</v>
      </c>
      <c r="AB317" s="0" t="s">
        <v>863</v>
      </c>
      <c r="AC317" s="0" t="s">
        <v>2259</v>
      </c>
      <c r="AD317" s="0" t="s">
        <v>863</v>
      </c>
      <c r="AE317" s="0" t="s">
        <v>2336</v>
      </c>
      <c r="AF317" s="0" t="s">
        <v>863</v>
      </c>
      <c r="AG317" s="0" t="s">
        <v>2337</v>
      </c>
      <c r="AH317" s="0" t="s">
        <v>863</v>
      </c>
      <c r="AI317" s="0" t="s">
        <v>2312</v>
      </c>
      <c r="AJ317" s="0" t="s">
        <v>2338</v>
      </c>
      <c r="AK317" s="0" t="s">
        <v>2339</v>
      </c>
      <c r="AL317" s="0" t="s">
        <v>2338</v>
      </c>
      <c r="AM317" s="0" t="s">
        <v>863</v>
      </c>
      <c r="AN317" s="0" t="s">
        <v>863</v>
      </c>
      <c r="AO317" s="0" t="s">
        <v>154</v>
      </c>
      <c r="AP317" s="0" t="s">
        <v>2259</v>
      </c>
      <c r="AQ317" s="0" t="s">
        <v>154</v>
      </c>
      <c r="AR317" s="0" t="s">
        <v>2259</v>
      </c>
      <c r="AS317" s="0" t="s">
        <v>863</v>
      </c>
      <c r="AT317" s="0" t="s">
        <v>2259</v>
      </c>
      <c r="AU317" s="0" t="s">
        <v>1327</v>
      </c>
      <c r="AV317" s="0" t="s">
        <v>450</v>
      </c>
      <c r="AW317" s="0" t="s">
        <v>2340</v>
      </c>
      <c r="AX317" s="0" t="s">
        <v>2341</v>
      </c>
      <c r="AY317" s="0" t="s">
        <v>212</v>
      </c>
      <c r="AZ317" s="0" t="s">
        <v>2259</v>
      </c>
      <c r="BA317" s="0" t="s">
        <v>2259</v>
      </c>
      <c r="BB317" s="0" t="s">
        <v>863</v>
      </c>
      <c r="BC317" s="0" t="s">
        <v>863</v>
      </c>
      <c r="BD317" s="0" t="s">
        <v>863</v>
      </c>
      <c r="BE317" s="0" t="s">
        <v>2339</v>
      </c>
      <c r="BF317" s="0" t="s">
        <v>863</v>
      </c>
      <c r="BG317" s="0" t="s">
        <v>863</v>
      </c>
      <c r="BH317" s="0" t="s">
        <v>863</v>
      </c>
      <c r="BI317" s="0" t="s">
        <v>2342</v>
      </c>
      <c r="BJ317" s="0" t="s">
        <v>863</v>
      </c>
      <c r="BK317" s="0" t="s">
        <v>863</v>
      </c>
      <c r="BL317" s="0" t="s">
        <v>2259</v>
      </c>
      <c r="BM317" s="0" t="s">
        <v>863</v>
      </c>
      <c r="BN317" s="0" t="s">
        <v>863</v>
      </c>
      <c r="BO317" s="0" t="s">
        <v>863</v>
      </c>
      <c r="BP317" s="0" t="s">
        <v>154</v>
      </c>
      <c r="BQ317" s="0" t="s">
        <v>2343</v>
      </c>
      <c r="BS317" s="0" t="s">
        <v>863</v>
      </c>
      <c r="BT317" s="0" t="n">
        <f aca="false">49-(COUNTBLANK(U317:BQ317))</f>
        <v>49</v>
      </c>
      <c r="BU317" s="0" t="str">
        <f aca="false">CONCATENATE("*",BS317,"*")</f>
        <v>*decorate*</v>
      </c>
      <c r="BV317" s="0" t="n">
        <f aca="false">COUNTIFS(U317:BQ317,BU317)</f>
        <v>0</v>
      </c>
      <c r="BW317" s="18" t="n">
        <f aca="false">BV317/BT317</f>
        <v>0</v>
      </c>
      <c r="BZ317" s="14" t="str">
        <f aca="false">IF(BY317="","",(BY317/BT317))</f>
        <v/>
      </c>
      <c r="CA317" s="0" t="n">
        <f aca="false">COUNTIFS(U317:BQ317,BU316)</f>
        <v>0</v>
      </c>
      <c r="CB317" s="0" t="str">
        <f aca="false">IF(BX317="",BU317,BX317)</f>
        <v>*decorate*</v>
      </c>
      <c r="CC317" s="0" t="n">
        <f aca="false">COUNTIFS(U317:BQ317,CB316)</f>
        <v>0</v>
      </c>
      <c r="CD317" s="14" t="n">
        <f aca="false">CC317/BT317</f>
        <v>0</v>
      </c>
      <c r="CE317" s="0" t="s">
        <v>2344</v>
      </c>
      <c r="CF317" s="14" t="n">
        <f aca="false">(COUNTIFS(U317:BQ317,CE317))/BT317</f>
        <v>0</v>
      </c>
      <c r="CH317" s="0" t="s">
        <v>2345</v>
      </c>
      <c r="CI317" s="14" t="n">
        <f aca="false">(COUNTIFS(U317:BQ317,CK317))/BT317</f>
        <v>0.63265306122449</v>
      </c>
      <c r="CJ317" s="14" t="n">
        <f aca="false">(COUNTIFS(U317:BQ317,CK316))/BT317</f>
        <v>0.0408163265306122</v>
      </c>
      <c r="CK317" s="15" t="s">
        <v>863</v>
      </c>
      <c r="CL317" s="0" t="s">
        <v>2331</v>
      </c>
      <c r="CN317" s="16"/>
    </row>
    <row r="318" s="16" customFormat="true" ht="13.8" hidden="false" customHeight="false" outlineLevel="0" collapsed="false">
      <c r="A318" s="4" t="s">
        <v>131</v>
      </c>
      <c r="B318" s="17" t="n">
        <v>1</v>
      </c>
      <c r="C318" s="17" t="n">
        <v>2</v>
      </c>
      <c r="D318" s="17" t="n">
        <v>1</v>
      </c>
      <c r="E318" s="17" t="n">
        <v>77</v>
      </c>
      <c r="F318" s="17" t="n">
        <v>40</v>
      </c>
      <c r="G318" s="17" t="n">
        <v>2</v>
      </c>
      <c r="H318" s="4" t="n">
        <v>2040</v>
      </c>
      <c r="I318" s="4" t="n">
        <v>12040</v>
      </c>
      <c r="J318" s="4" t="n">
        <v>2040</v>
      </c>
      <c r="K318" s="4" t="s">
        <v>200</v>
      </c>
      <c r="L318" s="4" t="s">
        <v>132</v>
      </c>
      <c r="M318" s="16" t="s">
        <v>2309</v>
      </c>
      <c r="N318" s="16" t="s">
        <v>2310</v>
      </c>
      <c r="O318" s="16" t="s">
        <v>2333</v>
      </c>
      <c r="P318" s="0"/>
      <c r="Q318" s="0"/>
      <c r="R318" s="16" t="n">
        <f aca="false">(1+LEN(N318)-LEN(SUBSTITUTE(N318," ","")))+1</f>
        <v>7</v>
      </c>
      <c r="S318" s="16" t="n">
        <f aca="false">(1+LEN(O318)-LEN(SUBSTITUTE(O318," ","")))</f>
        <v>12</v>
      </c>
      <c r="T318" s="16" t="s">
        <v>2171</v>
      </c>
      <c r="U318" s="16" t="s">
        <v>2312</v>
      </c>
      <c r="V318" s="16" t="s">
        <v>2313</v>
      </c>
      <c r="W318" s="16" t="s">
        <v>2314</v>
      </c>
      <c r="X318" s="16" t="s">
        <v>2315</v>
      </c>
      <c r="Y318" s="16" t="s">
        <v>2315</v>
      </c>
      <c r="Z318" s="16" t="s">
        <v>295</v>
      </c>
      <c r="AA318" s="16" t="s">
        <v>2312</v>
      </c>
      <c r="AB318" s="16" t="s">
        <v>2316</v>
      </c>
      <c r="AC318" s="16" t="s">
        <v>2317</v>
      </c>
      <c r="AD318" s="16" t="s">
        <v>295</v>
      </c>
      <c r="AE318" s="16" t="s">
        <v>2312</v>
      </c>
      <c r="AF318" s="16" t="s">
        <v>2313</v>
      </c>
      <c r="AG318" s="16" t="s">
        <v>2313</v>
      </c>
      <c r="AH318" s="16" t="s">
        <v>2318</v>
      </c>
      <c r="AI318" s="16" t="s">
        <v>2313</v>
      </c>
      <c r="AJ318" s="16" t="s">
        <v>295</v>
      </c>
      <c r="AK318" s="16" t="s">
        <v>142</v>
      </c>
      <c r="AL318" s="16" t="s">
        <v>2312</v>
      </c>
      <c r="AM318" s="16" t="s">
        <v>295</v>
      </c>
      <c r="AN318" s="16" t="s">
        <v>450</v>
      </c>
      <c r="AO318" s="16" t="s">
        <v>2312</v>
      </c>
      <c r="AP318" s="16" t="s">
        <v>2319</v>
      </c>
      <c r="AQ318" s="16" t="s">
        <v>2319</v>
      </c>
      <c r="AR318" s="16" t="s">
        <v>2320</v>
      </c>
      <c r="AS318" s="16" t="s">
        <v>2315</v>
      </c>
      <c r="AT318" s="16" t="s">
        <v>2321</v>
      </c>
      <c r="AU318" s="16" t="s">
        <v>295</v>
      </c>
      <c r="AV318" s="16" t="s">
        <v>2322</v>
      </c>
      <c r="AW318" s="16" t="s">
        <v>2319</v>
      </c>
      <c r="AX318" s="16" t="s">
        <v>295</v>
      </c>
      <c r="AY318" s="16" t="s">
        <v>2321</v>
      </c>
      <c r="AZ318" s="16" t="s">
        <v>2323</v>
      </c>
      <c r="BA318" s="16" t="s">
        <v>2315</v>
      </c>
      <c r="BB318" s="16" t="s">
        <v>2324</v>
      </c>
      <c r="BC318" s="16" t="s">
        <v>2325</v>
      </c>
      <c r="BD318" s="16" t="s">
        <v>2312</v>
      </c>
      <c r="BE318" s="16" t="s">
        <v>2321</v>
      </c>
      <c r="BF318" s="16" t="s">
        <v>295</v>
      </c>
      <c r="BG318" s="16" t="s">
        <v>2319</v>
      </c>
      <c r="BH318" s="16" t="s">
        <v>2312</v>
      </c>
      <c r="BI318" s="16" t="s">
        <v>2321</v>
      </c>
      <c r="BJ318" s="16" t="s">
        <v>2326</v>
      </c>
      <c r="BK318" s="16" t="s">
        <v>2327</v>
      </c>
      <c r="BL318" s="16" t="s">
        <v>2315</v>
      </c>
      <c r="BM318" s="16" t="s">
        <v>2312</v>
      </c>
      <c r="BN318" s="16" t="s">
        <v>2328</v>
      </c>
      <c r="BO318" s="16" t="s">
        <v>295</v>
      </c>
      <c r="BP318" s="16" t="s">
        <v>154</v>
      </c>
      <c r="BQ318" s="16" t="s">
        <v>2313</v>
      </c>
      <c r="BR318" s="0"/>
      <c r="BS318" s="16" t="s">
        <v>2319</v>
      </c>
      <c r="BT318" s="16" t="n">
        <f aca="false">49-(COUNTBLANK(U318:BQ318))</f>
        <v>49</v>
      </c>
      <c r="BU318" s="16" t="str">
        <f aca="false">CONCATENATE("*",BS318,"*")</f>
        <v>*chop*</v>
      </c>
      <c r="BV318" s="16" t="n">
        <f aca="false">COUNTIFS(U318:BQ318,BU318)</f>
        <v>0</v>
      </c>
      <c r="BW318" s="18" t="n">
        <f aca="false">BV318/BT318</f>
        <v>0</v>
      </c>
      <c r="BX318" s="0"/>
      <c r="BY318" s="0"/>
      <c r="BZ318" s="18" t="str">
        <f aca="false">IF(BY318="","",(BY318/BT318))</f>
        <v/>
      </c>
      <c r="CA318" s="16" t="n">
        <f aca="false">COUNTIFS(U318:BQ318,BU319)</f>
        <v>0</v>
      </c>
      <c r="CB318" s="16" t="str">
        <f aca="false">IF(BX318="",BU318,BX318)</f>
        <v>*chop*</v>
      </c>
      <c r="CC318" s="16" t="n">
        <f aca="false">COUNTIFS(U318:BQ318,CB319)</f>
        <v>0</v>
      </c>
      <c r="CD318" s="18" t="n">
        <f aca="false">CC318/BT318</f>
        <v>0</v>
      </c>
      <c r="CE318" s="16" t="s">
        <v>2329</v>
      </c>
      <c r="CF318" s="18" t="n">
        <f aca="false">(COUNTIFS(U318:BQ318,CE318))/BT318</f>
        <v>0</v>
      </c>
      <c r="CG318" s="0"/>
      <c r="CH318" s="16" t="s">
        <v>2330</v>
      </c>
      <c r="CI318" s="14" t="n">
        <f aca="false">(COUNTIFS(U318:BQ318,CK318))/BT318</f>
        <v>0</v>
      </c>
      <c r="CJ318" s="14" t="n">
        <f aca="false">(COUNTIFS(U318:BQ318,CK319))/BT318</f>
        <v>0.551020408163265</v>
      </c>
      <c r="CK318" s="16" t="s">
        <v>863</v>
      </c>
      <c r="CL318" s="16" t="s">
        <v>2331</v>
      </c>
    </row>
    <row r="319" customFormat="false" ht="13.8" hidden="false" customHeight="false" outlineLevel="0" collapsed="false">
      <c r="A319" s="4" t="s">
        <v>167</v>
      </c>
      <c r="B319" s="17" t="n">
        <v>1</v>
      </c>
      <c r="C319" s="17" t="n">
        <v>2</v>
      </c>
      <c r="D319" s="17" t="n">
        <v>2</v>
      </c>
      <c r="E319" s="17" t="n">
        <v>77</v>
      </c>
      <c r="F319" s="17" t="n">
        <v>40</v>
      </c>
      <c r="G319" s="17" t="n">
        <v>3</v>
      </c>
      <c r="H319" s="4" t="n">
        <v>3040</v>
      </c>
      <c r="I319" s="4" t="n">
        <v>13040</v>
      </c>
      <c r="J319" s="4" t="n">
        <v>3040</v>
      </c>
      <c r="K319" s="4" t="s">
        <v>200</v>
      </c>
      <c r="L319" s="4" t="s">
        <v>132</v>
      </c>
      <c r="M319" s="16" t="s">
        <v>2332</v>
      </c>
      <c r="N319" s="16" t="s">
        <v>2310</v>
      </c>
      <c r="O319" s="16" t="s">
        <v>2311</v>
      </c>
      <c r="R319" s="16" t="n">
        <f aca="false">(1+LEN(N319)-LEN(SUBSTITUTE(N319," ","")))+1</f>
        <v>7</v>
      </c>
      <c r="S319" s="16" t="n">
        <f aca="false">(1+LEN(O319)-LEN(SUBSTITUTE(O319," ","")))</f>
        <v>12</v>
      </c>
      <c r="T319" s="16" t="s">
        <v>2171</v>
      </c>
      <c r="U319" s="16" t="s">
        <v>863</v>
      </c>
      <c r="V319" s="16" t="s">
        <v>2259</v>
      </c>
      <c r="W319" s="16" t="s">
        <v>2334</v>
      </c>
      <c r="X319" s="16" t="s">
        <v>2335</v>
      </c>
      <c r="Y319" s="16" t="s">
        <v>2259</v>
      </c>
      <c r="Z319" s="16" t="s">
        <v>154</v>
      </c>
      <c r="AA319" s="16" t="s">
        <v>2335</v>
      </c>
      <c r="AB319" s="16" t="s">
        <v>863</v>
      </c>
      <c r="AC319" s="16" t="s">
        <v>2259</v>
      </c>
      <c r="AD319" s="16" t="s">
        <v>863</v>
      </c>
      <c r="AE319" s="16" t="s">
        <v>2336</v>
      </c>
      <c r="AF319" s="16" t="s">
        <v>863</v>
      </c>
      <c r="AG319" s="16" t="s">
        <v>2337</v>
      </c>
      <c r="AH319" s="16" t="s">
        <v>863</v>
      </c>
      <c r="AI319" s="16" t="s">
        <v>2312</v>
      </c>
      <c r="AJ319" s="16" t="s">
        <v>2338</v>
      </c>
      <c r="AK319" s="16" t="s">
        <v>2339</v>
      </c>
      <c r="AL319" s="16" t="s">
        <v>2338</v>
      </c>
      <c r="AM319" s="16" t="s">
        <v>863</v>
      </c>
      <c r="AN319" s="16" t="s">
        <v>863</v>
      </c>
      <c r="AO319" s="16" t="s">
        <v>154</v>
      </c>
      <c r="AP319" s="16" t="s">
        <v>2259</v>
      </c>
      <c r="AQ319" s="16" t="s">
        <v>154</v>
      </c>
      <c r="AR319" s="16" t="s">
        <v>2259</v>
      </c>
      <c r="AS319" s="16" t="s">
        <v>863</v>
      </c>
      <c r="AT319" s="16" t="s">
        <v>2259</v>
      </c>
      <c r="AU319" s="16" t="s">
        <v>1327</v>
      </c>
      <c r="AV319" s="16" t="s">
        <v>450</v>
      </c>
      <c r="AW319" s="16" t="s">
        <v>2340</v>
      </c>
      <c r="AX319" s="16" t="s">
        <v>2341</v>
      </c>
      <c r="AY319" s="16" t="s">
        <v>212</v>
      </c>
      <c r="AZ319" s="16" t="s">
        <v>2259</v>
      </c>
      <c r="BA319" s="16" t="s">
        <v>2259</v>
      </c>
      <c r="BB319" s="16" t="s">
        <v>863</v>
      </c>
      <c r="BC319" s="16" t="s">
        <v>863</v>
      </c>
      <c r="BD319" s="16" t="s">
        <v>863</v>
      </c>
      <c r="BE319" s="16" t="s">
        <v>2339</v>
      </c>
      <c r="BF319" s="16" t="s">
        <v>863</v>
      </c>
      <c r="BG319" s="16" t="s">
        <v>863</v>
      </c>
      <c r="BH319" s="16" t="s">
        <v>863</v>
      </c>
      <c r="BI319" s="16" t="s">
        <v>2342</v>
      </c>
      <c r="BJ319" s="16" t="s">
        <v>863</v>
      </c>
      <c r="BK319" s="16" t="s">
        <v>863</v>
      </c>
      <c r="BL319" s="16" t="s">
        <v>2259</v>
      </c>
      <c r="BM319" s="16" t="s">
        <v>863</v>
      </c>
      <c r="BN319" s="16" t="s">
        <v>863</v>
      </c>
      <c r="BO319" s="16" t="s">
        <v>863</v>
      </c>
      <c r="BP319" s="16" t="s">
        <v>154</v>
      </c>
      <c r="BQ319" s="16" t="s">
        <v>2343</v>
      </c>
      <c r="BS319" s="16" t="s">
        <v>863</v>
      </c>
      <c r="BT319" s="16" t="n">
        <f aca="false">49-(COUNTBLANK(U319:BQ319))</f>
        <v>49</v>
      </c>
      <c r="BU319" s="16" t="str">
        <f aca="false">CONCATENATE("*",BS319,"*")</f>
        <v>*decorate*</v>
      </c>
      <c r="BV319" s="16" t="n">
        <f aca="false">COUNTIFS(U319:BQ319,BU319)</f>
        <v>0</v>
      </c>
      <c r="BW319" s="18" t="n">
        <f aca="false">BV319/BT319</f>
        <v>0</v>
      </c>
      <c r="BZ319" s="18" t="str">
        <f aca="false">IF(BY319="","",(BY319/BT319))</f>
        <v/>
      </c>
      <c r="CA319" s="16" t="n">
        <f aca="false">COUNTIFS(U319:BQ319,BU318)</f>
        <v>0</v>
      </c>
      <c r="CB319" s="16" t="str">
        <f aca="false">IF(BX319="",BU319,BX319)</f>
        <v>*decorate*</v>
      </c>
      <c r="CC319" s="16" t="n">
        <f aca="false">COUNTIFS(U319:BQ319,CB318)</f>
        <v>0</v>
      </c>
      <c r="CD319" s="18" t="n">
        <f aca="false">CC319/BT319</f>
        <v>0</v>
      </c>
      <c r="CE319" s="16" t="s">
        <v>2344</v>
      </c>
      <c r="CF319" s="18" t="n">
        <f aca="false">(COUNTIFS(U319:BQ319,CE319))/BT319</f>
        <v>0</v>
      </c>
      <c r="CH319" s="16" t="s">
        <v>2345</v>
      </c>
      <c r="CI319" s="14" t="n">
        <f aca="false">(COUNTIFS(U319:BQ319,CK319))/BT319</f>
        <v>0.0408163265306122</v>
      </c>
      <c r="CJ319" s="14" t="n">
        <f aca="false">(COUNTIFS(U319:BQ319,CK318))/BT319</f>
        <v>0.63265306122449</v>
      </c>
      <c r="CK319" s="16" t="s">
        <v>295</v>
      </c>
      <c r="CL319" s="16" t="s">
        <v>2331</v>
      </c>
    </row>
    <row r="320" customFormat="false" ht="13.8" hidden="false" customHeight="false" outlineLevel="0" collapsed="false">
      <c r="A320" s="4" t="s">
        <v>202</v>
      </c>
      <c r="B320" s="4" t="n">
        <v>2</v>
      </c>
      <c r="C320" s="4" t="n">
        <v>1</v>
      </c>
      <c r="D320" s="4" t="n">
        <v>1</v>
      </c>
      <c r="E320" s="4" t="n">
        <v>77</v>
      </c>
      <c r="F320" s="4" t="n">
        <v>40</v>
      </c>
      <c r="G320" s="4" t="n">
        <v>5</v>
      </c>
      <c r="H320" s="4" t="n">
        <v>5040</v>
      </c>
      <c r="I320" s="4" t="n">
        <v>15040</v>
      </c>
      <c r="J320" s="4" t="n">
        <v>5040</v>
      </c>
      <c r="K320" s="4" t="n">
        <v>25040</v>
      </c>
      <c r="L320" s="4" t="s">
        <v>132</v>
      </c>
      <c r="M320" s="0" t="s">
        <v>2309</v>
      </c>
      <c r="N320" s="0" t="s">
        <v>2310</v>
      </c>
      <c r="O320" s="0" t="s">
        <v>2311</v>
      </c>
      <c r="P320" s="0" t="s">
        <v>2346</v>
      </c>
      <c r="Q320" s="0" t="s">
        <v>282</v>
      </c>
      <c r="R320" s="0" t="n">
        <f aca="false">(1+LEN(N320)-LEN(SUBSTITUTE(N320," ","")))+1</f>
        <v>7</v>
      </c>
      <c r="S320" s="0" t="n">
        <f aca="false">(1+LEN(O320)-LEN(SUBSTITUTE(O320," ","")))</f>
        <v>12</v>
      </c>
      <c r="T320" s="0" t="s">
        <v>2171</v>
      </c>
      <c r="U320" s="0" t="s">
        <v>2312</v>
      </c>
      <c r="V320" s="0" t="s">
        <v>2313</v>
      </c>
      <c r="W320" s="0" t="s">
        <v>2314</v>
      </c>
      <c r="X320" s="0" t="s">
        <v>2315</v>
      </c>
      <c r="Y320" s="0" t="s">
        <v>2315</v>
      </c>
      <c r="Z320" s="0" t="s">
        <v>295</v>
      </c>
      <c r="AA320" s="0" t="s">
        <v>2312</v>
      </c>
      <c r="AB320" s="0" t="s">
        <v>2316</v>
      </c>
      <c r="AC320" s="0" t="s">
        <v>2317</v>
      </c>
      <c r="AD320" s="0" t="s">
        <v>295</v>
      </c>
      <c r="AE320" s="0" t="s">
        <v>2312</v>
      </c>
      <c r="AF320" s="0" t="s">
        <v>2313</v>
      </c>
      <c r="AG320" s="0" t="s">
        <v>2313</v>
      </c>
      <c r="AH320" s="0" t="s">
        <v>2318</v>
      </c>
      <c r="AI320" s="0" t="s">
        <v>2313</v>
      </c>
      <c r="AJ320" s="0" t="s">
        <v>295</v>
      </c>
      <c r="AK320" s="0" t="s">
        <v>142</v>
      </c>
      <c r="AL320" s="0" t="s">
        <v>2312</v>
      </c>
      <c r="AM320" s="0" t="s">
        <v>295</v>
      </c>
      <c r="AN320" s="0" t="s">
        <v>450</v>
      </c>
      <c r="AO320" s="0" t="s">
        <v>2312</v>
      </c>
      <c r="AP320" s="0" t="s">
        <v>2319</v>
      </c>
      <c r="AQ320" s="0" t="s">
        <v>2319</v>
      </c>
      <c r="AR320" s="0" t="s">
        <v>2320</v>
      </c>
      <c r="AS320" s="0" t="s">
        <v>2315</v>
      </c>
      <c r="AT320" s="0" t="s">
        <v>2321</v>
      </c>
      <c r="AU320" s="0" t="s">
        <v>295</v>
      </c>
      <c r="AV320" s="0" t="s">
        <v>2322</v>
      </c>
      <c r="AW320" s="0" t="s">
        <v>2319</v>
      </c>
      <c r="AX320" s="0" t="s">
        <v>295</v>
      </c>
      <c r="AY320" s="0" t="s">
        <v>2321</v>
      </c>
      <c r="AZ320" s="0" t="s">
        <v>2323</v>
      </c>
      <c r="BA320" s="0" t="s">
        <v>2315</v>
      </c>
      <c r="BB320" s="0" t="s">
        <v>2324</v>
      </c>
      <c r="BC320" s="0" t="s">
        <v>2325</v>
      </c>
      <c r="BD320" s="0" t="s">
        <v>2312</v>
      </c>
      <c r="BE320" s="0" t="s">
        <v>2321</v>
      </c>
      <c r="BF320" s="0" t="s">
        <v>295</v>
      </c>
      <c r="BG320" s="0" t="s">
        <v>2319</v>
      </c>
      <c r="BH320" s="0" t="s">
        <v>2312</v>
      </c>
      <c r="BI320" s="0" t="s">
        <v>2321</v>
      </c>
      <c r="BJ320" s="0" t="s">
        <v>2326</v>
      </c>
      <c r="BK320" s="0" t="s">
        <v>2327</v>
      </c>
      <c r="BL320" s="0" t="s">
        <v>2315</v>
      </c>
      <c r="BM320" s="0" t="s">
        <v>2312</v>
      </c>
      <c r="BN320" s="0" t="s">
        <v>2328</v>
      </c>
      <c r="BO320" s="0" t="s">
        <v>295</v>
      </c>
      <c r="BP320" s="0" t="s">
        <v>154</v>
      </c>
      <c r="BQ320" s="0" t="s">
        <v>2313</v>
      </c>
      <c r="BS320" s="0" t="s">
        <v>2319</v>
      </c>
      <c r="BT320" s="0" t="n">
        <f aca="false">49-(COUNTBLANK(U320:BQ320))</f>
        <v>49</v>
      </c>
      <c r="BU320" s="0" t="str">
        <f aca="false">CONCATENATE("*",BS320,"*")</f>
        <v>*chop*</v>
      </c>
      <c r="BV320" s="0" t="n">
        <f aca="false">COUNTIFS(U320:BQ320,BU320)</f>
        <v>0</v>
      </c>
      <c r="BW320" s="18" t="n">
        <f aca="false">BV320/BT320</f>
        <v>0</v>
      </c>
      <c r="BZ320" s="14" t="str">
        <f aca="false">IF(BY320="","",(BY320/BT320))</f>
        <v/>
      </c>
      <c r="CA320" s="0" t="n">
        <f aca="false">COUNTIFS(U320:BQ320,BU321)</f>
        <v>0</v>
      </c>
      <c r="CB320" s="0" t="str">
        <f aca="false">IF(BX320="",BU320,BX320)</f>
        <v>*chop*</v>
      </c>
      <c r="CC320" s="0" t="n">
        <f aca="false">COUNTIFS(U320:BQ320,CB321)</f>
        <v>0</v>
      </c>
      <c r="CD320" s="14" t="n">
        <f aca="false">CC320/BT320</f>
        <v>0</v>
      </c>
      <c r="CE320" s="0" t="s">
        <v>2329</v>
      </c>
      <c r="CF320" s="14" t="n">
        <f aca="false">(COUNTIFS(U320:BQ320,CE320))/BT320</f>
        <v>0</v>
      </c>
      <c r="CH320" s="0" t="s">
        <v>2330</v>
      </c>
      <c r="CI320" s="14" t="n">
        <f aca="false">(COUNTIFS(U320:BQ320,CK320))/BT320</f>
        <v>0.551020408163265</v>
      </c>
      <c r="CJ320" s="14" t="n">
        <f aca="false">(COUNTIFS(U320:BQ320,CH321))/BT320</f>
        <v>0</v>
      </c>
      <c r="CK320" s="15" t="s">
        <v>295</v>
      </c>
      <c r="CL320" s="0" t="s">
        <v>2331</v>
      </c>
      <c r="CN320" s="16"/>
    </row>
    <row r="321" customFormat="false" ht="13.8" hidden="false" customHeight="false" outlineLevel="0" collapsed="false">
      <c r="A321" s="4" t="s">
        <v>203</v>
      </c>
      <c r="B321" s="4" t="n">
        <v>2</v>
      </c>
      <c r="C321" s="4" t="n">
        <v>1</v>
      </c>
      <c r="D321" s="4" t="n">
        <v>2</v>
      </c>
      <c r="E321" s="4" t="n">
        <v>77</v>
      </c>
      <c r="F321" s="4" t="n">
        <v>40</v>
      </c>
      <c r="G321" s="4" t="n">
        <v>6</v>
      </c>
      <c r="H321" s="4" t="n">
        <v>6040</v>
      </c>
      <c r="I321" s="4" t="n">
        <v>16040</v>
      </c>
      <c r="J321" s="4" t="n">
        <v>6040</v>
      </c>
      <c r="K321" s="4" t="n">
        <v>26040</v>
      </c>
      <c r="L321" s="4" t="s">
        <v>132</v>
      </c>
      <c r="M321" s="0" t="s">
        <v>2332</v>
      </c>
      <c r="N321" s="0" t="s">
        <v>2310</v>
      </c>
      <c r="O321" s="0" t="s">
        <v>2333</v>
      </c>
      <c r="P321" s="15" t="s">
        <v>2346</v>
      </c>
      <c r="Q321" s="15" t="s">
        <v>282</v>
      </c>
      <c r="R321" s="0" t="n">
        <f aca="false">(1+LEN(N321)-LEN(SUBSTITUTE(N321," ","")))+1</f>
        <v>7</v>
      </c>
      <c r="S321" s="0" t="n">
        <f aca="false">(1+LEN(O321)-LEN(SUBSTITUTE(O321," ","")))</f>
        <v>12</v>
      </c>
      <c r="T321" s="0" t="s">
        <v>2171</v>
      </c>
      <c r="U321" s="0" t="s">
        <v>863</v>
      </c>
      <c r="V321" s="0" t="s">
        <v>2259</v>
      </c>
      <c r="W321" s="0" t="s">
        <v>2334</v>
      </c>
      <c r="X321" s="0" t="s">
        <v>2335</v>
      </c>
      <c r="Y321" s="0" t="s">
        <v>2259</v>
      </c>
      <c r="Z321" s="0" t="s">
        <v>154</v>
      </c>
      <c r="AA321" s="0" t="s">
        <v>2335</v>
      </c>
      <c r="AB321" s="0" t="s">
        <v>863</v>
      </c>
      <c r="AC321" s="0" t="s">
        <v>2259</v>
      </c>
      <c r="AD321" s="0" t="s">
        <v>863</v>
      </c>
      <c r="AE321" s="0" t="s">
        <v>2336</v>
      </c>
      <c r="AF321" s="0" t="s">
        <v>863</v>
      </c>
      <c r="AG321" s="0" t="s">
        <v>2337</v>
      </c>
      <c r="AH321" s="0" t="s">
        <v>863</v>
      </c>
      <c r="AI321" s="0" t="s">
        <v>2312</v>
      </c>
      <c r="AJ321" s="0" t="s">
        <v>2338</v>
      </c>
      <c r="AK321" s="0" t="s">
        <v>2339</v>
      </c>
      <c r="AL321" s="0" t="s">
        <v>2338</v>
      </c>
      <c r="AM321" s="0" t="s">
        <v>863</v>
      </c>
      <c r="AN321" s="0" t="s">
        <v>863</v>
      </c>
      <c r="AO321" s="0" t="s">
        <v>154</v>
      </c>
      <c r="AP321" s="0" t="s">
        <v>2259</v>
      </c>
      <c r="AQ321" s="0" t="s">
        <v>154</v>
      </c>
      <c r="AR321" s="0" t="s">
        <v>2259</v>
      </c>
      <c r="AS321" s="0" t="s">
        <v>863</v>
      </c>
      <c r="AT321" s="0" t="s">
        <v>2259</v>
      </c>
      <c r="AU321" s="0" t="s">
        <v>1327</v>
      </c>
      <c r="AV321" s="0" t="s">
        <v>450</v>
      </c>
      <c r="AW321" s="0" t="s">
        <v>2340</v>
      </c>
      <c r="AX321" s="0" t="s">
        <v>2341</v>
      </c>
      <c r="AY321" s="0" t="s">
        <v>212</v>
      </c>
      <c r="AZ321" s="0" t="s">
        <v>2259</v>
      </c>
      <c r="BA321" s="0" t="s">
        <v>2259</v>
      </c>
      <c r="BB321" s="0" t="s">
        <v>863</v>
      </c>
      <c r="BC321" s="0" t="s">
        <v>863</v>
      </c>
      <c r="BD321" s="0" t="s">
        <v>863</v>
      </c>
      <c r="BE321" s="0" t="s">
        <v>2339</v>
      </c>
      <c r="BF321" s="0" t="s">
        <v>863</v>
      </c>
      <c r="BG321" s="0" t="s">
        <v>863</v>
      </c>
      <c r="BH321" s="0" t="s">
        <v>863</v>
      </c>
      <c r="BI321" s="0" t="s">
        <v>2342</v>
      </c>
      <c r="BJ321" s="0" t="s">
        <v>863</v>
      </c>
      <c r="BK321" s="0" t="s">
        <v>863</v>
      </c>
      <c r="BL321" s="0" t="s">
        <v>2259</v>
      </c>
      <c r="BM321" s="0" t="s">
        <v>863</v>
      </c>
      <c r="BN321" s="0" t="s">
        <v>863</v>
      </c>
      <c r="BO321" s="0" t="s">
        <v>863</v>
      </c>
      <c r="BP321" s="0" t="s">
        <v>154</v>
      </c>
      <c r="BQ321" s="0" t="s">
        <v>2343</v>
      </c>
      <c r="BS321" s="0" t="s">
        <v>863</v>
      </c>
      <c r="BT321" s="0" t="n">
        <f aca="false">49-(COUNTBLANK(U321:BQ321))</f>
        <v>49</v>
      </c>
      <c r="BU321" s="0" t="str">
        <f aca="false">CONCATENATE("*",BS321,"*")</f>
        <v>*decorate*</v>
      </c>
      <c r="BV321" s="0" t="n">
        <f aca="false">COUNTIFS(U321:BQ321,BU321)</f>
        <v>0</v>
      </c>
      <c r="BW321" s="18" t="n">
        <f aca="false">BV321/BT321</f>
        <v>0</v>
      </c>
      <c r="BZ321" s="14" t="str">
        <f aca="false">IF(BY321="","",(BY321/BT321))</f>
        <v/>
      </c>
      <c r="CA321" s="0" t="n">
        <f aca="false">COUNTIFS(U321:BQ321,BU320)</f>
        <v>0</v>
      </c>
      <c r="CB321" s="0" t="str">
        <f aca="false">IF(BX321="",BU321,BX321)</f>
        <v>*decorate*</v>
      </c>
      <c r="CC321" s="0" t="n">
        <f aca="false">COUNTIFS(U321:BQ321,CB320)</f>
        <v>0</v>
      </c>
      <c r="CD321" s="14" t="n">
        <f aca="false">CC321/BT321</f>
        <v>0</v>
      </c>
      <c r="CE321" s="0" t="s">
        <v>2344</v>
      </c>
      <c r="CF321" s="14" t="n">
        <f aca="false">(COUNTIFS(U321:BQ321,CE321))/BT321</f>
        <v>0</v>
      </c>
      <c r="CH321" s="0" t="s">
        <v>2345</v>
      </c>
      <c r="CI321" s="14" t="n">
        <f aca="false">(COUNTIFS(U321:BQ321,CK321))/BT321</f>
        <v>0.63265306122449</v>
      </c>
      <c r="CJ321" s="14" t="n">
        <f aca="false">(COUNTIFS(U321:BQ321,CH320))/BT321</f>
        <v>0</v>
      </c>
      <c r="CK321" s="15" t="s">
        <v>863</v>
      </c>
      <c r="CL321" s="0" t="s">
        <v>2331</v>
      </c>
      <c r="CN321" s="16"/>
    </row>
    <row r="322" s="16" customFormat="true" ht="13.8" hidden="false" customHeight="false" outlineLevel="0" collapsed="false">
      <c r="A322" s="4" t="s">
        <v>199</v>
      </c>
      <c r="B322" s="17" t="n">
        <v>2</v>
      </c>
      <c r="C322" s="17" t="n">
        <v>2</v>
      </c>
      <c r="D322" s="17" t="n">
        <v>1</v>
      </c>
      <c r="E322" s="17" t="n">
        <v>77</v>
      </c>
      <c r="F322" s="17" t="n">
        <v>40</v>
      </c>
      <c r="G322" s="17" t="n">
        <v>7</v>
      </c>
      <c r="H322" s="4" t="n">
        <v>7040</v>
      </c>
      <c r="I322" s="4" t="n">
        <v>17040</v>
      </c>
      <c r="J322" s="4" t="n">
        <v>7040</v>
      </c>
      <c r="K322" s="4" t="n">
        <v>27040</v>
      </c>
      <c r="L322" s="4" t="s">
        <v>132</v>
      </c>
      <c r="M322" s="16" t="s">
        <v>2309</v>
      </c>
      <c r="N322" s="16" t="s">
        <v>2310</v>
      </c>
      <c r="O322" s="16" t="s">
        <v>2333</v>
      </c>
      <c r="P322" s="16" t="s">
        <v>2347</v>
      </c>
      <c r="Q322" s="16" t="s">
        <v>282</v>
      </c>
      <c r="R322" s="16" t="n">
        <f aca="false">(1+LEN(N322)-LEN(SUBSTITUTE(N322," ","")))+1</f>
        <v>7</v>
      </c>
      <c r="S322" s="16" t="n">
        <f aca="false">(1+LEN(O322)-LEN(SUBSTITUTE(O322," ","")))</f>
        <v>12</v>
      </c>
      <c r="T322" s="16" t="s">
        <v>2171</v>
      </c>
      <c r="U322" s="16" t="s">
        <v>2312</v>
      </c>
      <c r="V322" s="16" t="s">
        <v>2313</v>
      </c>
      <c r="W322" s="16" t="s">
        <v>2314</v>
      </c>
      <c r="X322" s="16" t="s">
        <v>2315</v>
      </c>
      <c r="Y322" s="16" t="s">
        <v>2315</v>
      </c>
      <c r="Z322" s="16" t="s">
        <v>295</v>
      </c>
      <c r="AA322" s="16" t="s">
        <v>2312</v>
      </c>
      <c r="AB322" s="16" t="s">
        <v>2316</v>
      </c>
      <c r="AC322" s="16" t="s">
        <v>2317</v>
      </c>
      <c r="AD322" s="16" t="s">
        <v>295</v>
      </c>
      <c r="AE322" s="16" t="s">
        <v>2312</v>
      </c>
      <c r="AF322" s="16" t="s">
        <v>2313</v>
      </c>
      <c r="AG322" s="16" t="s">
        <v>2313</v>
      </c>
      <c r="AH322" s="16" t="s">
        <v>2318</v>
      </c>
      <c r="AI322" s="16" t="s">
        <v>2313</v>
      </c>
      <c r="AJ322" s="16" t="s">
        <v>295</v>
      </c>
      <c r="AK322" s="16" t="s">
        <v>142</v>
      </c>
      <c r="AL322" s="16" t="s">
        <v>2312</v>
      </c>
      <c r="AM322" s="16" t="s">
        <v>295</v>
      </c>
      <c r="AN322" s="16" t="s">
        <v>450</v>
      </c>
      <c r="AO322" s="16" t="s">
        <v>2312</v>
      </c>
      <c r="AP322" s="16" t="s">
        <v>2319</v>
      </c>
      <c r="AQ322" s="16" t="s">
        <v>2319</v>
      </c>
      <c r="AR322" s="16" t="s">
        <v>2320</v>
      </c>
      <c r="AS322" s="16" t="s">
        <v>2315</v>
      </c>
      <c r="AT322" s="16" t="s">
        <v>2321</v>
      </c>
      <c r="AU322" s="16" t="s">
        <v>295</v>
      </c>
      <c r="AV322" s="16" t="s">
        <v>2322</v>
      </c>
      <c r="AW322" s="16" t="s">
        <v>2319</v>
      </c>
      <c r="AX322" s="16" t="s">
        <v>295</v>
      </c>
      <c r="AY322" s="16" t="s">
        <v>2321</v>
      </c>
      <c r="AZ322" s="16" t="s">
        <v>2323</v>
      </c>
      <c r="BA322" s="16" t="s">
        <v>2315</v>
      </c>
      <c r="BB322" s="16" t="s">
        <v>2324</v>
      </c>
      <c r="BC322" s="16" t="s">
        <v>2325</v>
      </c>
      <c r="BD322" s="16" t="s">
        <v>2312</v>
      </c>
      <c r="BE322" s="16" t="s">
        <v>2321</v>
      </c>
      <c r="BF322" s="16" t="s">
        <v>295</v>
      </c>
      <c r="BG322" s="16" t="s">
        <v>2319</v>
      </c>
      <c r="BH322" s="16" t="s">
        <v>2312</v>
      </c>
      <c r="BI322" s="16" t="s">
        <v>2321</v>
      </c>
      <c r="BJ322" s="16" t="s">
        <v>2326</v>
      </c>
      <c r="BK322" s="16" t="s">
        <v>2327</v>
      </c>
      <c r="BL322" s="16" t="s">
        <v>2315</v>
      </c>
      <c r="BM322" s="16" t="s">
        <v>2312</v>
      </c>
      <c r="BN322" s="16" t="s">
        <v>2328</v>
      </c>
      <c r="BO322" s="16" t="s">
        <v>295</v>
      </c>
      <c r="BP322" s="16" t="s">
        <v>154</v>
      </c>
      <c r="BQ322" s="16" t="s">
        <v>2313</v>
      </c>
      <c r="BS322" s="16" t="s">
        <v>2319</v>
      </c>
      <c r="BT322" s="16" t="n">
        <f aca="false">49-(COUNTBLANK(U322:BQ322))</f>
        <v>49</v>
      </c>
      <c r="BU322" s="16" t="str">
        <f aca="false">CONCATENATE("*",BS322,"*")</f>
        <v>*chop*</v>
      </c>
      <c r="BV322" s="16" t="n">
        <f aca="false">COUNTIFS(U322:BQ322,BU322)</f>
        <v>0</v>
      </c>
      <c r="BW322" s="18" t="n">
        <f aca="false">BV322/BT322</f>
        <v>0</v>
      </c>
      <c r="BZ322" s="18" t="str">
        <f aca="false">IF(BY322="","",(BY322/BT322))</f>
        <v/>
      </c>
      <c r="CA322" s="16" t="n">
        <f aca="false">COUNTIFS(U322:BQ322,BU323)</f>
        <v>0</v>
      </c>
      <c r="CB322" s="16" t="str">
        <f aca="false">IF(BX322="",BU322,BX322)</f>
        <v>*chop*</v>
      </c>
      <c r="CC322" s="16" t="n">
        <f aca="false">COUNTIFS(U322:BQ322,CB323)</f>
        <v>0</v>
      </c>
      <c r="CD322" s="18" t="n">
        <f aca="false">CC322/BT322</f>
        <v>0</v>
      </c>
      <c r="CE322" s="16" t="s">
        <v>2329</v>
      </c>
      <c r="CF322" s="18" t="n">
        <f aca="false">(COUNTIFS(U322:BQ322,CE322))/BT322</f>
        <v>0</v>
      </c>
      <c r="CH322" s="16" t="s">
        <v>2330</v>
      </c>
      <c r="CI322" s="14" t="n">
        <f aca="false">(COUNTIFS(U322:BQ322,CK322))/BT322</f>
        <v>0</v>
      </c>
      <c r="CJ322" s="18" t="n">
        <v>0.55</v>
      </c>
      <c r="CK322" s="16" t="s">
        <v>863</v>
      </c>
      <c r="CL322" s="16" t="s">
        <v>2331</v>
      </c>
    </row>
    <row r="323" customFormat="false" ht="13.8" hidden="false" customHeight="false" outlineLevel="0" collapsed="false">
      <c r="A323" s="4" t="s">
        <v>201</v>
      </c>
      <c r="B323" s="17" t="n">
        <v>2</v>
      </c>
      <c r="C323" s="17" t="n">
        <v>2</v>
      </c>
      <c r="D323" s="17" t="n">
        <v>2</v>
      </c>
      <c r="E323" s="17" t="n">
        <v>77</v>
      </c>
      <c r="F323" s="17" t="n">
        <v>40</v>
      </c>
      <c r="G323" s="17" t="n">
        <v>8</v>
      </c>
      <c r="H323" s="4" t="n">
        <v>8040</v>
      </c>
      <c r="I323" s="4" t="n">
        <v>18040</v>
      </c>
      <c r="J323" s="4" t="n">
        <v>8040</v>
      </c>
      <c r="K323" s="4" t="n">
        <v>28040</v>
      </c>
      <c r="L323" s="4" t="s">
        <v>132</v>
      </c>
      <c r="M323" s="16" t="s">
        <v>2332</v>
      </c>
      <c r="N323" s="16" t="s">
        <v>2310</v>
      </c>
      <c r="O323" s="16" t="s">
        <v>2311</v>
      </c>
      <c r="P323" s="16" t="s">
        <v>2348</v>
      </c>
      <c r="Q323" s="16" t="s">
        <v>282</v>
      </c>
      <c r="R323" s="16" t="n">
        <f aca="false">(1+LEN(N323)-LEN(SUBSTITUTE(N323," ","")))+1</f>
        <v>7</v>
      </c>
      <c r="S323" s="16" t="n">
        <f aca="false">(1+LEN(O323)-LEN(SUBSTITUTE(O323," ","")))</f>
        <v>12</v>
      </c>
      <c r="T323" s="16" t="s">
        <v>2171</v>
      </c>
      <c r="U323" s="16" t="s">
        <v>863</v>
      </c>
      <c r="V323" s="16" t="s">
        <v>2259</v>
      </c>
      <c r="W323" s="16" t="s">
        <v>2334</v>
      </c>
      <c r="X323" s="16" t="s">
        <v>2335</v>
      </c>
      <c r="Y323" s="16" t="s">
        <v>2259</v>
      </c>
      <c r="Z323" s="16" t="s">
        <v>154</v>
      </c>
      <c r="AA323" s="16" t="s">
        <v>2335</v>
      </c>
      <c r="AB323" s="16" t="s">
        <v>863</v>
      </c>
      <c r="AC323" s="16" t="s">
        <v>2259</v>
      </c>
      <c r="AD323" s="16" t="s">
        <v>863</v>
      </c>
      <c r="AE323" s="16" t="s">
        <v>2336</v>
      </c>
      <c r="AF323" s="16" t="s">
        <v>863</v>
      </c>
      <c r="AG323" s="16" t="s">
        <v>2337</v>
      </c>
      <c r="AH323" s="16" t="s">
        <v>863</v>
      </c>
      <c r="AI323" s="16" t="s">
        <v>2312</v>
      </c>
      <c r="AJ323" s="16" t="s">
        <v>2338</v>
      </c>
      <c r="AK323" s="16" t="s">
        <v>2339</v>
      </c>
      <c r="AL323" s="16" t="s">
        <v>2338</v>
      </c>
      <c r="AM323" s="16" t="s">
        <v>863</v>
      </c>
      <c r="AN323" s="16" t="s">
        <v>863</v>
      </c>
      <c r="AO323" s="16" t="s">
        <v>154</v>
      </c>
      <c r="AP323" s="16" t="s">
        <v>2259</v>
      </c>
      <c r="AQ323" s="16" t="s">
        <v>154</v>
      </c>
      <c r="AR323" s="16" t="s">
        <v>2259</v>
      </c>
      <c r="AS323" s="16" t="s">
        <v>863</v>
      </c>
      <c r="AT323" s="16" t="s">
        <v>2259</v>
      </c>
      <c r="AU323" s="16" t="s">
        <v>1327</v>
      </c>
      <c r="AV323" s="16" t="s">
        <v>450</v>
      </c>
      <c r="AW323" s="16" t="s">
        <v>2340</v>
      </c>
      <c r="AX323" s="16" t="s">
        <v>2341</v>
      </c>
      <c r="AY323" s="16" t="s">
        <v>212</v>
      </c>
      <c r="AZ323" s="16" t="s">
        <v>2259</v>
      </c>
      <c r="BA323" s="16" t="s">
        <v>2259</v>
      </c>
      <c r="BB323" s="16" t="s">
        <v>863</v>
      </c>
      <c r="BC323" s="16" t="s">
        <v>863</v>
      </c>
      <c r="BD323" s="16" t="s">
        <v>863</v>
      </c>
      <c r="BE323" s="16" t="s">
        <v>2339</v>
      </c>
      <c r="BF323" s="16" t="s">
        <v>863</v>
      </c>
      <c r="BG323" s="16" t="s">
        <v>863</v>
      </c>
      <c r="BH323" s="16" t="s">
        <v>863</v>
      </c>
      <c r="BI323" s="16" t="s">
        <v>2342</v>
      </c>
      <c r="BJ323" s="16" t="s">
        <v>863</v>
      </c>
      <c r="BK323" s="16" t="s">
        <v>863</v>
      </c>
      <c r="BL323" s="16" t="s">
        <v>2259</v>
      </c>
      <c r="BM323" s="16" t="s">
        <v>863</v>
      </c>
      <c r="BN323" s="16" t="s">
        <v>863</v>
      </c>
      <c r="BO323" s="16" t="s">
        <v>863</v>
      </c>
      <c r="BP323" s="16" t="s">
        <v>154</v>
      </c>
      <c r="BQ323" s="16" t="s">
        <v>2343</v>
      </c>
      <c r="BR323" s="16"/>
      <c r="BS323" s="16" t="s">
        <v>863</v>
      </c>
      <c r="BT323" s="16" t="n">
        <f aca="false">49-(COUNTBLANK(U323:BQ323))</f>
        <v>49</v>
      </c>
      <c r="BU323" s="16" t="str">
        <f aca="false">CONCATENATE("*",BS323,"*")</f>
        <v>*decorate*</v>
      </c>
      <c r="BV323" s="16" t="n">
        <f aca="false">COUNTIFS(U323:BQ323,BU323)</f>
        <v>0</v>
      </c>
      <c r="BW323" s="18" t="n">
        <f aca="false">BV323/BT323</f>
        <v>0</v>
      </c>
      <c r="BX323" s="16"/>
      <c r="BY323" s="16"/>
      <c r="BZ323" s="18" t="str">
        <f aca="false">IF(BY323="","",(BY323/BT323))</f>
        <v/>
      </c>
      <c r="CA323" s="16" t="n">
        <f aca="false">COUNTIFS(U323:BQ323,BU322)</f>
        <v>0</v>
      </c>
      <c r="CB323" s="16" t="str">
        <f aca="false">IF(BX323="",BU323,BX323)</f>
        <v>*decorate*</v>
      </c>
      <c r="CC323" s="16" t="n">
        <f aca="false">COUNTIFS(U323:BQ323,CB322)</f>
        <v>0</v>
      </c>
      <c r="CD323" s="18" t="n">
        <f aca="false">CC323/BT323</f>
        <v>0</v>
      </c>
      <c r="CE323" s="16" t="s">
        <v>2344</v>
      </c>
      <c r="CF323" s="18" t="n">
        <f aca="false">(COUNTIFS(U323:BQ323,CE323))/BT323</f>
        <v>0</v>
      </c>
      <c r="CG323" s="16"/>
      <c r="CH323" s="16" t="s">
        <v>2345</v>
      </c>
      <c r="CI323" s="14" t="n">
        <f aca="false">(COUNTIFS(U323:BQ323,CK323))/BT323</f>
        <v>0.0408163265306122</v>
      </c>
      <c r="CJ323" s="18" t="n">
        <v>0.63</v>
      </c>
      <c r="CK323" s="16" t="s">
        <v>295</v>
      </c>
      <c r="CL323" s="16" t="s">
        <v>2331</v>
      </c>
    </row>
    <row r="324" customFormat="false" ht="13.8" hidden="false" customHeight="false" outlineLevel="0" collapsed="false">
      <c r="A324" s="4" t="s">
        <v>195</v>
      </c>
      <c r="B324" s="4" t="n">
        <v>1</v>
      </c>
      <c r="C324" s="4" t="n">
        <v>1</v>
      </c>
      <c r="D324" s="4" t="n">
        <v>1</v>
      </c>
      <c r="E324" s="4" t="n">
        <v>79</v>
      </c>
      <c r="F324" s="4" t="n">
        <v>41</v>
      </c>
      <c r="G324" s="4" t="n">
        <v>0</v>
      </c>
      <c r="H324" s="4" t="n">
        <v>41</v>
      </c>
      <c r="I324" s="4" t="n">
        <v>10041</v>
      </c>
      <c r="J324" s="4" t="n">
        <v>41</v>
      </c>
      <c r="K324" s="4" t="s">
        <v>200</v>
      </c>
      <c r="L324" s="4" t="s">
        <v>132</v>
      </c>
      <c r="M324" s="0" t="s">
        <v>2349</v>
      </c>
      <c r="N324" s="0" t="s">
        <v>2350</v>
      </c>
      <c r="O324" s="0" t="s">
        <v>2351</v>
      </c>
      <c r="R324" s="0" t="n">
        <f aca="false">(1+LEN(N324)-LEN(SUBSTITUTE(N324," ","")))+1</f>
        <v>7</v>
      </c>
      <c r="S324" s="0" t="n">
        <f aca="false">(1+LEN(O324)-LEN(SUBSTITUTE(O324," ","")))</f>
        <v>10</v>
      </c>
      <c r="T324" s="0" t="s">
        <v>2171</v>
      </c>
      <c r="U324" s="0" t="s">
        <v>150</v>
      </c>
      <c r="V324" s="0" t="s">
        <v>2352</v>
      </c>
      <c r="W324" s="0" t="s">
        <v>2353</v>
      </c>
      <c r="X324" s="0" t="s">
        <v>295</v>
      </c>
      <c r="Y324" s="0" t="s">
        <v>687</v>
      </c>
      <c r="Z324" s="0" t="s">
        <v>142</v>
      </c>
      <c r="AA324" s="0" t="s">
        <v>2354</v>
      </c>
      <c r="AB324" s="0" t="s">
        <v>142</v>
      </c>
      <c r="AC324" s="0" t="s">
        <v>2355</v>
      </c>
      <c r="AD324" s="0" t="s">
        <v>142</v>
      </c>
      <c r="AE324" s="0" t="s">
        <v>2356</v>
      </c>
      <c r="AF324" s="0" t="s">
        <v>2357</v>
      </c>
      <c r="AG324" s="0" t="s">
        <v>2358</v>
      </c>
      <c r="AH324" s="0" t="s">
        <v>2359</v>
      </c>
      <c r="AI324" s="0" t="s">
        <v>142</v>
      </c>
      <c r="AJ324" s="0" t="s">
        <v>142</v>
      </c>
      <c r="AK324" s="0" t="s">
        <v>142</v>
      </c>
      <c r="AL324" s="0" t="s">
        <v>150</v>
      </c>
      <c r="AM324" s="0" t="s">
        <v>142</v>
      </c>
      <c r="AN324" s="0" t="s">
        <v>145</v>
      </c>
      <c r="AO324" s="0" t="s">
        <v>177</v>
      </c>
      <c r="AP324" s="0" t="s">
        <v>142</v>
      </c>
      <c r="AQ324" s="0" t="s">
        <v>2360</v>
      </c>
      <c r="AR324" s="0" t="s">
        <v>154</v>
      </c>
      <c r="AS324" s="0" t="s">
        <v>2360</v>
      </c>
      <c r="AT324" s="0" t="s">
        <v>142</v>
      </c>
      <c r="AU324" s="0" t="s">
        <v>300</v>
      </c>
      <c r="AV324" s="0" t="s">
        <v>2361</v>
      </c>
      <c r="AW324" s="0" t="s">
        <v>2362</v>
      </c>
      <c r="AX324" s="0" t="s">
        <v>150</v>
      </c>
      <c r="AY324" s="0" t="s">
        <v>142</v>
      </c>
      <c r="AZ324" s="0" t="s">
        <v>2363</v>
      </c>
      <c r="BA324" s="0" t="s">
        <v>2360</v>
      </c>
      <c r="BB324" s="0" t="s">
        <v>177</v>
      </c>
      <c r="BC324" s="0" t="s">
        <v>154</v>
      </c>
      <c r="BD324" s="0" t="s">
        <v>295</v>
      </c>
      <c r="BE324" s="0" t="s">
        <v>145</v>
      </c>
      <c r="BF324" s="0" t="s">
        <v>154</v>
      </c>
      <c r="BG324" s="0" t="s">
        <v>142</v>
      </c>
      <c r="BH324" s="0" t="s">
        <v>142</v>
      </c>
      <c r="BI324" s="0" t="s">
        <v>142</v>
      </c>
      <c r="BJ324" s="0" t="s">
        <v>2364</v>
      </c>
      <c r="BK324" s="0" t="s">
        <v>145</v>
      </c>
      <c r="BL324" s="0" t="s">
        <v>150</v>
      </c>
      <c r="BM324" s="0" t="s">
        <v>142</v>
      </c>
      <c r="BN324" s="0" t="s">
        <v>2365</v>
      </c>
      <c r="BO324" s="0" t="s">
        <v>142</v>
      </c>
      <c r="BP324" s="0" t="s">
        <v>150</v>
      </c>
      <c r="BQ324" s="0" t="s">
        <v>2366</v>
      </c>
      <c r="BS324" s="0" t="s">
        <v>150</v>
      </c>
      <c r="BT324" s="0" t="n">
        <f aca="false">49-(COUNTBLANK(U324:BQ324))</f>
        <v>49</v>
      </c>
      <c r="BU324" s="0" t="str">
        <f aca="false">CONCATENATE("*",BS324,"*")</f>
        <v>*harvest*</v>
      </c>
      <c r="BV324" s="0" t="n">
        <f aca="false">COUNTIFS(U324:BQ324,BU324)</f>
        <v>0</v>
      </c>
      <c r="BW324" s="13" t="n">
        <f aca="false">BV324/BT324</f>
        <v>0</v>
      </c>
      <c r="BZ324" s="14" t="str">
        <f aca="false">IF(BY324="","",(BY324/BT324))</f>
        <v/>
      </c>
      <c r="CA324" s="0" t="n">
        <f aca="false">COUNTIFS(U324:BQ324,BU325)</f>
        <v>0</v>
      </c>
      <c r="CB324" s="0" t="str">
        <f aca="false">IF(BX324="",BU324,BX324)</f>
        <v>*harvest*</v>
      </c>
      <c r="CC324" s="0" t="n">
        <f aca="false">COUNTIFS(U324:BQ324,CB325)</f>
        <v>0</v>
      </c>
      <c r="CD324" s="14" t="n">
        <f aca="false">CC324/BT324</f>
        <v>0</v>
      </c>
      <c r="CE324" s="0" t="s">
        <v>164</v>
      </c>
      <c r="CF324" s="14" t="n">
        <f aca="false">(COUNTIFS(U324:BQ324,CE324))/BT324</f>
        <v>0</v>
      </c>
      <c r="CH324" s="0" t="s">
        <v>165</v>
      </c>
      <c r="CI324" s="14" t="n">
        <f aca="false">(COUNTIFS(U324:BQ324,CK324))/BT324</f>
        <v>0.36734693877551</v>
      </c>
      <c r="CJ324" s="14" t="n">
        <f aca="false">(COUNTIFS(U324:BQ324,CK325))/BT324</f>
        <v>0.0204081632653061</v>
      </c>
      <c r="CK324" s="15" t="s">
        <v>142</v>
      </c>
      <c r="CL324" s="0" t="s">
        <v>2367</v>
      </c>
      <c r="CN324" s="16"/>
    </row>
    <row r="325" customFormat="false" ht="13.8" hidden="false" customHeight="false" outlineLevel="0" collapsed="false">
      <c r="A325" s="4" t="s">
        <v>197</v>
      </c>
      <c r="B325" s="4" t="n">
        <v>1</v>
      </c>
      <c r="C325" s="4" t="n">
        <v>1</v>
      </c>
      <c r="D325" s="4" t="n">
        <v>2</v>
      </c>
      <c r="E325" s="4" t="n">
        <v>79</v>
      </c>
      <c r="F325" s="4" t="n">
        <v>41</v>
      </c>
      <c r="G325" s="4" t="n">
        <v>1</v>
      </c>
      <c r="H325" s="4" t="n">
        <v>1041</v>
      </c>
      <c r="I325" s="4" t="n">
        <v>11041</v>
      </c>
      <c r="J325" s="4" t="n">
        <v>1041</v>
      </c>
      <c r="K325" s="4" t="s">
        <v>200</v>
      </c>
      <c r="L325" s="4" t="s">
        <v>132</v>
      </c>
      <c r="M325" s="0" t="s">
        <v>2368</v>
      </c>
      <c r="N325" s="0" t="s">
        <v>2350</v>
      </c>
      <c r="O325" s="0" t="s">
        <v>2369</v>
      </c>
      <c r="R325" s="0" t="n">
        <f aca="false">(1+LEN(N325)-LEN(SUBSTITUTE(N325," ","")))+1</f>
        <v>7</v>
      </c>
      <c r="S325" s="0" t="n">
        <f aca="false">(1+LEN(O325)-LEN(SUBSTITUTE(O325," ","")))</f>
        <v>10</v>
      </c>
      <c r="T325" s="0" t="s">
        <v>2171</v>
      </c>
      <c r="U325" s="0" t="s">
        <v>177</v>
      </c>
      <c r="V325" s="0" t="s">
        <v>2370</v>
      </c>
      <c r="W325" s="0" t="s">
        <v>2371</v>
      </c>
      <c r="X325" s="0" t="s">
        <v>154</v>
      </c>
      <c r="Y325" s="0" t="s">
        <v>2363</v>
      </c>
      <c r="Z325" s="0" t="s">
        <v>373</v>
      </c>
      <c r="AA325" s="0" t="s">
        <v>537</v>
      </c>
      <c r="AB325" s="0" t="s">
        <v>537</v>
      </c>
      <c r="AC325" s="0" t="s">
        <v>2362</v>
      </c>
      <c r="AD325" s="0" t="s">
        <v>2372</v>
      </c>
      <c r="AE325" s="0" t="s">
        <v>537</v>
      </c>
      <c r="AF325" s="0" t="s">
        <v>2373</v>
      </c>
      <c r="AG325" s="0" t="s">
        <v>2374</v>
      </c>
      <c r="AH325" s="0" t="s">
        <v>2375</v>
      </c>
      <c r="AI325" s="0" t="s">
        <v>154</v>
      </c>
      <c r="AJ325" s="0" t="s">
        <v>2376</v>
      </c>
      <c r="AK325" s="0" t="s">
        <v>2377</v>
      </c>
      <c r="AL325" s="0" t="s">
        <v>537</v>
      </c>
      <c r="AM325" s="0" t="s">
        <v>537</v>
      </c>
      <c r="AN325" s="0" t="s">
        <v>373</v>
      </c>
      <c r="AO325" s="0" t="s">
        <v>154</v>
      </c>
      <c r="AP325" s="0" t="s">
        <v>2378</v>
      </c>
      <c r="AQ325" s="0" t="s">
        <v>300</v>
      </c>
      <c r="AR325" s="0" t="s">
        <v>2379</v>
      </c>
      <c r="AS325" s="0" t="s">
        <v>177</v>
      </c>
      <c r="AT325" s="0" t="s">
        <v>537</v>
      </c>
      <c r="AU325" s="0" t="s">
        <v>154</v>
      </c>
      <c r="AV325" s="0" t="s">
        <v>2380</v>
      </c>
      <c r="AW325" s="0" t="s">
        <v>2381</v>
      </c>
      <c r="AX325" s="0" t="s">
        <v>2382</v>
      </c>
      <c r="AY325" s="0" t="s">
        <v>537</v>
      </c>
      <c r="AZ325" s="0" t="s">
        <v>2383</v>
      </c>
      <c r="BA325" s="0" t="s">
        <v>300</v>
      </c>
      <c r="BB325" s="0" t="s">
        <v>2384</v>
      </c>
      <c r="BC325" s="0" t="s">
        <v>177</v>
      </c>
      <c r="BD325" s="0" t="s">
        <v>2385</v>
      </c>
      <c r="BE325" s="0" t="s">
        <v>2377</v>
      </c>
      <c r="BF325" s="0" t="s">
        <v>537</v>
      </c>
      <c r="BG325" s="0" t="s">
        <v>537</v>
      </c>
      <c r="BH325" s="0" t="s">
        <v>537</v>
      </c>
      <c r="BI325" s="0" t="s">
        <v>2386</v>
      </c>
      <c r="BJ325" s="0" t="s">
        <v>177</v>
      </c>
      <c r="BK325" s="0" t="s">
        <v>300</v>
      </c>
      <c r="BL325" s="0" t="s">
        <v>2387</v>
      </c>
      <c r="BM325" s="0" t="s">
        <v>2388</v>
      </c>
      <c r="BN325" s="0" t="s">
        <v>142</v>
      </c>
      <c r="BO325" s="0" t="s">
        <v>764</v>
      </c>
      <c r="BP325" s="0" t="s">
        <v>2355</v>
      </c>
      <c r="BQ325" s="0" t="s">
        <v>142</v>
      </c>
      <c r="BS325" s="0" t="s">
        <v>537</v>
      </c>
      <c r="BT325" s="0" t="n">
        <f aca="false">49-(COUNTBLANK(U325:BQ325))</f>
        <v>49</v>
      </c>
      <c r="BU325" s="0" t="str">
        <f aca="false">CONCATENATE("*",BS325,"*")</f>
        <v>*smoke*</v>
      </c>
      <c r="BV325" s="0" t="n">
        <f aca="false">COUNTIFS(U325:BQ325,BU325)</f>
        <v>0</v>
      </c>
      <c r="BW325" s="13" t="n">
        <f aca="false">BV325/BT325</f>
        <v>0</v>
      </c>
      <c r="BZ325" s="14" t="str">
        <f aca="false">IF(BY325="","",(BY325/BT325))</f>
        <v/>
      </c>
      <c r="CA325" s="0" t="n">
        <f aca="false">COUNTIFS(U325:BQ325,BU324)</f>
        <v>0</v>
      </c>
      <c r="CB325" s="0" t="str">
        <f aca="false">IF(BX325="",BU325,BX325)</f>
        <v>*smoke*</v>
      </c>
      <c r="CC325" s="0" t="n">
        <f aca="false">COUNTIFS(U325:BQ325,CB324)</f>
        <v>0</v>
      </c>
      <c r="CD325" s="14" t="n">
        <f aca="false">CC325/BT325</f>
        <v>0</v>
      </c>
      <c r="CE325" s="0" t="s">
        <v>2389</v>
      </c>
      <c r="CF325" s="14" t="n">
        <f aca="false">(COUNTIFS(U325:BQ325,CE325))/BT325</f>
        <v>0</v>
      </c>
      <c r="CH325" s="0" t="s">
        <v>2390</v>
      </c>
      <c r="CI325" s="14" t="n">
        <f aca="false">(COUNTIFS(U325:BQ325,CK325))/BT325</f>
        <v>0.326530612244898</v>
      </c>
      <c r="CJ325" s="14" t="n">
        <f aca="false">(COUNTIFS(U325:BQ325,CK324))/BT325</f>
        <v>0.0408163265306122</v>
      </c>
      <c r="CK325" s="15" t="s">
        <v>537</v>
      </c>
      <c r="CL325" s="0" t="s">
        <v>2367</v>
      </c>
      <c r="CN325" s="16"/>
    </row>
    <row r="326" s="16" customFormat="true" ht="13.8" hidden="false" customHeight="false" outlineLevel="0" collapsed="false">
      <c r="A326" s="4" t="s">
        <v>131</v>
      </c>
      <c r="B326" s="17" t="n">
        <v>1</v>
      </c>
      <c r="C326" s="17" t="n">
        <v>2</v>
      </c>
      <c r="D326" s="17" t="n">
        <v>1</v>
      </c>
      <c r="E326" s="17" t="n">
        <v>79</v>
      </c>
      <c r="F326" s="17" t="n">
        <v>41</v>
      </c>
      <c r="G326" s="17" t="n">
        <v>2</v>
      </c>
      <c r="H326" s="4" t="n">
        <v>2041</v>
      </c>
      <c r="I326" s="4" t="n">
        <v>12041</v>
      </c>
      <c r="J326" s="4" t="n">
        <v>2041</v>
      </c>
      <c r="K326" s="4" t="s">
        <v>200</v>
      </c>
      <c r="L326" s="4" t="s">
        <v>132</v>
      </c>
      <c r="M326" s="16" t="s">
        <v>2349</v>
      </c>
      <c r="N326" s="16" t="s">
        <v>2350</v>
      </c>
      <c r="O326" s="16" t="s">
        <v>2369</v>
      </c>
      <c r="P326" s="0"/>
      <c r="Q326" s="0"/>
      <c r="R326" s="16" t="n">
        <f aca="false">(1+LEN(N326)-LEN(SUBSTITUTE(N326," ","")))+1</f>
        <v>7</v>
      </c>
      <c r="S326" s="16" t="n">
        <f aca="false">(1+LEN(O326)-LEN(SUBSTITUTE(O326," ","")))</f>
        <v>10</v>
      </c>
      <c r="T326" s="16" t="s">
        <v>2171</v>
      </c>
      <c r="U326" s="16" t="s">
        <v>150</v>
      </c>
      <c r="V326" s="16" t="s">
        <v>2352</v>
      </c>
      <c r="W326" s="16" t="s">
        <v>2353</v>
      </c>
      <c r="X326" s="16" t="s">
        <v>295</v>
      </c>
      <c r="Y326" s="16" t="s">
        <v>687</v>
      </c>
      <c r="Z326" s="16" t="s">
        <v>142</v>
      </c>
      <c r="AA326" s="16" t="s">
        <v>2354</v>
      </c>
      <c r="AB326" s="16" t="s">
        <v>142</v>
      </c>
      <c r="AC326" s="16" t="s">
        <v>2355</v>
      </c>
      <c r="AD326" s="16" t="s">
        <v>142</v>
      </c>
      <c r="AE326" s="16" t="s">
        <v>2356</v>
      </c>
      <c r="AF326" s="16" t="s">
        <v>2357</v>
      </c>
      <c r="AG326" s="16" t="s">
        <v>2358</v>
      </c>
      <c r="AH326" s="16" t="s">
        <v>2359</v>
      </c>
      <c r="AI326" s="16" t="s">
        <v>142</v>
      </c>
      <c r="AJ326" s="16" t="s">
        <v>142</v>
      </c>
      <c r="AK326" s="16" t="s">
        <v>142</v>
      </c>
      <c r="AL326" s="16" t="s">
        <v>150</v>
      </c>
      <c r="AM326" s="16" t="s">
        <v>142</v>
      </c>
      <c r="AN326" s="16" t="s">
        <v>145</v>
      </c>
      <c r="AO326" s="16" t="s">
        <v>177</v>
      </c>
      <c r="AP326" s="16" t="s">
        <v>142</v>
      </c>
      <c r="AQ326" s="16" t="s">
        <v>2360</v>
      </c>
      <c r="AR326" s="16" t="s">
        <v>154</v>
      </c>
      <c r="AS326" s="16" t="s">
        <v>2360</v>
      </c>
      <c r="AT326" s="16" t="s">
        <v>142</v>
      </c>
      <c r="AU326" s="16" t="s">
        <v>300</v>
      </c>
      <c r="AV326" s="16" t="s">
        <v>2361</v>
      </c>
      <c r="AW326" s="16" t="s">
        <v>2362</v>
      </c>
      <c r="AX326" s="16" t="s">
        <v>150</v>
      </c>
      <c r="AY326" s="16" t="s">
        <v>142</v>
      </c>
      <c r="AZ326" s="16" t="s">
        <v>2363</v>
      </c>
      <c r="BA326" s="16" t="s">
        <v>2360</v>
      </c>
      <c r="BB326" s="16" t="s">
        <v>177</v>
      </c>
      <c r="BC326" s="16" t="s">
        <v>154</v>
      </c>
      <c r="BD326" s="16" t="s">
        <v>295</v>
      </c>
      <c r="BE326" s="16" t="s">
        <v>145</v>
      </c>
      <c r="BF326" s="16" t="s">
        <v>154</v>
      </c>
      <c r="BG326" s="16" t="s">
        <v>142</v>
      </c>
      <c r="BH326" s="16" t="s">
        <v>142</v>
      </c>
      <c r="BI326" s="16" t="s">
        <v>142</v>
      </c>
      <c r="BJ326" s="16" t="s">
        <v>2364</v>
      </c>
      <c r="BK326" s="16" t="s">
        <v>145</v>
      </c>
      <c r="BL326" s="16" t="s">
        <v>150</v>
      </c>
      <c r="BM326" s="16" t="s">
        <v>142</v>
      </c>
      <c r="BN326" s="16" t="s">
        <v>2365</v>
      </c>
      <c r="BO326" s="16" t="s">
        <v>142</v>
      </c>
      <c r="BP326" s="16" t="s">
        <v>150</v>
      </c>
      <c r="BQ326" s="16" t="s">
        <v>2366</v>
      </c>
      <c r="BR326" s="0"/>
      <c r="BS326" s="16" t="s">
        <v>150</v>
      </c>
      <c r="BT326" s="16" t="n">
        <f aca="false">49-(COUNTBLANK(U326:BQ326))</f>
        <v>49</v>
      </c>
      <c r="BU326" s="16" t="str">
        <f aca="false">CONCATENATE("*",BS326,"*")</f>
        <v>*harvest*</v>
      </c>
      <c r="BV326" s="16" t="n">
        <f aca="false">COUNTIFS(U326:BQ326,BU326)</f>
        <v>0</v>
      </c>
      <c r="BW326" s="18" t="n">
        <f aca="false">BV326/BT326</f>
        <v>0</v>
      </c>
      <c r="BX326" s="0"/>
      <c r="BY326" s="0"/>
      <c r="BZ326" s="18" t="str">
        <f aca="false">IF(BY326="","",(BY326/BT326))</f>
        <v/>
      </c>
      <c r="CA326" s="16" t="n">
        <f aca="false">COUNTIFS(U326:BQ326,BU327)</f>
        <v>0</v>
      </c>
      <c r="CB326" s="16" t="str">
        <f aca="false">IF(BX326="",BU326,BX326)</f>
        <v>*harvest*</v>
      </c>
      <c r="CC326" s="16" t="n">
        <f aca="false">COUNTIFS(U326:BQ326,CB327)</f>
        <v>0</v>
      </c>
      <c r="CD326" s="18" t="n">
        <f aca="false">CC326/BT326</f>
        <v>0</v>
      </c>
      <c r="CE326" s="16" t="s">
        <v>164</v>
      </c>
      <c r="CF326" s="18" t="n">
        <f aca="false">(COUNTIFS(U326:BQ326,CE326))/BT326</f>
        <v>0</v>
      </c>
      <c r="CG326" s="0"/>
      <c r="CH326" s="16" t="s">
        <v>165</v>
      </c>
      <c r="CI326" s="14" t="n">
        <f aca="false">(COUNTIFS(U326:BQ326,CK326))/BT326</f>
        <v>0.0204081632653061</v>
      </c>
      <c r="CJ326" s="14" t="n">
        <f aca="false">(COUNTIFS(U326:BQ326,CK327))/BT326</f>
        <v>0.36734693877551</v>
      </c>
      <c r="CK326" s="16" t="s">
        <v>537</v>
      </c>
      <c r="CL326" s="16" t="s">
        <v>2367</v>
      </c>
    </row>
    <row r="327" customFormat="false" ht="13.8" hidden="false" customHeight="false" outlineLevel="0" collapsed="false">
      <c r="A327" s="4" t="s">
        <v>167</v>
      </c>
      <c r="B327" s="17" t="n">
        <v>1</v>
      </c>
      <c r="C327" s="17" t="n">
        <v>2</v>
      </c>
      <c r="D327" s="17" t="n">
        <v>2</v>
      </c>
      <c r="E327" s="17" t="n">
        <v>79</v>
      </c>
      <c r="F327" s="17" t="n">
        <v>41</v>
      </c>
      <c r="G327" s="17" t="n">
        <v>3</v>
      </c>
      <c r="H327" s="4" t="n">
        <v>3041</v>
      </c>
      <c r="I327" s="4" t="n">
        <v>13041</v>
      </c>
      <c r="J327" s="4" t="n">
        <v>3041</v>
      </c>
      <c r="K327" s="4" t="s">
        <v>200</v>
      </c>
      <c r="L327" s="4" t="s">
        <v>132</v>
      </c>
      <c r="M327" s="16" t="s">
        <v>2368</v>
      </c>
      <c r="N327" s="16" t="s">
        <v>2350</v>
      </c>
      <c r="O327" s="16" t="s">
        <v>2351</v>
      </c>
      <c r="R327" s="16" t="n">
        <f aca="false">(1+LEN(N327)-LEN(SUBSTITUTE(N327," ","")))+1</f>
        <v>7</v>
      </c>
      <c r="S327" s="16" t="n">
        <f aca="false">(1+LEN(O327)-LEN(SUBSTITUTE(O327," ","")))</f>
        <v>10</v>
      </c>
      <c r="T327" s="16" t="s">
        <v>2171</v>
      </c>
      <c r="U327" s="16" t="s">
        <v>177</v>
      </c>
      <c r="V327" s="16" t="s">
        <v>2370</v>
      </c>
      <c r="W327" s="16" t="s">
        <v>2371</v>
      </c>
      <c r="X327" s="16" t="s">
        <v>154</v>
      </c>
      <c r="Y327" s="16" t="s">
        <v>2363</v>
      </c>
      <c r="Z327" s="16" t="s">
        <v>373</v>
      </c>
      <c r="AA327" s="16" t="s">
        <v>537</v>
      </c>
      <c r="AB327" s="16" t="s">
        <v>537</v>
      </c>
      <c r="AC327" s="16" t="s">
        <v>2362</v>
      </c>
      <c r="AD327" s="16" t="s">
        <v>2372</v>
      </c>
      <c r="AE327" s="16" t="s">
        <v>537</v>
      </c>
      <c r="AF327" s="16" t="s">
        <v>2373</v>
      </c>
      <c r="AG327" s="16" t="s">
        <v>2374</v>
      </c>
      <c r="AH327" s="16" t="s">
        <v>2375</v>
      </c>
      <c r="AI327" s="16" t="s">
        <v>154</v>
      </c>
      <c r="AJ327" s="16" t="s">
        <v>2376</v>
      </c>
      <c r="AK327" s="16" t="s">
        <v>2377</v>
      </c>
      <c r="AL327" s="16" t="s">
        <v>537</v>
      </c>
      <c r="AM327" s="16" t="s">
        <v>537</v>
      </c>
      <c r="AN327" s="16" t="s">
        <v>373</v>
      </c>
      <c r="AO327" s="16" t="s">
        <v>154</v>
      </c>
      <c r="AP327" s="16" t="s">
        <v>2378</v>
      </c>
      <c r="AQ327" s="16" t="s">
        <v>300</v>
      </c>
      <c r="AR327" s="16" t="s">
        <v>2379</v>
      </c>
      <c r="AS327" s="16" t="s">
        <v>177</v>
      </c>
      <c r="AT327" s="16" t="s">
        <v>537</v>
      </c>
      <c r="AU327" s="16" t="s">
        <v>154</v>
      </c>
      <c r="AV327" s="16" t="s">
        <v>2380</v>
      </c>
      <c r="AW327" s="16" t="s">
        <v>2381</v>
      </c>
      <c r="AX327" s="16" t="s">
        <v>2382</v>
      </c>
      <c r="AY327" s="16" t="s">
        <v>537</v>
      </c>
      <c r="AZ327" s="16" t="s">
        <v>2383</v>
      </c>
      <c r="BA327" s="16" t="s">
        <v>300</v>
      </c>
      <c r="BB327" s="16" t="s">
        <v>2384</v>
      </c>
      <c r="BC327" s="16" t="s">
        <v>177</v>
      </c>
      <c r="BD327" s="16" t="s">
        <v>2385</v>
      </c>
      <c r="BE327" s="16" t="s">
        <v>2377</v>
      </c>
      <c r="BF327" s="16" t="s">
        <v>537</v>
      </c>
      <c r="BG327" s="16" t="s">
        <v>537</v>
      </c>
      <c r="BH327" s="16" t="s">
        <v>537</v>
      </c>
      <c r="BI327" s="16" t="s">
        <v>2386</v>
      </c>
      <c r="BJ327" s="16" t="s">
        <v>177</v>
      </c>
      <c r="BK327" s="16" t="s">
        <v>300</v>
      </c>
      <c r="BL327" s="16" t="s">
        <v>2387</v>
      </c>
      <c r="BM327" s="16" t="s">
        <v>2388</v>
      </c>
      <c r="BN327" s="16" t="s">
        <v>142</v>
      </c>
      <c r="BO327" s="16" t="s">
        <v>764</v>
      </c>
      <c r="BP327" s="16" t="s">
        <v>2355</v>
      </c>
      <c r="BQ327" s="16" t="s">
        <v>142</v>
      </c>
      <c r="BS327" s="16" t="s">
        <v>537</v>
      </c>
      <c r="BT327" s="16" t="n">
        <f aca="false">49-(COUNTBLANK(U327:BQ327))</f>
        <v>49</v>
      </c>
      <c r="BU327" s="16" t="str">
        <f aca="false">CONCATENATE("*",BS327,"*")</f>
        <v>*smoke*</v>
      </c>
      <c r="BV327" s="16" t="n">
        <f aca="false">COUNTIFS(U327:BQ327,BU327)</f>
        <v>0</v>
      </c>
      <c r="BW327" s="18" t="n">
        <f aca="false">BV327/BT327</f>
        <v>0</v>
      </c>
      <c r="BZ327" s="18" t="str">
        <f aca="false">IF(BY327="","",(BY327/BT327))</f>
        <v/>
      </c>
      <c r="CA327" s="16" t="n">
        <f aca="false">COUNTIFS(U327:BQ327,BU326)</f>
        <v>0</v>
      </c>
      <c r="CB327" s="16" t="str">
        <f aca="false">IF(BX327="",BU327,BX327)</f>
        <v>*smoke*</v>
      </c>
      <c r="CC327" s="16" t="n">
        <f aca="false">COUNTIFS(U327:BQ327,CB326)</f>
        <v>0</v>
      </c>
      <c r="CD327" s="18" t="n">
        <f aca="false">CC327/BT327</f>
        <v>0</v>
      </c>
      <c r="CE327" s="16" t="s">
        <v>2389</v>
      </c>
      <c r="CF327" s="18" t="n">
        <f aca="false">(COUNTIFS(U327:BQ327,CE327))/BT327</f>
        <v>0</v>
      </c>
      <c r="CH327" s="16" t="s">
        <v>2390</v>
      </c>
      <c r="CI327" s="14" t="n">
        <f aca="false">(COUNTIFS(U327:BQ327,CK327))/BT327</f>
        <v>0.0408163265306122</v>
      </c>
      <c r="CJ327" s="14" t="n">
        <f aca="false">(COUNTIFS(U327:BQ327,CK326))/BT327</f>
        <v>0.326530612244898</v>
      </c>
      <c r="CK327" s="16" t="s">
        <v>142</v>
      </c>
      <c r="CL327" s="16" t="s">
        <v>2367</v>
      </c>
    </row>
    <row r="328" customFormat="false" ht="13.8" hidden="false" customHeight="false" outlineLevel="0" collapsed="false">
      <c r="A328" s="4" t="s">
        <v>202</v>
      </c>
      <c r="B328" s="4" t="n">
        <v>2</v>
      </c>
      <c r="C328" s="4" t="n">
        <v>1</v>
      </c>
      <c r="D328" s="4" t="n">
        <v>1</v>
      </c>
      <c r="E328" s="4" t="n">
        <v>79</v>
      </c>
      <c r="F328" s="4" t="n">
        <v>41</v>
      </c>
      <c r="G328" s="4" t="n">
        <v>5</v>
      </c>
      <c r="H328" s="4" t="n">
        <v>5041</v>
      </c>
      <c r="I328" s="4" t="n">
        <v>15041</v>
      </c>
      <c r="J328" s="4" t="n">
        <v>5041</v>
      </c>
      <c r="K328" s="4" t="n">
        <v>25041</v>
      </c>
      <c r="L328" s="4" t="s">
        <v>132</v>
      </c>
      <c r="M328" s="0" t="s">
        <v>2349</v>
      </c>
      <c r="N328" s="0" t="s">
        <v>2350</v>
      </c>
      <c r="O328" s="0" t="s">
        <v>2351</v>
      </c>
      <c r="P328" s="0" t="s">
        <v>2391</v>
      </c>
      <c r="Q328" s="0" t="s">
        <v>137</v>
      </c>
      <c r="R328" s="0" t="n">
        <f aca="false">(1+LEN(N328)-LEN(SUBSTITUTE(N328," ","")))+1</f>
        <v>7</v>
      </c>
      <c r="S328" s="0" t="n">
        <f aca="false">(1+LEN(O328)-LEN(SUBSTITUTE(O328," ","")))</f>
        <v>10</v>
      </c>
      <c r="T328" s="0" t="s">
        <v>2171</v>
      </c>
      <c r="U328" s="0" t="s">
        <v>150</v>
      </c>
      <c r="V328" s="0" t="s">
        <v>2352</v>
      </c>
      <c r="W328" s="0" t="s">
        <v>2353</v>
      </c>
      <c r="X328" s="0" t="s">
        <v>295</v>
      </c>
      <c r="Y328" s="0" t="s">
        <v>687</v>
      </c>
      <c r="Z328" s="0" t="s">
        <v>142</v>
      </c>
      <c r="AA328" s="0" t="s">
        <v>2354</v>
      </c>
      <c r="AB328" s="0" t="s">
        <v>142</v>
      </c>
      <c r="AC328" s="0" t="s">
        <v>2355</v>
      </c>
      <c r="AD328" s="0" t="s">
        <v>142</v>
      </c>
      <c r="AE328" s="0" t="s">
        <v>2356</v>
      </c>
      <c r="AF328" s="0" t="s">
        <v>2357</v>
      </c>
      <c r="AG328" s="0" t="s">
        <v>2358</v>
      </c>
      <c r="AH328" s="0" t="s">
        <v>2359</v>
      </c>
      <c r="AI328" s="0" t="s">
        <v>142</v>
      </c>
      <c r="AJ328" s="0" t="s">
        <v>142</v>
      </c>
      <c r="AK328" s="0" t="s">
        <v>142</v>
      </c>
      <c r="AL328" s="0" t="s">
        <v>150</v>
      </c>
      <c r="AM328" s="0" t="s">
        <v>142</v>
      </c>
      <c r="AN328" s="0" t="s">
        <v>145</v>
      </c>
      <c r="AO328" s="0" t="s">
        <v>177</v>
      </c>
      <c r="AP328" s="0" t="s">
        <v>142</v>
      </c>
      <c r="AQ328" s="0" t="s">
        <v>2360</v>
      </c>
      <c r="AR328" s="0" t="s">
        <v>154</v>
      </c>
      <c r="AS328" s="0" t="s">
        <v>2360</v>
      </c>
      <c r="AT328" s="0" t="s">
        <v>142</v>
      </c>
      <c r="AU328" s="0" t="s">
        <v>300</v>
      </c>
      <c r="AV328" s="0" t="s">
        <v>2361</v>
      </c>
      <c r="AW328" s="0" t="s">
        <v>2362</v>
      </c>
      <c r="AX328" s="0" t="s">
        <v>150</v>
      </c>
      <c r="AY328" s="0" t="s">
        <v>142</v>
      </c>
      <c r="AZ328" s="0" t="s">
        <v>2363</v>
      </c>
      <c r="BA328" s="0" t="s">
        <v>2360</v>
      </c>
      <c r="BB328" s="0" t="s">
        <v>177</v>
      </c>
      <c r="BC328" s="0" t="s">
        <v>154</v>
      </c>
      <c r="BD328" s="0" t="s">
        <v>295</v>
      </c>
      <c r="BE328" s="0" t="s">
        <v>145</v>
      </c>
      <c r="BF328" s="0" t="s">
        <v>154</v>
      </c>
      <c r="BG328" s="0" t="s">
        <v>142</v>
      </c>
      <c r="BH328" s="0" t="s">
        <v>142</v>
      </c>
      <c r="BI328" s="0" t="s">
        <v>142</v>
      </c>
      <c r="BJ328" s="0" t="s">
        <v>2364</v>
      </c>
      <c r="BK328" s="0" t="s">
        <v>145</v>
      </c>
      <c r="BL328" s="0" t="s">
        <v>150</v>
      </c>
      <c r="BM328" s="0" t="s">
        <v>142</v>
      </c>
      <c r="BN328" s="0" t="s">
        <v>2365</v>
      </c>
      <c r="BO328" s="0" t="s">
        <v>142</v>
      </c>
      <c r="BP328" s="0" t="s">
        <v>150</v>
      </c>
      <c r="BQ328" s="0" t="s">
        <v>2366</v>
      </c>
      <c r="BS328" s="0" t="s">
        <v>150</v>
      </c>
      <c r="BT328" s="0" t="n">
        <f aca="false">49-(COUNTBLANK(U328:BQ328))</f>
        <v>49</v>
      </c>
      <c r="BU328" s="0" t="str">
        <f aca="false">CONCATENATE("*",BS328,"*")</f>
        <v>*harvest*</v>
      </c>
      <c r="BV328" s="0" t="n">
        <f aca="false">COUNTIFS(U328:BQ328,BU328)</f>
        <v>0</v>
      </c>
      <c r="BW328" s="13" t="n">
        <f aca="false">BV328/BT328</f>
        <v>0</v>
      </c>
      <c r="BZ328" s="14" t="str">
        <f aca="false">IF(BY328="","",(BY328/BT328))</f>
        <v/>
      </c>
      <c r="CA328" s="0" t="n">
        <f aca="false">COUNTIFS(U328:BQ328,BU329)</f>
        <v>0</v>
      </c>
      <c r="CB328" s="0" t="str">
        <f aca="false">IF(BX328="",BU328,BX328)</f>
        <v>*harvest*</v>
      </c>
      <c r="CC328" s="0" t="n">
        <f aca="false">COUNTIFS(U328:BQ328,CB329)</f>
        <v>0</v>
      </c>
      <c r="CD328" s="14" t="n">
        <f aca="false">CC328/BT328</f>
        <v>0</v>
      </c>
      <c r="CE328" s="0" t="s">
        <v>164</v>
      </c>
      <c r="CF328" s="14" t="n">
        <f aca="false">(COUNTIFS(U328:BQ328,CE328))/BT328</f>
        <v>0</v>
      </c>
      <c r="CH328" s="0" t="s">
        <v>165</v>
      </c>
      <c r="CI328" s="14" t="n">
        <f aca="false">(COUNTIFS(U328:BQ328,CK328))/BT328</f>
        <v>0.36734693877551</v>
      </c>
      <c r="CJ328" s="14" t="n">
        <f aca="false">(COUNTIFS(U328:BQ328,CH329))/BT328</f>
        <v>0</v>
      </c>
      <c r="CK328" s="15" t="s">
        <v>142</v>
      </c>
      <c r="CL328" s="0" t="s">
        <v>2367</v>
      </c>
      <c r="CN328" s="16"/>
    </row>
    <row r="329" customFormat="false" ht="13.8" hidden="false" customHeight="false" outlineLevel="0" collapsed="false">
      <c r="A329" s="4" t="s">
        <v>203</v>
      </c>
      <c r="B329" s="4" t="n">
        <v>2</v>
      </c>
      <c r="C329" s="4" t="n">
        <v>1</v>
      </c>
      <c r="D329" s="4" t="n">
        <v>2</v>
      </c>
      <c r="E329" s="4" t="n">
        <v>79</v>
      </c>
      <c r="F329" s="4" t="n">
        <v>41</v>
      </c>
      <c r="G329" s="4" t="n">
        <v>6</v>
      </c>
      <c r="H329" s="4" t="n">
        <v>6041</v>
      </c>
      <c r="I329" s="4" t="n">
        <v>16041</v>
      </c>
      <c r="J329" s="4" t="n">
        <v>6041</v>
      </c>
      <c r="K329" s="4" t="n">
        <v>26041</v>
      </c>
      <c r="L329" s="4" t="s">
        <v>132</v>
      </c>
      <c r="M329" s="0" t="s">
        <v>2368</v>
      </c>
      <c r="N329" s="0" t="s">
        <v>2350</v>
      </c>
      <c r="O329" s="0" t="s">
        <v>2369</v>
      </c>
      <c r="P329" s="15" t="s">
        <v>2392</v>
      </c>
      <c r="Q329" s="15" t="s">
        <v>137</v>
      </c>
      <c r="R329" s="0" t="n">
        <f aca="false">(1+LEN(N329)-LEN(SUBSTITUTE(N329," ","")))+1</f>
        <v>7</v>
      </c>
      <c r="S329" s="0" t="n">
        <f aca="false">(1+LEN(O329)-LEN(SUBSTITUTE(O329," ","")))</f>
        <v>10</v>
      </c>
      <c r="T329" s="0" t="s">
        <v>2171</v>
      </c>
      <c r="U329" s="0" t="s">
        <v>177</v>
      </c>
      <c r="V329" s="0" t="s">
        <v>2370</v>
      </c>
      <c r="W329" s="0" t="s">
        <v>2371</v>
      </c>
      <c r="X329" s="0" t="s">
        <v>154</v>
      </c>
      <c r="Y329" s="0" t="s">
        <v>2363</v>
      </c>
      <c r="Z329" s="0" t="s">
        <v>373</v>
      </c>
      <c r="AA329" s="0" t="s">
        <v>537</v>
      </c>
      <c r="AB329" s="0" t="s">
        <v>537</v>
      </c>
      <c r="AC329" s="0" t="s">
        <v>2362</v>
      </c>
      <c r="AD329" s="0" t="s">
        <v>2372</v>
      </c>
      <c r="AE329" s="0" t="s">
        <v>537</v>
      </c>
      <c r="AF329" s="0" t="s">
        <v>2373</v>
      </c>
      <c r="AG329" s="0" t="s">
        <v>2374</v>
      </c>
      <c r="AH329" s="0" t="s">
        <v>2375</v>
      </c>
      <c r="AI329" s="0" t="s">
        <v>154</v>
      </c>
      <c r="AJ329" s="0" t="s">
        <v>2376</v>
      </c>
      <c r="AK329" s="0" t="s">
        <v>2377</v>
      </c>
      <c r="AL329" s="0" t="s">
        <v>537</v>
      </c>
      <c r="AM329" s="0" t="s">
        <v>537</v>
      </c>
      <c r="AN329" s="0" t="s">
        <v>373</v>
      </c>
      <c r="AO329" s="0" t="s">
        <v>154</v>
      </c>
      <c r="AP329" s="0" t="s">
        <v>2378</v>
      </c>
      <c r="AQ329" s="0" t="s">
        <v>300</v>
      </c>
      <c r="AR329" s="0" t="s">
        <v>2379</v>
      </c>
      <c r="AS329" s="0" t="s">
        <v>177</v>
      </c>
      <c r="AT329" s="0" t="s">
        <v>537</v>
      </c>
      <c r="AU329" s="0" t="s">
        <v>154</v>
      </c>
      <c r="AV329" s="0" t="s">
        <v>2380</v>
      </c>
      <c r="AW329" s="0" t="s">
        <v>2381</v>
      </c>
      <c r="AX329" s="0" t="s">
        <v>2382</v>
      </c>
      <c r="AY329" s="0" t="s">
        <v>537</v>
      </c>
      <c r="AZ329" s="0" t="s">
        <v>2383</v>
      </c>
      <c r="BA329" s="0" t="s">
        <v>300</v>
      </c>
      <c r="BB329" s="0" t="s">
        <v>2384</v>
      </c>
      <c r="BC329" s="0" t="s">
        <v>177</v>
      </c>
      <c r="BD329" s="0" t="s">
        <v>2385</v>
      </c>
      <c r="BE329" s="0" t="s">
        <v>2377</v>
      </c>
      <c r="BF329" s="0" t="s">
        <v>537</v>
      </c>
      <c r="BG329" s="0" t="s">
        <v>537</v>
      </c>
      <c r="BH329" s="0" t="s">
        <v>537</v>
      </c>
      <c r="BI329" s="0" t="s">
        <v>2386</v>
      </c>
      <c r="BJ329" s="0" t="s">
        <v>177</v>
      </c>
      <c r="BK329" s="0" t="s">
        <v>300</v>
      </c>
      <c r="BL329" s="0" t="s">
        <v>2387</v>
      </c>
      <c r="BM329" s="0" t="s">
        <v>2388</v>
      </c>
      <c r="BN329" s="0" t="s">
        <v>142</v>
      </c>
      <c r="BO329" s="0" t="s">
        <v>764</v>
      </c>
      <c r="BP329" s="0" t="s">
        <v>2355</v>
      </c>
      <c r="BQ329" s="0" t="s">
        <v>142</v>
      </c>
      <c r="BS329" s="0" t="s">
        <v>537</v>
      </c>
      <c r="BT329" s="0" t="n">
        <f aca="false">49-(COUNTBLANK(U329:BQ329))</f>
        <v>49</v>
      </c>
      <c r="BU329" s="0" t="str">
        <f aca="false">CONCATENATE("*",BS329,"*")</f>
        <v>*smoke*</v>
      </c>
      <c r="BV329" s="0" t="n">
        <f aca="false">COUNTIFS(U329:BQ329,BU329)</f>
        <v>0</v>
      </c>
      <c r="BW329" s="13" t="n">
        <f aca="false">BV329/BT329</f>
        <v>0</v>
      </c>
      <c r="BZ329" s="14" t="str">
        <f aca="false">IF(BY329="","",(BY329/BT329))</f>
        <v/>
      </c>
      <c r="CA329" s="0" t="n">
        <f aca="false">COUNTIFS(U329:BQ329,BU328)</f>
        <v>0</v>
      </c>
      <c r="CB329" s="0" t="str">
        <f aca="false">IF(BX329="",BU329,BX329)</f>
        <v>*smoke*</v>
      </c>
      <c r="CC329" s="0" t="n">
        <f aca="false">COUNTIFS(U329:BQ329,CB328)</f>
        <v>0</v>
      </c>
      <c r="CD329" s="14" t="n">
        <f aca="false">CC329/BT329</f>
        <v>0</v>
      </c>
      <c r="CE329" s="0" t="s">
        <v>2389</v>
      </c>
      <c r="CF329" s="14" t="n">
        <f aca="false">(COUNTIFS(U329:BQ329,CE329))/BT329</f>
        <v>0</v>
      </c>
      <c r="CH329" s="0" t="s">
        <v>2390</v>
      </c>
      <c r="CI329" s="14" t="n">
        <f aca="false">(COUNTIFS(U329:BQ329,CK329))/BT329</f>
        <v>0.326530612244898</v>
      </c>
      <c r="CJ329" s="14" t="n">
        <f aca="false">(COUNTIFS(U329:BQ329,CH328))/BT329</f>
        <v>0</v>
      </c>
      <c r="CK329" s="15" t="s">
        <v>537</v>
      </c>
      <c r="CL329" s="0" t="s">
        <v>2367</v>
      </c>
      <c r="CN329" s="16"/>
    </row>
    <row r="330" s="16" customFormat="true" ht="13.8" hidden="false" customHeight="false" outlineLevel="0" collapsed="false">
      <c r="A330" s="4" t="s">
        <v>199</v>
      </c>
      <c r="B330" s="17" t="n">
        <v>2</v>
      </c>
      <c r="C330" s="17" t="n">
        <v>2</v>
      </c>
      <c r="D330" s="17" t="n">
        <v>1</v>
      </c>
      <c r="E330" s="17" t="n">
        <v>79</v>
      </c>
      <c r="F330" s="17" t="n">
        <v>41</v>
      </c>
      <c r="G330" s="17" t="n">
        <v>7</v>
      </c>
      <c r="H330" s="4" t="n">
        <v>7041</v>
      </c>
      <c r="I330" s="4" t="n">
        <v>17041</v>
      </c>
      <c r="J330" s="4" t="n">
        <v>7041</v>
      </c>
      <c r="K330" s="4" t="n">
        <v>27041</v>
      </c>
      <c r="L330" s="4" t="s">
        <v>132</v>
      </c>
      <c r="M330" s="16" t="s">
        <v>2349</v>
      </c>
      <c r="N330" s="16" t="s">
        <v>2350</v>
      </c>
      <c r="O330" s="16" t="s">
        <v>2369</v>
      </c>
      <c r="P330" s="16" t="s">
        <v>2392</v>
      </c>
      <c r="Q330" s="16" t="s">
        <v>137</v>
      </c>
      <c r="R330" s="16" t="n">
        <f aca="false">(1+LEN(N330)-LEN(SUBSTITUTE(N330," ","")))+1</f>
        <v>7</v>
      </c>
      <c r="S330" s="16" t="n">
        <f aca="false">(1+LEN(O330)-LEN(SUBSTITUTE(O330," ","")))</f>
        <v>10</v>
      </c>
      <c r="T330" s="16" t="s">
        <v>2171</v>
      </c>
      <c r="U330" s="16" t="s">
        <v>150</v>
      </c>
      <c r="V330" s="16" t="s">
        <v>2352</v>
      </c>
      <c r="W330" s="16" t="s">
        <v>2353</v>
      </c>
      <c r="X330" s="16" t="s">
        <v>295</v>
      </c>
      <c r="Y330" s="16" t="s">
        <v>687</v>
      </c>
      <c r="Z330" s="16" t="s">
        <v>142</v>
      </c>
      <c r="AA330" s="16" t="s">
        <v>2354</v>
      </c>
      <c r="AB330" s="16" t="s">
        <v>142</v>
      </c>
      <c r="AC330" s="16" t="s">
        <v>2355</v>
      </c>
      <c r="AD330" s="16" t="s">
        <v>142</v>
      </c>
      <c r="AE330" s="16" t="s">
        <v>2356</v>
      </c>
      <c r="AF330" s="16" t="s">
        <v>2357</v>
      </c>
      <c r="AG330" s="16" t="s">
        <v>2358</v>
      </c>
      <c r="AH330" s="16" t="s">
        <v>2359</v>
      </c>
      <c r="AI330" s="16" t="s">
        <v>142</v>
      </c>
      <c r="AJ330" s="16" t="s">
        <v>142</v>
      </c>
      <c r="AK330" s="16" t="s">
        <v>142</v>
      </c>
      <c r="AL330" s="16" t="s">
        <v>150</v>
      </c>
      <c r="AM330" s="16" t="s">
        <v>142</v>
      </c>
      <c r="AN330" s="16" t="s">
        <v>145</v>
      </c>
      <c r="AO330" s="16" t="s">
        <v>177</v>
      </c>
      <c r="AP330" s="16" t="s">
        <v>142</v>
      </c>
      <c r="AQ330" s="16" t="s">
        <v>2360</v>
      </c>
      <c r="AR330" s="16" t="s">
        <v>154</v>
      </c>
      <c r="AS330" s="16" t="s">
        <v>2360</v>
      </c>
      <c r="AT330" s="16" t="s">
        <v>142</v>
      </c>
      <c r="AU330" s="16" t="s">
        <v>300</v>
      </c>
      <c r="AV330" s="16" t="s">
        <v>2361</v>
      </c>
      <c r="AW330" s="16" t="s">
        <v>2362</v>
      </c>
      <c r="AX330" s="16" t="s">
        <v>150</v>
      </c>
      <c r="AY330" s="16" t="s">
        <v>142</v>
      </c>
      <c r="AZ330" s="16" t="s">
        <v>2363</v>
      </c>
      <c r="BA330" s="16" t="s">
        <v>2360</v>
      </c>
      <c r="BB330" s="16" t="s">
        <v>177</v>
      </c>
      <c r="BC330" s="16" t="s">
        <v>154</v>
      </c>
      <c r="BD330" s="16" t="s">
        <v>295</v>
      </c>
      <c r="BE330" s="16" t="s">
        <v>145</v>
      </c>
      <c r="BF330" s="16" t="s">
        <v>154</v>
      </c>
      <c r="BG330" s="16" t="s">
        <v>142</v>
      </c>
      <c r="BH330" s="16" t="s">
        <v>142</v>
      </c>
      <c r="BI330" s="16" t="s">
        <v>142</v>
      </c>
      <c r="BJ330" s="16" t="s">
        <v>2364</v>
      </c>
      <c r="BK330" s="16" t="s">
        <v>145</v>
      </c>
      <c r="BL330" s="16" t="s">
        <v>150</v>
      </c>
      <c r="BM330" s="16" t="s">
        <v>142</v>
      </c>
      <c r="BN330" s="16" t="s">
        <v>2365</v>
      </c>
      <c r="BO330" s="16" t="s">
        <v>142</v>
      </c>
      <c r="BP330" s="16" t="s">
        <v>150</v>
      </c>
      <c r="BQ330" s="16" t="s">
        <v>2366</v>
      </c>
      <c r="BS330" s="16" t="s">
        <v>150</v>
      </c>
      <c r="BT330" s="16" t="n">
        <f aca="false">49-(COUNTBLANK(U330:BQ330))</f>
        <v>49</v>
      </c>
      <c r="BU330" s="16" t="str">
        <f aca="false">CONCATENATE("*",BS330,"*")</f>
        <v>*harvest*</v>
      </c>
      <c r="BV330" s="16" t="n">
        <f aca="false">COUNTIFS(U330:BQ330,BU330)</f>
        <v>0</v>
      </c>
      <c r="BW330" s="18" t="n">
        <f aca="false">BV330/BT330</f>
        <v>0</v>
      </c>
      <c r="BZ330" s="18" t="str">
        <f aca="false">IF(BY330="","",(BY330/BT330))</f>
        <v/>
      </c>
      <c r="CA330" s="16" t="n">
        <f aca="false">COUNTIFS(U330:BQ330,BU331)</f>
        <v>0</v>
      </c>
      <c r="CB330" s="16" t="str">
        <f aca="false">IF(BX330="",BU330,BX330)</f>
        <v>*harvest*</v>
      </c>
      <c r="CC330" s="16" t="n">
        <f aca="false">COUNTIFS(U330:BQ330,CB331)</f>
        <v>0</v>
      </c>
      <c r="CD330" s="18" t="n">
        <f aca="false">CC330/BT330</f>
        <v>0</v>
      </c>
      <c r="CE330" s="16" t="s">
        <v>164</v>
      </c>
      <c r="CF330" s="18" t="n">
        <f aca="false">(COUNTIFS(U330:BQ330,CE330))/BT330</f>
        <v>0</v>
      </c>
      <c r="CH330" s="16" t="s">
        <v>165</v>
      </c>
      <c r="CI330" s="14" t="n">
        <f aca="false">(COUNTIFS(U330:BQ330,CK330))/BT330</f>
        <v>0.0204081632653061</v>
      </c>
      <c r="CJ330" s="18" t="n">
        <v>0.37</v>
      </c>
      <c r="CK330" s="16" t="s">
        <v>537</v>
      </c>
      <c r="CL330" s="16" t="s">
        <v>2367</v>
      </c>
    </row>
    <row r="331" customFormat="false" ht="13.8" hidden="false" customHeight="false" outlineLevel="0" collapsed="false">
      <c r="A331" s="4" t="s">
        <v>201</v>
      </c>
      <c r="B331" s="17" t="n">
        <v>2</v>
      </c>
      <c r="C331" s="17" t="n">
        <v>2</v>
      </c>
      <c r="D331" s="17" t="n">
        <v>2</v>
      </c>
      <c r="E331" s="17" t="n">
        <v>79</v>
      </c>
      <c r="F331" s="17" t="n">
        <v>41</v>
      </c>
      <c r="G331" s="17" t="n">
        <v>8</v>
      </c>
      <c r="H331" s="4" t="n">
        <v>8041</v>
      </c>
      <c r="I331" s="4" t="n">
        <v>18041</v>
      </c>
      <c r="J331" s="4" t="n">
        <v>8041</v>
      </c>
      <c r="K331" s="4" t="n">
        <v>28041</v>
      </c>
      <c r="L331" s="4" t="s">
        <v>132</v>
      </c>
      <c r="M331" s="16" t="s">
        <v>2368</v>
      </c>
      <c r="N331" s="16" t="s">
        <v>2350</v>
      </c>
      <c r="O331" s="16" t="s">
        <v>2351</v>
      </c>
      <c r="P331" s="16" t="s">
        <v>2391</v>
      </c>
      <c r="Q331" s="16" t="s">
        <v>137</v>
      </c>
      <c r="R331" s="16" t="n">
        <f aca="false">(1+LEN(N331)-LEN(SUBSTITUTE(N331," ","")))+1</f>
        <v>7</v>
      </c>
      <c r="S331" s="16" t="n">
        <f aca="false">(1+LEN(O331)-LEN(SUBSTITUTE(O331," ","")))</f>
        <v>10</v>
      </c>
      <c r="T331" s="16" t="s">
        <v>2171</v>
      </c>
      <c r="U331" s="16" t="s">
        <v>177</v>
      </c>
      <c r="V331" s="16" t="s">
        <v>2370</v>
      </c>
      <c r="W331" s="16" t="s">
        <v>2371</v>
      </c>
      <c r="X331" s="16" t="s">
        <v>154</v>
      </c>
      <c r="Y331" s="16" t="s">
        <v>2363</v>
      </c>
      <c r="Z331" s="16" t="s">
        <v>373</v>
      </c>
      <c r="AA331" s="16" t="s">
        <v>537</v>
      </c>
      <c r="AB331" s="16" t="s">
        <v>537</v>
      </c>
      <c r="AC331" s="16" t="s">
        <v>2362</v>
      </c>
      <c r="AD331" s="16" t="s">
        <v>2372</v>
      </c>
      <c r="AE331" s="16" t="s">
        <v>537</v>
      </c>
      <c r="AF331" s="16" t="s">
        <v>2373</v>
      </c>
      <c r="AG331" s="16" t="s">
        <v>2374</v>
      </c>
      <c r="AH331" s="16" t="s">
        <v>2375</v>
      </c>
      <c r="AI331" s="16" t="s">
        <v>154</v>
      </c>
      <c r="AJ331" s="16" t="s">
        <v>2376</v>
      </c>
      <c r="AK331" s="16" t="s">
        <v>2377</v>
      </c>
      <c r="AL331" s="16" t="s">
        <v>537</v>
      </c>
      <c r="AM331" s="16" t="s">
        <v>537</v>
      </c>
      <c r="AN331" s="16" t="s">
        <v>373</v>
      </c>
      <c r="AO331" s="16" t="s">
        <v>154</v>
      </c>
      <c r="AP331" s="16" t="s">
        <v>2378</v>
      </c>
      <c r="AQ331" s="16" t="s">
        <v>300</v>
      </c>
      <c r="AR331" s="16" t="s">
        <v>2379</v>
      </c>
      <c r="AS331" s="16" t="s">
        <v>177</v>
      </c>
      <c r="AT331" s="16" t="s">
        <v>537</v>
      </c>
      <c r="AU331" s="16" t="s">
        <v>154</v>
      </c>
      <c r="AV331" s="16" t="s">
        <v>2380</v>
      </c>
      <c r="AW331" s="16" t="s">
        <v>2381</v>
      </c>
      <c r="AX331" s="16" t="s">
        <v>2382</v>
      </c>
      <c r="AY331" s="16" t="s">
        <v>537</v>
      </c>
      <c r="AZ331" s="16" t="s">
        <v>2383</v>
      </c>
      <c r="BA331" s="16" t="s">
        <v>300</v>
      </c>
      <c r="BB331" s="16" t="s">
        <v>2384</v>
      </c>
      <c r="BC331" s="16" t="s">
        <v>177</v>
      </c>
      <c r="BD331" s="16" t="s">
        <v>2385</v>
      </c>
      <c r="BE331" s="16" t="s">
        <v>2377</v>
      </c>
      <c r="BF331" s="16" t="s">
        <v>537</v>
      </c>
      <c r="BG331" s="16" t="s">
        <v>537</v>
      </c>
      <c r="BH331" s="16" t="s">
        <v>537</v>
      </c>
      <c r="BI331" s="16" t="s">
        <v>2386</v>
      </c>
      <c r="BJ331" s="16" t="s">
        <v>177</v>
      </c>
      <c r="BK331" s="16" t="s">
        <v>300</v>
      </c>
      <c r="BL331" s="16" t="s">
        <v>2387</v>
      </c>
      <c r="BM331" s="16" t="s">
        <v>2388</v>
      </c>
      <c r="BN331" s="16" t="s">
        <v>142</v>
      </c>
      <c r="BO331" s="16" t="s">
        <v>764</v>
      </c>
      <c r="BP331" s="16" t="s">
        <v>2355</v>
      </c>
      <c r="BQ331" s="16" t="s">
        <v>142</v>
      </c>
      <c r="BR331" s="16"/>
      <c r="BS331" s="16" t="s">
        <v>537</v>
      </c>
      <c r="BT331" s="16" t="n">
        <f aca="false">49-(COUNTBLANK(U331:BQ331))</f>
        <v>49</v>
      </c>
      <c r="BU331" s="16" t="str">
        <f aca="false">CONCATENATE("*",BS331,"*")</f>
        <v>*smoke*</v>
      </c>
      <c r="BV331" s="16" t="n">
        <f aca="false">COUNTIFS(U331:BQ331,BU331)</f>
        <v>0</v>
      </c>
      <c r="BW331" s="18" t="n">
        <f aca="false">BV331/BT331</f>
        <v>0</v>
      </c>
      <c r="BX331" s="16"/>
      <c r="BY331" s="16"/>
      <c r="BZ331" s="18" t="str">
        <f aca="false">IF(BY331="","",(BY331/BT331))</f>
        <v/>
      </c>
      <c r="CA331" s="16" t="n">
        <f aca="false">COUNTIFS(U331:BQ331,BU330)</f>
        <v>0</v>
      </c>
      <c r="CB331" s="16" t="str">
        <f aca="false">IF(BX331="",BU331,BX331)</f>
        <v>*smoke*</v>
      </c>
      <c r="CC331" s="16" t="n">
        <f aca="false">COUNTIFS(U331:BQ331,CB330)</f>
        <v>0</v>
      </c>
      <c r="CD331" s="18" t="n">
        <f aca="false">CC331/BT331</f>
        <v>0</v>
      </c>
      <c r="CE331" s="16" t="s">
        <v>2389</v>
      </c>
      <c r="CF331" s="18" t="n">
        <f aca="false">(COUNTIFS(U331:BQ331,CE331))/BT331</f>
        <v>0</v>
      </c>
      <c r="CG331" s="16"/>
      <c r="CH331" s="16" t="s">
        <v>2390</v>
      </c>
      <c r="CI331" s="14" t="n">
        <f aca="false">(COUNTIFS(U331:BQ331,CK331))/BT331</f>
        <v>0.0408163265306122</v>
      </c>
      <c r="CJ331" s="18" t="n">
        <v>0.33</v>
      </c>
      <c r="CK331" s="16" t="s">
        <v>142</v>
      </c>
      <c r="CL331" s="16" t="s">
        <v>2367</v>
      </c>
    </row>
    <row r="332" customFormat="false" ht="13.8" hidden="false" customHeight="false" outlineLevel="0" collapsed="false">
      <c r="A332" s="4" t="s">
        <v>195</v>
      </c>
      <c r="B332" s="4" t="n">
        <v>1</v>
      </c>
      <c r="C332" s="4" t="n">
        <v>1</v>
      </c>
      <c r="D332" s="4" t="n">
        <v>1</v>
      </c>
      <c r="E332" s="4" t="n">
        <v>80</v>
      </c>
      <c r="F332" s="4" t="n">
        <v>42</v>
      </c>
      <c r="G332" s="4" t="n">
        <v>0</v>
      </c>
      <c r="H332" s="4" t="n">
        <v>42</v>
      </c>
      <c r="I332" s="4" t="n">
        <v>10042</v>
      </c>
      <c r="J332" s="4" t="n">
        <v>42</v>
      </c>
      <c r="K332" s="4" t="s">
        <v>200</v>
      </c>
      <c r="L332" s="4" t="s">
        <v>132</v>
      </c>
      <c r="M332" s="0" t="s">
        <v>2393</v>
      </c>
      <c r="N332" s="0" t="s">
        <v>2221</v>
      </c>
      <c r="O332" s="0" t="s">
        <v>2394</v>
      </c>
      <c r="R332" s="0" t="n">
        <f aca="false">(1+LEN(N332)-LEN(SUBSTITUTE(N332," ","")))+1</f>
        <v>6</v>
      </c>
      <c r="S332" s="0" t="n">
        <f aca="false">(1+LEN(O332)-LEN(SUBSTITUTE(O332," ","")))</f>
        <v>10</v>
      </c>
      <c r="T332" s="0" t="s">
        <v>2171</v>
      </c>
      <c r="U332" s="0" t="s">
        <v>2395</v>
      </c>
      <c r="V332" s="0" t="s">
        <v>2396</v>
      </c>
      <c r="W332" s="0" t="s">
        <v>2397</v>
      </c>
      <c r="X332" s="0" t="s">
        <v>2398</v>
      </c>
      <c r="Y332" s="0" t="s">
        <v>1165</v>
      </c>
      <c r="Z332" s="0" t="s">
        <v>2399</v>
      </c>
      <c r="AA332" s="0" t="s">
        <v>2400</v>
      </c>
      <c r="AB332" s="0" t="s">
        <v>212</v>
      </c>
      <c r="AC332" s="0" t="s">
        <v>2401</v>
      </c>
      <c r="AD332" s="0" t="s">
        <v>1165</v>
      </c>
      <c r="AE332" s="0" t="s">
        <v>154</v>
      </c>
      <c r="AF332" s="0" t="s">
        <v>2398</v>
      </c>
      <c r="AG332" s="0" t="s">
        <v>2402</v>
      </c>
      <c r="AH332" s="0" t="s">
        <v>2403</v>
      </c>
      <c r="AI332" s="0" t="s">
        <v>2395</v>
      </c>
      <c r="AJ332" s="0" t="s">
        <v>2404</v>
      </c>
      <c r="AK332" s="0" t="s">
        <v>2396</v>
      </c>
      <c r="AL332" s="0" t="s">
        <v>2405</v>
      </c>
      <c r="AM332" s="0" t="s">
        <v>2406</v>
      </c>
      <c r="AN332" s="0" t="s">
        <v>2407</v>
      </c>
      <c r="AO332" s="0" t="s">
        <v>2408</v>
      </c>
      <c r="AP332" s="0" t="s">
        <v>2409</v>
      </c>
      <c r="AQ332" s="0" t="s">
        <v>2396</v>
      </c>
      <c r="AR332" s="0" t="s">
        <v>1165</v>
      </c>
      <c r="AS332" s="0" t="s">
        <v>2410</v>
      </c>
      <c r="AT332" s="0" t="s">
        <v>154</v>
      </c>
      <c r="AU332" s="0" t="s">
        <v>2411</v>
      </c>
      <c r="AV332" s="0" t="s">
        <v>2412</v>
      </c>
      <c r="AW332" s="0" t="s">
        <v>2413</v>
      </c>
      <c r="AX332" s="0" t="s">
        <v>945</v>
      </c>
      <c r="AY332" s="0" t="s">
        <v>2399</v>
      </c>
      <c r="AZ332" s="0" t="s">
        <v>154</v>
      </c>
      <c r="BA332" s="0" t="s">
        <v>2402</v>
      </c>
      <c r="BB332" s="0" t="s">
        <v>2407</v>
      </c>
      <c r="BC332" s="0" t="s">
        <v>2414</v>
      </c>
      <c r="BD332" s="0" t="s">
        <v>1285</v>
      </c>
      <c r="BE332" s="0" t="s">
        <v>2407</v>
      </c>
      <c r="BF332" s="0" t="s">
        <v>2414</v>
      </c>
      <c r="BG332" s="0" t="s">
        <v>2407</v>
      </c>
      <c r="BH332" s="0" t="s">
        <v>154</v>
      </c>
      <c r="BI332" s="0" t="s">
        <v>2414</v>
      </c>
      <c r="BJ332" s="0" t="s">
        <v>1160</v>
      </c>
      <c r="BK332" s="0" t="s">
        <v>2407</v>
      </c>
      <c r="BL332" s="0" t="s">
        <v>2241</v>
      </c>
      <c r="BM332" s="0" t="s">
        <v>2410</v>
      </c>
      <c r="BN332" s="0" t="s">
        <v>2415</v>
      </c>
      <c r="BO332" s="0" t="s">
        <v>2241</v>
      </c>
      <c r="BP332" s="0" t="s">
        <v>154</v>
      </c>
      <c r="BQ332" s="0" t="s">
        <v>2414</v>
      </c>
      <c r="BS332" s="0" t="s">
        <v>2407</v>
      </c>
      <c r="BT332" s="0" t="n">
        <f aca="false">49-(COUNTBLANK(U332:BQ332))</f>
        <v>49</v>
      </c>
      <c r="BU332" s="0" t="str">
        <f aca="false">CONCATENATE("*",BS332,"*")</f>
        <v>*patch*</v>
      </c>
      <c r="BV332" s="0" t="n">
        <f aca="false">COUNTIFS(U332:BQ332,BU332)</f>
        <v>0</v>
      </c>
      <c r="BW332" s="18" t="n">
        <f aca="false">BV332/BT332</f>
        <v>0</v>
      </c>
      <c r="BZ332" s="14" t="str">
        <f aca="false">IF(BY332="","",(BY332/BT332))</f>
        <v/>
      </c>
      <c r="CA332" s="0" t="n">
        <f aca="false">COUNTIFS(U332:BQ332,BU333)</f>
        <v>0</v>
      </c>
      <c r="CB332" s="0" t="str">
        <f aca="false">IF(BX332="",BU332,BX332)</f>
        <v>*patch*</v>
      </c>
      <c r="CC332" s="0" t="n">
        <f aca="false">COUNTIFS(U332:BQ332,CB333)</f>
        <v>0</v>
      </c>
      <c r="CD332" s="14" t="n">
        <f aca="false">CC332/BT332</f>
        <v>0</v>
      </c>
      <c r="CE332" s="0" t="s">
        <v>2416</v>
      </c>
      <c r="CF332" s="14" t="n">
        <f aca="false">(COUNTIFS(U332:BQ332,CE332))/BT332</f>
        <v>0</v>
      </c>
      <c r="CH332" s="0" t="s">
        <v>2417</v>
      </c>
      <c r="CI332" s="14" t="n">
        <f aca="false">(COUNTIFS(U332:BQ332,CK332))/BT332</f>
        <v>0.306122448979592</v>
      </c>
      <c r="CJ332" s="14" t="n">
        <f aca="false">(COUNTIFS(U332:BQ332,CK333))/BT332</f>
        <v>0.0204081632653061</v>
      </c>
      <c r="CK332" s="15" t="s">
        <v>2407</v>
      </c>
      <c r="CL332" s="0" t="s">
        <v>2418</v>
      </c>
      <c r="CN332" s="16"/>
    </row>
    <row r="333" customFormat="false" ht="13.8" hidden="false" customHeight="false" outlineLevel="0" collapsed="false">
      <c r="A333" s="4" t="s">
        <v>197</v>
      </c>
      <c r="B333" s="4" t="n">
        <v>1</v>
      </c>
      <c r="C333" s="4" t="n">
        <v>1</v>
      </c>
      <c r="D333" s="4" t="n">
        <v>2</v>
      </c>
      <c r="E333" s="4" t="n">
        <v>80</v>
      </c>
      <c r="F333" s="4" t="n">
        <v>42</v>
      </c>
      <c r="G333" s="4" t="n">
        <v>1</v>
      </c>
      <c r="H333" s="4" t="n">
        <v>1042</v>
      </c>
      <c r="I333" s="4" t="n">
        <v>11042</v>
      </c>
      <c r="J333" s="4" t="n">
        <v>1042</v>
      </c>
      <c r="K333" s="4" t="s">
        <v>200</v>
      </c>
      <c r="L333" s="4" t="s">
        <v>132</v>
      </c>
      <c r="M333" s="0" t="s">
        <v>2419</v>
      </c>
      <c r="N333" s="0" t="s">
        <v>2221</v>
      </c>
      <c r="O333" s="0" t="s">
        <v>2420</v>
      </c>
      <c r="R333" s="0" t="n">
        <f aca="false">(1+LEN(N333)-LEN(SUBSTITUTE(N333," ","")))+1</f>
        <v>6</v>
      </c>
      <c r="S333" s="0" t="n">
        <f aca="false">(1+LEN(O333)-LEN(SUBSTITUTE(O333," ","")))</f>
        <v>10</v>
      </c>
      <c r="T333" s="0" t="s">
        <v>2171</v>
      </c>
      <c r="U333" s="0" t="s">
        <v>2411</v>
      </c>
      <c r="V333" s="0" t="s">
        <v>2411</v>
      </c>
      <c r="W333" s="0" t="s">
        <v>2411</v>
      </c>
      <c r="X333" s="0" t="s">
        <v>154</v>
      </c>
      <c r="Y333" s="0" t="s">
        <v>212</v>
      </c>
      <c r="Z333" s="0" t="s">
        <v>1164</v>
      </c>
      <c r="AA333" s="0" t="s">
        <v>2411</v>
      </c>
      <c r="AB333" s="0" t="s">
        <v>2411</v>
      </c>
      <c r="AC333" s="0" t="s">
        <v>2421</v>
      </c>
      <c r="AD333" s="0" t="s">
        <v>2411</v>
      </c>
      <c r="AE333" s="0" t="s">
        <v>2411</v>
      </c>
      <c r="AF333" s="0" t="s">
        <v>2422</v>
      </c>
      <c r="AG333" s="0" t="s">
        <v>2423</v>
      </c>
      <c r="AH333" s="0" t="s">
        <v>2411</v>
      </c>
      <c r="AI333" s="0" t="s">
        <v>2411</v>
      </c>
      <c r="AJ333" s="0" t="s">
        <v>2424</v>
      </c>
      <c r="AK333" s="0" t="s">
        <v>2411</v>
      </c>
      <c r="AL333" s="0" t="s">
        <v>2425</v>
      </c>
      <c r="AM333" s="0" t="s">
        <v>2411</v>
      </c>
      <c r="AN333" s="0" t="s">
        <v>2411</v>
      </c>
      <c r="AO333" s="0" t="s">
        <v>2411</v>
      </c>
      <c r="AP333" s="0" t="s">
        <v>2426</v>
      </c>
      <c r="AQ333" s="0" t="s">
        <v>2411</v>
      </c>
      <c r="AR333" s="0" t="s">
        <v>2426</v>
      </c>
      <c r="AS333" s="0" t="s">
        <v>2411</v>
      </c>
      <c r="AT333" s="0" t="s">
        <v>2411</v>
      </c>
      <c r="AU333" s="0" t="s">
        <v>2426</v>
      </c>
      <c r="AV333" s="0" t="s">
        <v>2411</v>
      </c>
      <c r="AW333" s="0" t="s">
        <v>154</v>
      </c>
      <c r="AX333" s="0" t="s">
        <v>2411</v>
      </c>
      <c r="AY333" s="0" t="s">
        <v>2411</v>
      </c>
      <c r="AZ333" s="0" t="s">
        <v>2414</v>
      </c>
      <c r="BA333" s="0" t="s">
        <v>2411</v>
      </c>
      <c r="BB333" s="0" t="s">
        <v>2411</v>
      </c>
      <c r="BC333" s="0" t="s">
        <v>2411</v>
      </c>
      <c r="BD333" s="0" t="s">
        <v>2411</v>
      </c>
      <c r="BE333" s="0" t="s">
        <v>2427</v>
      </c>
      <c r="BF333" s="0" t="s">
        <v>2411</v>
      </c>
      <c r="BG333" s="0" t="s">
        <v>2411</v>
      </c>
      <c r="BH333" s="0" t="s">
        <v>2411</v>
      </c>
      <c r="BI333" s="0" t="s">
        <v>2423</v>
      </c>
      <c r="BJ333" s="0" t="s">
        <v>2411</v>
      </c>
      <c r="BK333" s="0" t="s">
        <v>2411</v>
      </c>
      <c r="BL333" s="0" t="s">
        <v>2426</v>
      </c>
      <c r="BM333" s="0" t="s">
        <v>172</v>
      </c>
      <c r="BN333" s="0" t="s">
        <v>2428</v>
      </c>
      <c r="BO333" s="0" t="s">
        <v>2429</v>
      </c>
      <c r="BP333" s="0" t="s">
        <v>2426</v>
      </c>
      <c r="BQ333" s="0" t="s">
        <v>2411</v>
      </c>
      <c r="BS333" s="0" t="s">
        <v>2411</v>
      </c>
      <c r="BT333" s="0" t="n">
        <f aca="false">49-(COUNTBLANK(U333:BQ333))</f>
        <v>49</v>
      </c>
      <c r="BU333" s="0" t="str">
        <f aca="false">CONCATENATE("*",BS333,"*")</f>
        <v>*dig*</v>
      </c>
      <c r="BV333" s="0" t="n">
        <f aca="false">COUNTIFS(U333:BQ333,BU333)</f>
        <v>0</v>
      </c>
      <c r="BW333" s="18" t="n">
        <f aca="false">BV333/BT333</f>
        <v>0</v>
      </c>
      <c r="BZ333" s="14" t="str">
        <f aca="false">IF(BY333="","",(BY333/BT333))</f>
        <v/>
      </c>
      <c r="CA333" s="0" t="n">
        <f aca="false">COUNTIFS(U333:BQ333,BU332)</f>
        <v>0</v>
      </c>
      <c r="CB333" s="0" t="str">
        <f aca="false">IF(BX333="",BU333,BX333)</f>
        <v>*dig*</v>
      </c>
      <c r="CC333" s="0" t="n">
        <f aca="false">COUNTIFS(U333:BQ333,CB332)</f>
        <v>0</v>
      </c>
      <c r="CD333" s="14" t="n">
        <f aca="false">CC333/BT333</f>
        <v>0</v>
      </c>
      <c r="CE333" s="0" t="s">
        <v>2430</v>
      </c>
      <c r="CF333" s="14" t="n">
        <f aca="false">(COUNTIFS(U333:BQ333,CE333))/BT333</f>
        <v>0</v>
      </c>
      <c r="CH333" s="0" t="s">
        <v>2431</v>
      </c>
      <c r="CI333" s="14" t="n">
        <f aca="false">(COUNTIFS(U333:BQ333,CK333))/BT333</f>
        <v>0.816326530612245</v>
      </c>
      <c r="CJ333" s="14" t="n">
        <f aca="false">(COUNTIFS(U333:BQ333,CK332))/BT333</f>
        <v>0</v>
      </c>
      <c r="CK333" s="15" t="s">
        <v>2411</v>
      </c>
      <c r="CL333" s="0" t="s">
        <v>2418</v>
      </c>
      <c r="CN333" s="16"/>
    </row>
    <row r="334" s="16" customFormat="true" ht="13.8" hidden="false" customHeight="false" outlineLevel="0" collapsed="false">
      <c r="A334" s="4" t="s">
        <v>131</v>
      </c>
      <c r="B334" s="17" t="n">
        <v>1</v>
      </c>
      <c r="C334" s="17" t="n">
        <v>2</v>
      </c>
      <c r="D334" s="17" t="n">
        <v>1</v>
      </c>
      <c r="E334" s="17" t="n">
        <v>80</v>
      </c>
      <c r="F334" s="17" t="n">
        <v>42</v>
      </c>
      <c r="G334" s="17" t="n">
        <v>2</v>
      </c>
      <c r="H334" s="4" t="n">
        <v>2042</v>
      </c>
      <c r="I334" s="4" t="n">
        <v>12042</v>
      </c>
      <c r="J334" s="4" t="n">
        <v>2042</v>
      </c>
      <c r="K334" s="4" t="s">
        <v>200</v>
      </c>
      <c r="L334" s="4" t="s">
        <v>132</v>
      </c>
      <c r="M334" s="16" t="s">
        <v>2393</v>
      </c>
      <c r="N334" s="16" t="s">
        <v>2221</v>
      </c>
      <c r="O334" s="16" t="s">
        <v>2420</v>
      </c>
      <c r="P334" s="0"/>
      <c r="Q334" s="0"/>
      <c r="R334" s="16" t="n">
        <f aca="false">(1+LEN(N334)-LEN(SUBSTITUTE(N334," ","")))+1</f>
        <v>6</v>
      </c>
      <c r="S334" s="16" t="n">
        <f aca="false">(1+LEN(O334)-LEN(SUBSTITUTE(O334," ","")))</f>
        <v>10</v>
      </c>
      <c r="T334" s="16" t="s">
        <v>2171</v>
      </c>
      <c r="U334" s="16" t="s">
        <v>2395</v>
      </c>
      <c r="V334" s="16" t="s">
        <v>2396</v>
      </c>
      <c r="W334" s="16" t="s">
        <v>2397</v>
      </c>
      <c r="X334" s="16" t="s">
        <v>2398</v>
      </c>
      <c r="Y334" s="16" t="s">
        <v>1165</v>
      </c>
      <c r="Z334" s="16" t="s">
        <v>2399</v>
      </c>
      <c r="AA334" s="16" t="s">
        <v>2400</v>
      </c>
      <c r="AB334" s="16" t="s">
        <v>212</v>
      </c>
      <c r="AC334" s="16" t="s">
        <v>2401</v>
      </c>
      <c r="AD334" s="16" t="s">
        <v>1165</v>
      </c>
      <c r="AE334" s="16" t="s">
        <v>154</v>
      </c>
      <c r="AF334" s="16" t="s">
        <v>2398</v>
      </c>
      <c r="AG334" s="16" t="s">
        <v>2402</v>
      </c>
      <c r="AH334" s="16" t="s">
        <v>2403</v>
      </c>
      <c r="AI334" s="16" t="s">
        <v>2395</v>
      </c>
      <c r="AJ334" s="16" t="s">
        <v>2404</v>
      </c>
      <c r="AK334" s="16" t="s">
        <v>2396</v>
      </c>
      <c r="AL334" s="16" t="s">
        <v>2405</v>
      </c>
      <c r="AM334" s="16" t="s">
        <v>2406</v>
      </c>
      <c r="AN334" s="16" t="s">
        <v>2407</v>
      </c>
      <c r="AO334" s="16" t="s">
        <v>2408</v>
      </c>
      <c r="AP334" s="16" t="s">
        <v>2409</v>
      </c>
      <c r="AQ334" s="16" t="s">
        <v>2396</v>
      </c>
      <c r="AR334" s="16" t="s">
        <v>1165</v>
      </c>
      <c r="AS334" s="16" t="s">
        <v>2410</v>
      </c>
      <c r="AT334" s="16" t="s">
        <v>154</v>
      </c>
      <c r="AU334" s="16" t="s">
        <v>2411</v>
      </c>
      <c r="AV334" s="16" t="s">
        <v>2412</v>
      </c>
      <c r="AW334" s="16" t="s">
        <v>2413</v>
      </c>
      <c r="AX334" s="16" t="s">
        <v>945</v>
      </c>
      <c r="AY334" s="16" t="s">
        <v>2399</v>
      </c>
      <c r="AZ334" s="16" t="s">
        <v>154</v>
      </c>
      <c r="BA334" s="16" t="s">
        <v>2402</v>
      </c>
      <c r="BB334" s="16" t="s">
        <v>2407</v>
      </c>
      <c r="BC334" s="16" t="s">
        <v>2414</v>
      </c>
      <c r="BD334" s="16" t="s">
        <v>1285</v>
      </c>
      <c r="BE334" s="16" t="s">
        <v>2407</v>
      </c>
      <c r="BF334" s="16" t="s">
        <v>2414</v>
      </c>
      <c r="BG334" s="16" t="s">
        <v>2407</v>
      </c>
      <c r="BH334" s="16" t="s">
        <v>154</v>
      </c>
      <c r="BI334" s="16" t="s">
        <v>2414</v>
      </c>
      <c r="BJ334" s="16" t="s">
        <v>1160</v>
      </c>
      <c r="BK334" s="16" t="s">
        <v>2407</v>
      </c>
      <c r="BL334" s="16" t="s">
        <v>2241</v>
      </c>
      <c r="BM334" s="16" t="s">
        <v>2410</v>
      </c>
      <c r="BN334" s="16" t="s">
        <v>2415</v>
      </c>
      <c r="BO334" s="16" t="s">
        <v>2241</v>
      </c>
      <c r="BP334" s="16" t="s">
        <v>154</v>
      </c>
      <c r="BQ334" s="16" t="s">
        <v>2414</v>
      </c>
      <c r="BR334" s="0"/>
      <c r="BS334" s="16" t="s">
        <v>2407</v>
      </c>
      <c r="BT334" s="16" t="n">
        <f aca="false">49-(COUNTBLANK(U334:BQ334))</f>
        <v>49</v>
      </c>
      <c r="BU334" s="16" t="str">
        <f aca="false">CONCATENATE("*",BS334,"*")</f>
        <v>*patch*</v>
      </c>
      <c r="BV334" s="16" t="n">
        <f aca="false">COUNTIFS(U334:BQ334,BU334)</f>
        <v>0</v>
      </c>
      <c r="BW334" s="18" t="n">
        <f aca="false">BV334/BT334</f>
        <v>0</v>
      </c>
      <c r="BX334" s="0"/>
      <c r="BY334" s="0"/>
      <c r="BZ334" s="18" t="str">
        <f aca="false">IF(BY334="","",(BY334/BT334))</f>
        <v/>
      </c>
      <c r="CA334" s="16" t="n">
        <f aca="false">COUNTIFS(U334:BQ334,BU335)</f>
        <v>0</v>
      </c>
      <c r="CB334" s="16" t="str">
        <f aca="false">IF(BX334="",BU334,BX334)</f>
        <v>*patch*</v>
      </c>
      <c r="CC334" s="16" t="n">
        <f aca="false">COUNTIFS(U334:BQ334,CB335)</f>
        <v>0</v>
      </c>
      <c r="CD334" s="18" t="n">
        <f aca="false">CC334/BT334</f>
        <v>0</v>
      </c>
      <c r="CE334" s="16" t="s">
        <v>2416</v>
      </c>
      <c r="CF334" s="18" t="n">
        <f aca="false">(COUNTIFS(U334:BQ334,CE334))/BT334</f>
        <v>0</v>
      </c>
      <c r="CG334" s="0"/>
      <c r="CH334" s="16" t="s">
        <v>2417</v>
      </c>
      <c r="CI334" s="14" t="n">
        <f aca="false">(COUNTIFS(U334:BQ334,CK334))/BT334</f>
        <v>0.0204081632653061</v>
      </c>
      <c r="CJ334" s="14" t="n">
        <f aca="false">(COUNTIFS(U334:BQ334,CK335))/BT334</f>
        <v>0.306122448979592</v>
      </c>
      <c r="CK334" s="16" t="s">
        <v>2411</v>
      </c>
      <c r="CL334" s="16" t="s">
        <v>2418</v>
      </c>
    </row>
    <row r="335" customFormat="false" ht="13.8" hidden="false" customHeight="false" outlineLevel="0" collapsed="false">
      <c r="A335" s="4" t="s">
        <v>167</v>
      </c>
      <c r="B335" s="17" t="n">
        <v>1</v>
      </c>
      <c r="C335" s="17" t="n">
        <v>2</v>
      </c>
      <c r="D335" s="17" t="n">
        <v>2</v>
      </c>
      <c r="E335" s="17" t="n">
        <v>80</v>
      </c>
      <c r="F335" s="17" t="n">
        <v>42</v>
      </c>
      <c r="G335" s="17" t="n">
        <v>3</v>
      </c>
      <c r="H335" s="4" t="n">
        <v>3042</v>
      </c>
      <c r="I335" s="4" t="n">
        <v>13042</v>
      </c>
      <c r="J335" s="4" t="n">
        <v>3042</v>
      </c>
      <c r="K335" s="4" t="s">
        <v>200</v>
      </c>
      <c r="L335" s="4" t="s">
        <v>132</v>
      </c>
      <c r="M335" s="16" t="s">
        <v>2419</v>
      </c>
      <c r="N335" s="16" t="s">
        <v>2221</v>
      </c>
      <c r="O335" s="16" t="s">
        <v>2394</v>
      </c>
      <c r="R335" s="16" t="n">
        <f aca="false">(1+LEN(N335)-LEN(SUBSTITUTE(N335," ","")))+1</f>
        <v>6</v>
      </c>
      <c r="S335" s="16" t="n">
        <f aca="false">(1+LEN(O335)-LEN(SUBSTITUTE(O335," ","")))</f>
        <v>10</v>
      </c>
      <c r="T335" s="16" t="s">
        <v>2171</v>
      </c>
      <c r="U335" s="16" t="s">
        <v>2411</v>
      </c>
      <c r="V335" s="16" t="s">
        <v>2411</v>
      </c>
      <c r="W335" s="16" t="s">
        <v>2411</v>
      </c>
      <c r="X335" s="16" t="s">
        <v>154</v>
      </c>
      <c r="Y335" s="16" t="s">
        <v>212</v>
      </c>
      <c r="Z335" s="16" t="s">
        <v>1164</v>
      </c>
      <c r="AA335" s="16" t="s">
        <v>2411</v>
      </c>
      <c r="AB335" s="16" t="s">
        <v>2411</v>
      </c>
      <c r="AC335" s="16" t="s">
        <v>2421</v>
      </c>
      <c r="AD335" s="16" t="s">
        <v>2411</v>
      </c>
      <c r="AE335" s="16" t="s">
        <v>2411</v>
      </c>
      <c r="AF335" s="16" t="s">
        <v>2422</v>
      </c>
      <c r="AG335" s="16" t="s">
        <v>2423</v>
      </c>
      <c r="AH335" s="16" t="s">
        <v>2411</v>
      </c>
      <c r="AI335" s="16" t="s">
        <v>2411</v>
      </c>
      <c r="AJ335" s="16" t="s">
        <v>2424</v>
      </c>
      <c r="AK335" s="16" t="s">
        <v>2411</v>
      </c>
      <c r="AL335" s="16" t="s">
        <v>2425</v>
      </c>
      <c r="AM335" s="16" t="s">
        <v>2411</v>
      </c>
      <c r="AN335" s="16" t="s">
        <v>2411</v>
      </c>
      <c r="AO335" s="16" t="s">
        <v>2411</v>
      </c>
      <c r="AP335" s="16" t="s">
        <v>2426</v>
      </c>
      <c r="AQ335" s="16" t="s">
        <v>2411</v>
      </c>
      <c r="AR335" s="16" t="s">
        <v>2426</v>
      </c>
      <c r="AS335" s="16" t="s">
        <v>2411</v>
      </c>
      <c r="AT335" s="16" t="s">
        <v>2411</v>
      </c>
      <c r="AU335" s="16" t="s">
        <v>2426</v>
      </c>
      <c r="AV335" s="16" t="s">
        <v>2411</v>
      </c>
      <c r="AW335" s="16" t="s">
        <v>154</v>
      </c>
      <c r="AX335" s="16" t="s">
        <v>2411</v>
      </c>
      <c r="AY335" s="16" t="s">
        <v>2411</v>
      </c>
      <c r="AZ335" s="16" t="s">
        <v>2414</v>
      </c>
      <c r="BA335" s="16" t="s">
        <v>2411</v>
      </c>
      <c r="BB335" s="16" t="s">
        <v>2411</v>
      </c>
      <c r="BC335" s="16" t="s">
        <v>2411</v>
      </c>
      <c r="BD335" s="16" t="s">
        <v>2411</v>
      </c>
      <c r="BE335" s="16" t="s">
        <v>2427</v>
      </c>
      <c r="BF335" s="16" t="s">
        <v>2411</v>
      </c>
      <c r="BG335" s="16" t="s">
        <v>2411</v>
      </c>
      <c r="BH335" s="16" t="s">
        <v>2411</v>
      </c>
      <c r="BI335" s="16" t="s">
        <v>2423</v>
      </c>
      <c r="BJ335" s="16" t="s">
        <v>2411</v>
      </c>
      <c r="BK335" s="16" t="s">
        <v>2411</v>
      </c>
      <c r="BL335" s="16" t="s">
        <v>2426</v>
      </c>
      <c r="BM335" s="16" t="s">
        <v>172</v>
      </c>
      <c r="BN335" s="16" t="s">
        <v>2428</v>
      </c>
      <c r="BO335" s="16" t="s">
        <v>2429</v>
      </c>
      <c r="BP335" s="16" t="s">
        <v>2426</v>
      </c>
      <c r="BQ335" s="16" t="s">
        <v>2411</v>
      </c>
      <c r="BS335" s="16" t="s">
        <v>2411</v>
      </c>
      <c r="BT335" s="16" t="n">
        <f aca="false">49-(COUNTBLANK(U335:BQ335))</f>
        <v>49</v>
      </c>
      <c r="BU335" s="16" t="str">
        <f aca="false">CONCATENATE("*",BS335,"*")</f>
        <v>*dig*</v>
      </c>
      <c r="BV335" s="16" t="n">
        <f aca="false">COUNTIFS(U335:BQ335,BU335)</f>
        <v>0</v>
      </c>
      <c r="BW335" s="18" t="n">
        <f aca="false">BV335/BT335</f>
        <v>0</v>
      </c>
      <c r="BZ335" s="18" t="str">
        <f aca="false">IF(BY335="","",(BY335/BT335))</f>
        <v/>
      </c>
      <c r="CA335" s="16" t="n">
        <f aca="false">COUNTIFS(U335:BQ335,BU334)</f>
        <v>0</v>
      </c>
      <c r="CB335" s="16" t="str">
        <f aca="false">IF(BX335="",BU335,BX335)</f>
        <v>*dig*</v>
      </c>
      <c r="CC335" s="16" t="n">
        <f aca="false">COUNTIFS(U335:BQ335,CB334)</f>
        <v>0</v>
      </c>
      <c r="CD335" s="18" t="n">
        <f aca="false">CC335/BT335</f>
        <v>0</v>
      </c>
      <c r="CE335" s="16" t="s">
        <v>2430</v>
      </c>
      <c r="CF335" s="18" t="n">
        <f aca="false">(COUNTIFS(U335:BQ335,CE335))/BT335</f>
        <v>0</v>
      </c>
      <c r="CH335" s="16" t="s">
        <v>2431</v>
      </c>
      <c r="CI335" s="14" t="n">
        <f aca="false">(COUNTIFS(U335:BQ335,CK335))/BT335</f>
        <v>0</v>
      </c>
      <c r="CJ335" s="14" t="n">
        <f aca="false">(COUNTIFS(U335:BQ335,CK334))/BT335</f>
        <v>0.816326530612245</v>
      </c>
      <c r="CK335" s="16" t="s">
        <v>2407</v>
      </c>
      <c r="CL335" s="16" t="s">
        <v>2418</v>
      </c>
    </row>
    <row r="336" customFormat="false" ht="13.8" hidden="false" customHeight="false" outlineLevel="0" collapsed="false">
      <c r="A336" s="4" t="s">
        <v>202</v>
      </c>
      <c r="B336" s="4" t="n">
        <v>2</v>
      </c>
      <c r="C336" s="4" t="n">
        <v>1</v>
      </c>
      <c r="D336" s="4" t="n">
        <v>1</v>
      </c>
      <c r="E336" s="4" t="n">
        <v>80</v>
      </c>
      <c r="F336" s="4" t="n">
        <v>42</v>
      </c>
      <c r="G336" s="4" t="n">
        <v>5</v>
      </c>
      <c r="H336" s="4" t="n">
        <v>5042</v>
      </c>
      <c r="I336" s="4" t="n">
        <v>15042</v>
      </c>
      <c r="J336" s="4" t="n">
        <v>5042</v>
      </c>
      <c r="K336" s="4" t="n">
        <v>25042</v>
      </c>
      <c r="L336" s="4" t="s">
        <v>132</v>
      </c>
      <c r="M336" s="0" t="s">
        <v>2393</v>
      </c>
      <c r="N336" s="0" t="s">
        <v>2221</v>
      </c>
      <c r="O336" s="0" t="s">
        <v>2394</v>
      </c>
      <c r="P336" s="0" t="s">
        <v>2432</v>
      </c>
      <c r="Q336" s="0" t="s">
        <v>137</v>
      </c>
      <c r="R336" s="0" t="n">
        <f aca="false">(1+LEN(N336)-LEN(SUBSTITUTE(N336," ","")))+1</f>
        <v>6</v>
      </c>
      <c r="S336" s="0" t="n">
        <f aca="false">(1+LEN(O336)-LEN(SUBSTITUTE(O336," ","")))</f>
        <v>10</v>
      </c>
      <c r="T336" s="0" t="s">
        <v>2171</v>
      </c>
      <c r="U336" s="0" t="s">
        <v>2395</v>
      </c>
      <c r="V336" s="0" t="s">
        <v>2396</v>
      </c>
      <c r="W336" s="0" t="s">
        <v>2397</v>
      </c>
      <c r="X336" s="0" t="s">
        <v>2398</v>
      </c>
      <c r="Y336" s="0" t="s">
        <v>1165</v>
      </c>
      <c r="Z336" s="0" t="s">
        <v>2399</v>
      </c>
      <c r="AA336" s="0" t="s">
        <v>2400</v>
      </c>
      <c r="AB336" s="0" t="s">
        <v>212</v>
      </c>
      <c r="AC336" s="0" t="s">
        <v>2401</v>
      </c>
      <c r="AD336" s="0" t="s">
        <v>1165</v>
      </c>
      <c r="AE336" s="0" t="s">
        <v>154</v>
      </c>
      <c r="AF336" s="0" t="s">
        <v>2398</v>
      </c>
      <c r="AG336" s="0" t="s">
        <v>2402</v>
      </c>
      <c r="AH336" s="0" t="s">
        <v>2403</v>
      </c>
      <c r="AI336" s="0" t="s">
        <v>2395</v>
      </c>
      <c r="AJ336" s="0" t="s">
        <v>2404</v>
      </c>
      <c r="AK336" s="0" t="s">
        <v>2396</v>
      </c>
      <c r="AL336" s="0" t="s">
        <v>2405</v>
      </c>
      <c r="AM336" s="0" t="s">
        <v>2406</v>
      </c>
      <c r="AN336" s="0" t="s">
        <v>2407</v>
      </c>
      <c r="AO336" s="0" t="s">
        <v>2408</v>
      </c>
      <c r="AP336" s="0" t="s">
        <v>2409</v>
      </c>
      <c r="AQ336" s="0" t="s">
        <v>2396</v>
      </c>
      <c r="AR336" s="0" t="s">
        <v>1165</v>
      </c>
      <c r="AS336" s="0" t="s">
        <v>2410</v>
      </c>
      <c r="AT336" s="0" t="s">
        <v>154</v>
      </c>
      <c r="AU336" s="0" t="s">
        <v>2411</v>
      </c>
      <c r="AV336" s="0" t="s">
        <v>2412</v>
      </c>
      <c r="AW336" s="0" t="s">
        <v>2413</v>
      </c>
      <c r="AX336" s="0" t="s">
        <v>945</v>
      </c>
      <c r="AY336" s="0" t="s">
        <v>2399</v>
      </c>
      <c r="AZ336" s="0" t="s">
        <v>154</v>
      </c>
      <c r="BA336" s="0" t="s">
        <v>2402</v>
      </c>
      <c r="BB336" s="0" t="s">
        <v>2407</v>
      </c>
      <c r="BC336" s="0" t="s">
        <v>2414</v>
      </c>
      <c r="BD336" s="0" t="s">
        <v>1285</v>
      </c>
      <c r="BE336" s="0" t="s">
        <v>2407</v>
      </c>
      <c r="BF336" s="0" t="s">
        <v>2414</v>
      </c>
      <c r="BG336" s="0" t="s">
        <v>2407</v>
      </c>
      <c r="BH336" s="0" t="s">
        <v>154</v>
      </c>
      <c r="BI336" s="0" t="s">
        <v>2414</v>
      </c>
      <c r="BJ336" s="0" t="s">
        <v>1160</v>
      </c>
      <c r="BK336" s="0" t="s">
        <v>2407</v>
      </c>
      <c r="BL336" s="0" t="s">
        <v>2241</v>
      </c>
      <c r="BM336" s="0" t="s">
        <v>2410</v>
      </c>
      <c r="BN336" s="0" t="s">
        <v>2415</v>
      </c>
      <c r="BO336" s="0" t="s">
        <v>2241</v>
      </c>
      <c r="BP336" s="0" t="s">
        <v>154</v>
      </c>
      <c r="BQ336" s="0" t="s">
        <v>2414</v>
      </c>
      <c r="BS336" s="0" t="s">
        <v>2407</v>
      </c>
      <c r="BT336" s="0" t="n">
        <f aca="false">49-(COUNTBLANK(U336:BQ336))</f>
        <v>49</v>
      </c>
      <c r="BU336" s="0" t="str">
        <f aca="false">CONCATENATE("*",BS336,"*")</f>
        <v>*patch*</v>
      </c>
      <c r="BV336" s="0" t="n">
        <f aca="false">COUNTIFS(U336:BQ336,BU336)</f>
        <v>0</v>
      </c>
      <c r="BW336" s="18" t="n">
        <f aca="false">BV336/BT336</f>
        <v>0</v>
      </c>
      <c r="BZ336" s="14" t="str">
        <f aca="false">IF(BY336="","",(BY336/BT336))</f>
        <v/>
      </c>
      <c r="CA336" s="0" t="n">
        <f aca="false">COUNTIFS(U336:BQ336,BU337)</f>
        <v>0</v>
      </c>
      <c r="CB336" s="0" t="str">
        <f aca="false">IF(BX336="",BU336,BX336)</f>
        <v>*patch*</v>
      </c>
      <c r="CC336" s="0" t="n">
        <f aca="false">COUNTIFS(U336:BQ336,CB337)</f>
        <v>0</v>
      </c>
      <c r="CD336" s="14" t="n">
        <f aca="false">CC336/BT336</f>
        <v>0</v>
      </c>
      <c r="CE336" s="0" t="s">
        <v>2416</v>
      </c>
      <c r="CF336" s="14" t="n">
        <f aca="false">(COUNTIFS(U336:BQ336,CE336))/BT336</f>
        <v>0</v>
      </c>
      <c r="CH336" s="0" t="s">
        <v>2417</v>
      </c>
      <c r="CI336" s="14" t="n">
        <f aca="false">(COUNTIFS(U336:BQ336,CK336))/BT336</f>
        <v>0.306122448979592</v>
      </c>
      <c r="CJ336" s="14" t="n">
        <f aca="false">(COUNTIFS(U336:BQ336,CH337))/BT336</f>
        <v>0</v>
      </c>
      <c r="CK336" s="15" t="s">
        <v>2407</v>
      </c>
      <c r="CL336" s="0" t="s">
        <v>2418</v>
      </c>
      <c r="CN336" s="16"/>
    </row>
    <row r="337" customFormat="false" ht="13.8" hidden="false" customHeight="false" outlineLevel="0" collapsed="false">
      <c r="A337" s="4" t="s">
        <v>203</v>
      </c>
      <c r="B337" s="4" t="n">
        <v>2</v>
      </c>
      <c r="C337" s="4" t="n">
        <v>1</v>
      </c>
      <c r="D337" s="4" t="n">
        <v>2</v>
      </c>
      <c r="E337" s="4" t="n">
        <v>80</v>
      </c>
      <c r="F337" s="4" t="n">
        <v>42</v>
      </c>
      <c r="G337" s="4" t="n">
        <v>6</v>
      </c>
      <c r="H337" s="4" t="n">
        <v>6042</v>
      </c>
      <c r="I337" s="4" t="n">
        <v>16042</v>
      </c>
      <c r="J337" s="4" t="n">
        <v>6042</v>
      </c>
      <c r="K337" s="4" t="n">
        <v>26042</v>
      </c>
      <c r="L337" s="4" t="s">
        <v>132</v>
      </c>
      <c r="M337" s="0" t="s">
        <v>2419</v>
      </c>
      <c r="N337" s="0" t="s">
        <v>2221</v>
      </c>
      <c r="O337" s="0" t="s">
        <v>2420</v>
      </c>
      <c r="P337" s="15" t="s">
        <v>2433</v>
      </c>
      <c r="Q337" s="15" t="s">
        <v>137</v>
      </c>
      <c r="R337" s="0" t="n">
        <f aca="false">(1+LEN(N337)-LEN(SUBSTITUTE(N337," ","")))+1</f>
        <v>6</v>
      </c>
      <c r="S337" s="0" t="n">
        <f aca="false">(1+LEN(O337)-LEN(SUBSTITUTE(O337," ","")))</f>
        <v>10</v>
      </c>
      <c r="T337" s="0" t="s">
        <v>2171</v>
      </c>
      <c r="U337" s="0" t="s">
        <v>2411</v>
      </c>
      <c r="V337" s="0" t="s">
        <v>2411</v>
      </c>
      <c r="W337" s="0" t="s">
        <v>2411</v>
      </c>
      <c r="X337" s="0" t="s">
        <v>154</v>
      </c>
      <c r="Y337" s="0" t="s">
        <v>212</v>
      </c>
      <c r="Z337" s="0" t="s">
        <v>1164</v>
      </c>
      <c r="AA337" s="0" t="s">
        <v>2411</v>
      </c>
      <c r="AB337" s="0" t="s">
        <v>2411</v>
      </c>
      <c r="AC337" s="0" t="s">
        <v>2421</v>
      </c>
      <c r="AD337" s="0" t="s">
        <v>2411</v>
      </c>
      <c r="AE337" s="0" t="s">
        <v>2411</v>
      </c>
      <c r="AF337" s="0" t="s">
        <v>2422</v>
      </c>
      <c r="AG337" s="0" t="s">
        <v>2423</v>
      </c>
      <c r="AH337" s="0" t="s">
        <v>2411</v>
      </c>
      <c r="AI337" s="0" t="s">
        <v>2411</v>
      </c>
      <c r="AJ337" s="0" t="s">
        <v>2424</v>
      </c>
      <c r="AK337" s="0" t="s">
        <v>2411</v>
      </c>
      <c r="AL337" s="0" t="s">
        <v>2425</v>
      </c>
      <c r="AM337" s="0" t="s">
        <v>2411</v>
      </c>
      <c r="AN337" s="0" t="s">
        <v>2411</v>
      </c>
      <c r="AO337" s="0" t="s">
        <v>2411</v>
      </c>
      <c r="AP337" s="0" t="s">
        <v>2426</v>
      </c>
      <c r="AQ337" s="0" t="s">
        <v>2411</v>
      </c>
      <c r="AR337" s="0" t="s">
        <v>2426</v>
      </c>
      <c r="AS337" s="0" t="s">
        <v>2411</v>
      </c>
      <c r="AT337" s="0" t="s">
        <v>2411</v>
      </c>
      <c r="AU337" s="0" t="s">
        <v>2426</v>
      </c>
      <c r="AV337" s="0" t="s">
        <v>2411</v>
      </c>
      <c r="AW337" s="0" t="s">
        <v>154</v>
      </c>
      <c r="AX337" s="0" t="s">
        <v>2411</v>
      </c>
      <c r="AY337" s="0" t="s">
        <v>2411</v>
      </c>
      <c r="AZ337" s="0" t="s">
        <v>2414</v>
      </c>
      <c r="BA337" s="0" t="s">
        <v>2411</v>
      </c>
      <c r="BB337" s="0" t="s">
        <v>2411</v>
      </c>
      <c r="BC337" s="0" t="s">
        <v>2411</v>
      </c>
      <c r="BD337" s="0" t="s">
        <v>2411</v>
      </c>
      <c r="BE337" s="0" t="s">
        <v>2427</v>
      </c>
      <c r="BF337" s="0" t="s">
        <v>2411</v>
      </c>
      <c r="BG337" s="0" t="s">
        <v>2411</v>
      </c>
      <c r="BH337" s="0" t="s">
        <v>2411</v>
      </c>
      <c r="BI337" s="0" t="s">
        <v>2423</v>
      </c>
      <c r="BJ337" s="0" t="s">
        <v>2411</v>
      </c>
      <c r="BK337" s="0" t="s">
        <v>2411</v>
      </c>
      <c r="BL337" s="0" t="s">
        <v>2426</v>
      </c>
      <c r="BM337" s="0" t="s">
        <v>172</v>
      </c>
      <c r="BN337" s="0" t="s">
        <v>2428</v>
      </c>
      <c r="BO337" s="0" t="s">
        <v>2429</v>
      </c>
      <c r="BP337" s="0" t="s">
        <v>2426</v>
      </c>
      <c r="BQ337" s="0" t="s">
        <v>2411</v>
      </c>
      <c r="BS337" s="0" t="s">
        <v>2411</v>
      </c>
      <c r="BT337" s="0" t="n">
        <f aca="false">49-(COUNTBLANK(U337:BQ337))</f>
        <v>49</v>
      </c>
      <c r="BU337" s="0" t="str">
        <f aca="false">CONCATENATE("*",BS337,"*")</f>
        <v>*dig*</v>
      </c>
      <c r="BV337" s="0" t="n">
        <f aca="false">COUNTIFS(U337:BQ337,BU337)</f>
        <v>0</v>
      </c>
      <c r="BW337" s="18" t="n">
        <f aca="false">BV337/BT337</f>
        <v>0</v>
      </c>
      <c r="BZ337" s="14" t="str">
        <f aca="false">IF(BY337="","",(BY337/BT337))</f>
        <v/>
      </c>
      <c r="CA337" s="0" t="n">
        <f aca="false">COUNTIFS(U337:BQ337,BU336)</f>
        <v>0</v>
      </c>
      <c r="CB337" s="0" t="str">
        <f aca="false">IF(BX337="",BU337,BX337)</f>
        <v>*dig*</v>
      </c>
      <c r="CC337" s="0" t="n">
        <f aca="false">COUNTIFS(U337:BQ337,CB336)</f>
        <v>0</v>
      </c>
      <c r="CD337" s="14" t="n">
        <f aca="false">CC337/BT337</f>
        <v>0</v>
      </c>
      <c r="CE337" s="0" t="s">
        <v>2430</v>
      </c>
      <c r="CF337" s="14" t="n">
        <f aca="false">(COUNTIFS(U337:BQ337,CE337))/BT337</f>
        <v>0</v>
      </c>
      <c r="CH337" s="0" t="s">
        <v>2431</v>
      </c>
      <c r="CI337" s="14" t="n">
        <f aca="false">(COUNTIFS(U337:BQ337,CK337))/BT337</f>
        <v>0.816326530612245</v>
      </c>
      <c r="CJ337" s="14" t="n">
        <f aca="false">(COUNTIFS(U337:BQ337,CH336))/BT337</f>
        <v>0</v>
      </c>
      <c r="CK337" s="15" t="s">
        <v>2411</v>
      </c>
      <c r="CL337" s="0" t="s">
        <v>2418</v>
      </c>
      <c r="CN337" s="16"/>
    </row>
    <row r="338" s="16" customFormat="true" ht="13.8" hidden="false" customHeight="false" outlineLevel="0" collapsed="false">
      <c r="A338" s="4" t="s">
        <v>199</v>
      </c>
      <c r="B338" s="17" t="n">
        <v>2</v>
      </c>
      <c r="C338" s="17" t="n">
        <v>2</v>
      </c>
      <c r="D338" s="17" t="n">
        <v>1</v>
      </c>
      <c r="E338" s="17" t="n">
        <v>80</v>
      </c>
      <c r="F338" s="17" t="n">
        <v>42</v>
      </c>
      <c r="G338" s="17" t="n">
        <v>7</v>
      </c>
      <c r="H338" s="4" t="n">
        <v>7042</v>
      </c>
      <c r="I338" s="4" t="n">
        <v>17042</v>
      </c>
      <c r="J338" s="4" t="n">
        <v>7042</v>
      </c>
      <c r="K338" s="4" t="n">
        <v>27042</v>
      </c>
      <c r="L338" s="4" t="s">
        <v>132</v>
      </c>
      <c r="M338" s="16" t="s">
        <v>2393</v>
      </c>
      <c r="N338" s="16" t="s">
        <v>2221</v>
      </c>
      <c r="O338" s="16" t="s">
        <v>2420</v>
      </c>
      <c r="P338" s="16" t="s">
        <v>2432</v>
      </c>
      <c r="Q338" s="16" t="s">
        <v>137</v>
      </c>
      <c r="R338" s="16" t="n">
        <f aca="false">(1+LEN(N338)-LEN(SUBSTITUTE(N338," ","")))+1</f>
        <v>6</v>
      </c>
      <c r="S338" s="16" t="n">
        <f aca="false">(1+LEN(O338)-LEN(SUBSTITUTE(O338," ","")))</f>
        <v>10</v>
      </c>
      <c r="T338" s="16" t="s">
        <v>2171</v>
      </c>
      <c r="U338" s="16" t="s">
        <v>2395</v>
      </c>
      <c r="V338" s="16" t="s">
        <v>2396</v>
      </c>
      <c r="W338" s="16" t="s">
        <v>2397</v>
      </c>
      <c r="X338" s="16" t="s">
        <v>2398</v>
      </c>
      <c r="Y338" s="16" t="s">
        <v>1165</v>
      </c>
      <c r="Z338" s="16" t="s">
        <v>2399</v>
      </c>
      <c r="AA338" s="16" t="s">
        <v>2400</v>
      </c>
      <c r="AB338" s="16" t="s">
        <v>212</v>
      </c>
      <c r="AC338" s="16" t="s">
        <v>2401</v>
      </c>
      <c r="AD338" s="16" t="s">
        <v>1165</v>
      </c>
      <c r="AE338" s="16" t="s">
        <v>154</v>
      </c>
      <c r="AF338" s="16" t="s">
        <v>2398</v>
      </c>
      <c r="AG338" s="16" t="s">
        <v>2402</v>
      </c>
      <c r="AH338" s="16" t="s">
        <v>2403</v>
      </c>
      <c r="AI338" s="16" t="s">
        <v>2395</v>
      </c>
      <c r="AJ338" s="16" t="s">
        <v>2404</v>
      </c>
      <c r="AK338" s="16" t="s">
        <v>2396</v>
      </c>
      <c r="AL338" s="16" t="s">
        <v>2405</v>
      </c>
      <c r="AM338" s="16" t="s">
        <v>2406</v>
      </c>
      <c r="AN338" s="16" t="s">
        <v>2407</v>
      </c>
      <c r="AO338" s="16" t="s">
        <v>2408</v>
      </c>
      <c r="AP338" s="16" t="s">
        <v>2409</v>
      </c>
      <c r="AQ338" s="16" t="s">
        <v>2396</v>
      </c>
      <c r="AR338" s="16" t="s">
        <v>1165</v>
      </c>
      <c r="AS338" s="16" t="s">
        <v>2410</v>
      </c>
      <c r="AT338" s="16" t="s">
        <v>154</v>
      </c>
      <c r="AU338" s="16" t="s">
        <v>2411</v>
      </c>
      <c r="AV338" s="16" t="s">
        <v>2412</v>
      </c>
      <c r="AW338" s="16" t="s">
        <v>2413</v>
      </c>
      <c r="AX338" s="16" t="s">
        <v>945</v>
      </c>
      <c r="AY338" s="16" t="s">
        <v>2399</v>
      </c>
      <c r="AZ338" s="16" t="s">
        <v>154</v>
      </c>
      <c r="BA338" s="16" t="s">
        <v>2402</v>
      </c>
      <c r="BB338" s="16" t="s">
        <v>2407</v>
      </c>
      <c r="BC338" s="16" t="s">
        <v>2414</v>
      </c>
      <c r="BD338" s="16" t="s">
        <v>1285</v>
      </c>
      <c r="BE338" s="16" t="s">
        <v>2407</v>
      </c>
      <c r="BF338" s="16" t="s">
        <v>2414</v>
      </c>
      <c r="BG338" s="16" t="s">
        <v>2407</v>
      </c>
      <c r="BH338" s="16" t="s">
        <v>154</v>
      </c>
      <c r="BI338" s="16" t="s">
        <v>2414</v>
      </c>
      <c r="BJ338" s="16" t="s">
        <v>1160</v>
      </c>
      <c r="BK338" s="16" t="s">
        <v>2407</v>
      </c>
      <c r="BL338" s="16" t="s">
        <v>2241</v>
      </c>
      <c r="BM338" s="16" t="s">
        <v>2410</v>
      </c>
      <c r="BN338" s="16" t="s">
        <v>2415</v>
      </c>
      <c r="BO338" s="16" t="s">
        <v>2241</v>
      </c>
      <c r="BP338" s="16" t="s">
        <v>154</v>
      </c>
      <c r="BQ338" s="16" t="s">
        <v>2414</v>
      </c>
      <c r="BS338" s="16" t="s">
        <v>2407</v>
      </c>
      <c r="BT338" s="16" t="n">
        <f aca="false">49-(COUNTBLANK(U338:BQ338))</f>
        <v>49</v>
      </c>
      <c r="BU338" s="16" t="str">
        <f aca="false">CONCATENATE("*",BS338,"*")</f>
        <v>*patch*</v>
      </c>
      <c r="BV338" s="16" t="n">
        <f aca="false">COUNTIFS(U338:BQ338,BU338)</f>
        <v>0</v>
      </c>
      <c r="BW338" s="18" t="n">
        <f aca="false">BV338/BT338</f>
        <v>0</v>
      </c>
      <c r="BZ338" s="18" t="str">
        <f aca="false">IF(BY338="","",(BY338/BT338))</f>
        <v/>
      </c>
      <c r="CA338" s="16" t="n">
        <f aca="false">COUNTIFS(U338:BQ338,BU339)</f>
        <v>0</v>
      </c>
      <c r="CB338" s="16" t="str">
        <f aca="false">IF(BX338="",BU338,BX338)</f>
        <v>*patch*</v>
      </c>
      <c r="CC338" s="16" t="n">
        <f aca="false">COUNTIFS(U338:BQ338,CB339)</f>
        <v>0</v>
      </c>
      <c r="CD338" s="18" t="n">
        <f aca="false">CC338/BT338</f>
        <v>0</v>
      </c>
      <c r="CE338" s="16" t="s">
        <v>2416</v>
      </c>
      <c r="CF338" s="18" t="n">
        <f aca="false">(COUNTIFS(U338:BQ338,CE338))/BT338</f>
        <v>0</v>
      </c>
      <c r="CH338" s="16" t="s">
        <v>2417</v>
      </c>
      <c r="CI338" s="14" t="n">
        <f aca="false">(COUNTIFS(U338:BQ338,CK338))/BT338</f>
        <v>0.0204081632653061</v>
      </c>
      <c r="CJ338" s="18" t="n">
        <v>0.29</v>
      </c>
      <c r="CK338" s="16" t="s">
        <v>2411</v>
      </c>
      <c r="CL338" s="16" t="s">
        <v>2418</v>
      </c>
    </row>
    <row r="339" customFormat="false" ht="13.8" hidden="false" customHeight="false" outlineLevel="0" collapsed="false">
      <c r="A339" s="4" t="s">
        <v>201</v>
      </c>
      <c r="B339" s="17" t="n">
        <v>2</v>
      </c>
      <c r="C339" s="17" t="n">
        <v>2</v>
      </c>
      <c r="D339" s="17" t="n">
        <v>2</v>
      </c>
      <c r="E339" s="17" t="n">
        <v>80</v>
      </c>
      <c r="F339" s="17" t="n">
        <v>42</v>
      </c>
      <c r="G339" s="17" t="n">
        <v>8</v>
      </c>
      <c r="H339" s="4" t="n">
        <v>8042</v>
      </c>
      <c r="I339" s="4" t="n">
        <v>18042</v>
      </c>
      <c r="J339" s="4" t="n">
        <v>8042</v>
      </c>
      <c r="K339" s="4" t="n">
        <v>28042</v>
      </c>
      <c r="L339" s="4" t="s">
        <v>132</v>
      </c>
      <c r="M339" s="16" t="s">
        <v>2419</v>
      </c>
      <c r="N339" s="16" t="s">
        <v>2221</v>
      </c>
      <c r="O339" s="16" t="s">
        <v>2394</v>
      </c>
      <c r="P339" s="16" t="s">
        <v>2433</v>
      </c>
      <c r="Q339" s="16" t="s">
        <v>137</v>
      </c>
      <c r="R339" s="16" t="n">
        <f aca="false">(1+LEN(N339)-LEN(SUBSTITUTE(N339," ","")))+1</f>
        <v>6</v>
      </c>
      <c r="S339" s="16" t="n">
        <f aca="false">(1+LEN(O339)-LEN(SUBSTITUTE(O339," ","")))</f>
        <v>10</v>
      </c>
      <c r="T339" s="16" t="s">
        <v>2171</v>
      </c>
      <c r="U339" s="16" t="s">
        <v>2411</v>
      </c>
      <c r="V339" s="16" t="s">
        <v>2411</v>
      </c>
      <c r="W339" s="16" t="s">
        <v>2411</v>
      </c>
      <c r="X339" s="16" t="s">
        <v>154</v>
      </c>
      <c r="Y339" s="16" t="s">
        <v>212</v>
      </c>
      <c r="Z339" s="16" t="s">
        <v>1164</v>
      </c>
      <c r="AA339" s="16" t="s">
        <v>2411</v>
      </c>
      <c r="AB339" s="16" t="s">
        <v>2411</v>
      </c>
      <c r="AC339" s="16" t="s">
        <v>2421</v>
      </c>
      <c r="AD339" s="16" t="s">
        <v>2411</v>
      </c>
      <c r="AE339" s="16" t="s">
        <v>2411</v>
      </c>
      <c r="AF339" s="16" t="s">
        <v>2422</v>
      </c>
      <c r="AG339" s="16" t="s">
        <v>2423</v>
      </c>
      <c r="AH339" s="16" t="s">
        <v>2411</v>
      </c>
      <c r="AI339" s="16" t="s">
        <v>2411</v>
      </c>
      <c r="AJ339" s="16" t="s">
        <v>2424</v>
      </c>
      <c r="AK339" s="16" t="s">
        <v>2411</v>
      </c>
      <c r="AL339" s="16" t="s">
        <v>2425</v>
      </c>
      <c r="AM339" s="16" t="s">
        <v>2411</v>
      </c>
      <c r="AN339" s="16" t="s">
        <v>2411</v>
      </c>
      <c r="AO339" s="16" t="s">
        <v>2411</v>
      </c>
      <c r="AP339" s="16" t="s">
        <v>2426</v>
      </c>
      <c r="AQ339" s="16" t="s">
        <v>2411</v>
      </c>
      <c r="AR339" s="16" t="s">
        <v>2426</v>
      </c>
      <c r="AS339" s="16" t="s">
        <v>2411</v>
      </c>
      <c r="AT339" s="16" t="s">
        <v>2411</v>
      </c>
      <c r="AU339" s="16" t="s">
        <v>2426</v>
      </c>
      <c r="AV339" s="16" t="s">
        <v>2411</v>
      </c>
      <c r="AW339" s="16" t="s">
        <v>154</v>
      </c>
      <c r="AX339" s="16" t="s">
        <v>2411</v>
      </c>
      <c r="AY339" s="16" t="s">
        <v>2411</v>
      </c>
      <c r="AZ339" s="16" t="s">
        <v>2414</v>
      </c>
      <c r="BA339" s="16" t="s">
        <v>2411</v>
      </c>
      <c r="BB339" s="16" t="s">
        <v>2411</v>
      </c>
      <c r="BC339" s="16" t="s">
        <v>2411</v>
      </c>
      <c r="BD339" s="16" t="s">
        <v>2411</v>
      </c>
      <c r="BE339" s="16" t="s">
        <v>2427</v>
      </c>
      <c r="BF339" s="16" t="s">
        <v>2411</v>
      </c>
      <c r="BG339" s="16" t="s">
        <v>2411</v>
      </c>
      <c r="BH339" s="16" t="s">
        <v>2411</v>
      </c>
      <c r="BI339" s="16" t="s">
        <v>2423</v>
      </c>
      <c r="BJ339" s="16" t="s">
        <v>2411</v>
      </c>
      <c r="BK339" s="16" t="s">
        <v>2411</v>
      </c>
      <c r="BL339" s="16" t="s">
        <v>2426</v>
      </c>
      <c r="BM339" s="16" t="s">
        <v>172</v>
      </c>
      <c r="BN339" s="16" t="s">
        <v>2428</v>
      </c>
      <c r="BO339" s="16" t="s">
        <v>2429</v>
      </c>
      <c r="BP339" s="16" t="s">
        <v>2426</v>
      </c>
      <c r="BQ339" s="16" t="s">
        <v>2411</v>
      </c>
      <c r="BR339" s="16"/>
      <c r="BS339" s="16" t="s">
        <v>2411</v>
      </c>
      <c r="BT339" s="16" t="n">
        <f aca="false">49-(COUNTBLANK(U339:BQ339))</f>
        <v>49</v>
      </c>
      <c r="BU339" s="16" t="str">
        <f aca="false">CONCATENATE("*",BS339,"*")</f>
        <v>*dig*</v>
      </c>
      <c r="BV339" s="16" t="n">
        <f aca="false">COUNTIFS(U339:BQ339,BU339)</f>
        <v>0</v>
      </c>
      <c r="BW339" s="18" t="n">
        <f aca="false">BV339/BT339</f>
        <v>0</v>
      </c>
      <c r="BX339" s="16"/>
      <c r="BY339" s="16"/>
      <c r="BZ339" s="18" t="str">
        <f aca="false">IF(BY339="","",(BY339/BT339))</f>
        <v/>
      </c>
      <c r="CA339" s="16" t="n">
        <f aca="false">COUNTIFS(U339:BQ339,BU338)</f>
        <v>0</v>
      </c>
      <c r="CB339" s="16" t="str">
        <f aca="false">IF(BX339="",BU339,BX339)</f>
        <v>*dig*</v>
      </c>
      <c r="CC339" s="16" t="n">
        <f aca="false">COUNTIFS(U339:BQ339,CB338)</f>
        <v>0</v>
      </c>
      <c r="CD339" s="18" t="n">
        <f aca="false">CC339/BT339</f>
        <v>0</v>
      </c>
      <c r="CE339" s="16" t="s">
        <v>2430</v>
      </c>
      <c r="CF339" s="18" t="n">
        <f aca="false">(COUNTIFS(U339:BQ339,CE339))/BT339</f>
        <v>0</v>
      </c>
      <c r="CG339" s="16"/>
      <c r="CH339" s="16" t="s">
        <v>2431</v>
      </c>
      <c r="CI339" s="14" t="n">
        <f aca="false">(COUNTIFS(U339:BQ339,CK339))/BT339</f>
        <v>0</v>
      </c>
      <c r="CJ339" s="18" t="n">
        <v>0.82</v>
      </c>
      <c r="CK339" s="16" t="s">
        <v>2407</v>
      </c>
      <c r="CL339" s="16" t="s">
        <v>2418</v>
      </c>
    </row>
    <row r="340" customFormat="false" ht="13.8" hidden="false" customHeight="false" outlineLevel="0" collapsed="false">
      <c r="A340" s="4" t="s">
        <v>195</v>
      </c>
      <c r="B340" s="4" t="n">
        <v>1</v>
      </c>
      <c r="C340" s="4" t="n">
        <v>1</v>
      </c>
      <c r="D340" s="4" t="n">
        <v>1</v>
      </c>
      <c r="E340" s="4" t="n">
        <v>82</v>
      </c>
      <c r="F340" s="4" t="n">
        <v>43</v>
      </c>
      <c r="G340" s="4" t="n">
        <v>0</v>
      </c>
      <c r="H340" s="4" t="n">
        <v>43</v>
      </c>
      <c r="I340" s="4" t="n">
        <v>10043</v>
      </c>
      <c r="J340" s="4" t="n">
        <v>43</v>
      </c>
      <c r="K340" s="4" t="s">
        <v>200</v>
      </c>
      <c r="L340" s="4" t="s">
        <v>132</v>
      </c>
      <c r="M340" s="0" t="s">
        <v>2434</v>
      </c>
      <c r="N340" s="0" t="s">
        <v>2435</v>
      </c>
      <c r="O340" s="0" t="s">
        <v>2436</v>
      </c>
      <c r="R340" s="0" t="n">
        <f aca="false">(1+LEN(N340)-LEN(SUBSTITUTE(N340," ","")))+1</f>
        <v>7</v>
      </c>
      <c r="S340" s="0" t="n">
        <f aca="false">(1+LEN(O340)-LEN(SUBSTITUTE(O340," ","")))</f>
        <v>10</v>
      </c>
      <c r="T340" s="0" t="s">
        <v>2437</v>
      </c>
      <c r="U340" s="0" t="s">
        <v>2438</v>
      </c>
      <c r="V340" s="0" t="s">
        <v>2439</v>
      </c>
      <c r="W340" s="0" t="s">
        <v>2440</v>
      </c>
      <c r="X340" s="0" t="s">
        <v>582</v>
      </c>
      <c r="Y340" s="0" t="s">
        <v>1393</v>
      </c>
      <c r="Z340" s="0" t="s">
        <v>2441</v>
      </c>
      <c r="AA340" s="0" t="s">
        <v>2442</v>
      </c>
      <c r="AB340" s="0" t="s">
        <v>2443</v>
      </c>
      <c r="AC340" s="0" t="s">
        <v>2444</v>
      </c>
      <c r="AD340" s="0" t="s">
        <v>186</v>
      </c>
      <c r="AE340" s="0" t="s">
        <v>1393</v>
      </c>
      <c r="AF340" s="0" t="s">
        <v>2445</v>
      </c>
      <c r="AG340" s="0" t="s">
        <v>1051</v>
      </c>
      <c r="AH340" s="0" t="s">
        <v>1393</v>
      </c>
      <c r="AI340" s="0" t="s">
        <v>1051</v>
      </c>
      <c r="AJ340" s="0" t="s">
        <v>2446</v>
      </c>
      <c r="AK340" s="0" t="s">
        <v>186</v>
      </c>
      <c r="AL340" s="0" t="s">
        <v>1393</v>
      </c>
      <c r="AM340" s="0" t="s">
        <v>1393</v>
      </c>
      <c r="AN340" s="0" t="s">
        <v>1051</v>
      </c>
      <c r="AO340" s="0" t="s">
        <v>1393</v>
      </c>
      <c r="AP340" s="0" t="s">
        <v>2447</v>
      </c>
      <c r="AQ340" s="0" t="s">
        <v>1051</v>
      </c>
      <c r="AR340" s="0" t="s">
        <v>2448</v>
      </c>
      <c r="AS340" s="0" t="s">
        <v>1393</v>
      </c>
      <c r="AT340" s="0" t="s">
        <v>1051</v>
      </c>
      <c r="AU340" s="0" t="s">
        <v>2449</v>
      </c>
      <c r="AV340" s="0" t="s">
        <v>2256</v>
      </c>
      <c r="AW340" s="0" t="s">
        <v>1393</v>
      </c>
      <c r="AX340" s="0" t="s">
        <v>1393</v>
      </c>
      <c r="AY340" s="0" t="s">
        <v>1393</v>
      </c>
      <c r="AZ340" s="0" t="s">
        <v>2450</v>
      </c>
      <c r="BA340" s="0" t="s">
        <v>1393</v>
      </c>
      <c r="BB340" s="0" t="s">
        <v>1051</v>
      </c>
      <c r="BC340" s="0" t="s">
        <v>1051</v>
      </c>
      <c r="BD340" s="0" t="s">
        <v>1393</v>
      </c>
      <c r="BE340" s="0" t="s">
        <v>2451</v>
      </c>
      <c r="BF340" s="0" t="s">
        <v>1393</v>
      </c>
      <c r="BG340" s="0" t="s">
        <v>1393</v>
      </c>
      <c r="BH340" s="0" t="s">
        <v>1393</v>
      </c>
      <c r="BI340" s="0" t="s">
        <v>1393</v>
      </c>
      <c r="BJ340" s="0" t="s">
        <v>2452</v>
      </c>
      <c r="BK340" s="0" t="s">
        <v>873</v>
      </c>
      <c r="BL340" s="0" t="s">
        <v>1393</v>
      </c>
      <c r="BM340" s="0" t="s">
        <v>1051</v>
      </c>
      <c r="BN340" s="0" t="s">
        <v>2453</v>
      </c>
      <c r="BO340" s="0" t="s">
        <v>1393</v>
      </c>
      <c r="BP340" s="0" t="s">
        <v>2441</v>
      </c>
      <c r="BQ340" s="0" t="s">
        <v>2454</v>
      </c>
      <c r="BS340" s="0" t="s">
        <v>1051</v>
      </c>
      <c r="BT340" s="0" t="n">
        <f aca="false">49-(COUNTBLANK(U340:BQ340))</f>
        <v>49</v>
      </c>
      <c r="BU340" s="0" t="str">
        <f aca="false">CONCATENATE("*",BS340,"*")</f>
        <v>*draw*</v>
      </c>
      <c r="BV340" s="0" t="n">
        <f aca="false">COUNTIFS(U340:BQ340,BU340)</f>
        <v>0</v>
      </c>
      <c r="BW340" s="14" t="n">
        <f aca="false">BV340/BT340</f>
        <v>0</v>
      </c>
      <c r="BZ340" s="14" t="str">
        <f aca="false">IF(BY340="","",(BY340/BT340))</f>
        <v/>
      </c>
      <c r="CA340" s="0" t="n">
        <f aca="false">COUNTIFS(U340:BQ340,BU341)</f>
        <v>0</v>
      </c>
      <c r="CB340" s="0" t="str">
        <f aca="false">IF(BX340="",BU340,BX340)</f>
        <v>*draw*</v>
      </c>
      <c r="CC340" s="0" t="n">
        <f aca="false">COUNTIFS(U340:BQ340,CB341)</f>
        <v>0</v>
      </c>
      <c r="CD340" s="14" t="n">
        <f aca="false">CC340/BT340</f>
        <v>0</v>
      </c>
      <c r="CE340" s="0" t="s">
        <v>2455</v>
      </c>
      <c r="CF340" s="14" t="n">
        <f aca="false">(COUNTIFS(U340:BQ340,CE340))/BT340</f>
        <v>0</v>
      </c>
      <c r="CH340" s="0" t="s">
        <v>2456</v>
      </c>
      <c r="CI340" s="14" t="n">
        <f aca="false">(COUNTIFS(U340:BQ340,CK340))/BT340</f>
        <v>0.489795918367347</v>
      </c>
      <c r="CJ340" s="14" t="n">
        <f aca="false">(COUNTIFS(U340:BQ340,CK341))/BT340</f>
        <v>0.183673469387755</v>
      </c>
      <c r="CK340" s="15" t="s">
        <v>1393</v>
      </c>
      <c r="CL340" s="0" t="s">
        <v>2457</v>
      </c>
      <c r="CN340" s="16"/>
    </row>
    <row r="341" customFormat="false" ht="13.8" hidden="false" customHeight="false" outlineLevel="0" collapsed="false">
      <c r="A341" s="4" t="s">
        <v>197</v>
      </c>
      <c r="B341" s="4" t="n">
        <v>1</v>
      </c>
      <c r="C341" s="4" t="n">
        <v>1</v>
      </c>
      <c r="D341" s="4" t="n">
        <v>2</v>
      </c>
      <c r="E341" s="4" t="n">
        <v>82</v>
      </c>
      <c r="F341" s="4" t="n">
        <v>43</v>
      </c>
      <c r="G341" s="4" t="n">
        <v>1</v>
      </c>
      <c r="H341" s="4" t="n">
        <v>1043</v>
      </c>
      <c r="I341" s="4" t="n">
        <v>11043</v>
      </c>
      <c r="J341" s="4" t="n">
        <v>1043</v>
      </c>
      <c r="K341" s="4" t="s">
        <v>200</v>
      </c>
      <c r="L341" s="4" t="s">
        <v>132</v>
      </c>
      <c r="M341" s="0" t="s">
        <v>2458</v>
      </c>
      <c r="N341" s="0" t="s">
        <v>2435</v>
      </c>
      <c r="O341" s="0" t="s">
        <v>2459</v>
      </c>
      <c r="R341" s="0" t="n">
        <f aca="false">(1+LEN(N341)-LEN(SUBSTITUTE(N341," ","")))+1</f>
        <v>7</v>
      </c>
      <c r="S341" s="0" t="n">
        <f aca="false">(1+LEN(O341)-LEN(SUBSTITUTE(O341," ","")))</f>
        <v>10</v>
      </c>
      <c r="T341" s="0" t="s">
        <v>2437</v>
      </c>
      <c r="U341" s="0" t="s">
        <v>2460</v>
      </c>
      <c r="V341" s="0" t="s">
        <v>2461</v>
      </c>
      <c r="W341" s="0" t="s">
        <v>2462</v>
      </c>
      <c r="X341" s="0" t="s">
        <v>2463</v>
      </c>
      <c r="Y341" s="0" t="s">
        <v>186</v>
      </c>
      <c r="Z341" s="0" t="s">
        <v>2438</v>
      </c>
      <c r="AA341" s="0" t="s">
        <v>2464</v>
      </c>
      <c r="AB341" s="0" t="s">
        <v>2465</v>
      </c>
      <c r="AC341" s="0" t="s">
        <v>2466</v>
      </c>
      <c r="AD341" s="0" t="s">
        <v>2467</v>
      </c>
      <c r="AE341" s="0" t="s">
        <v>186</v>
      </c>
      <c r="AF341" s="0" t="s">
        <v>2468</v>
      </c>
      <c r="AG341" s="0" t="s">
        <v>2469</v>
      </c>
      <c r="AH341" s="0" t="s">
        <v>2470</v>
      </c>
      <c r="AI341" s="0" t="s">
        <v>186</v>
      </c>
      <c r="AJ341" s="0" t="s">
        <v>2471</v>
      </c>
      <c r="AK341" s="0" t="s">
        <v>2472</v>
      </c>
      <c r="AL341" s="0" t="s">
        <v>2473</v>
      </c>
      <c r="AM341" s="0" t="s">
        <v>186</v>
      </c>
      <c r="AN341" s="0" t="s">
        <v>186</v>
      </c>
      <c r="AO341" s="0" t="s">
        <v>2438</v>
      </c>
      <c r="AP341" s="0" t="s">
        <v>2474</v>
      </c>
      <c r="AQ341" s="0" t="s">
        <v>2475</v>
      </c>
      <c r="AR341" s="0" t="s">
        <v>2476</v>
      </c>
      <c r="AS341" s="0" t="s">
        <v>2477</v>
      </c>
      <c r="AT341" s="0" t="s">
        <v>2478</v>
      </c>
      <c r="AU341" s="0" t="s">
        <v>2460</v>
      </c>
      <c r="AV341" s="0" t="s">
        <v>186</v>
      </c>
      <c r="AW341" s="0" t="s">
        <v>2438</v>
      </c>
      <c r="AX341" s="0" t="s">
        <v>186</v>
      </c>
      <c r="AY341" s="0" t="s">
        <v>186</v>
      </c>
      <c r="AZ341" s="0" t="s">
        <v>2479</v>
      </c>
      <c r="BA341" s="0" t="s">
        <v>2480</v>
      </c>
      <c r="BB341" s="0" t="s">
        <v>186</v>
      </c>
      <c r="BC341" s="0" t="s">
        <v>2475</v>
      </c>
      <c r="BD341" s="0" t="s">
        <v>2473</v>
      </c>
      <c r="BE341" s="0" t="s">
        <v>2481</v>
      </c>
      <c r="BF341" s="0" t="s">
        <v>186</v>
      </c>
      <c r="BG341" s="0" t="s">
        <v>2438</v>
      </c>
      <c r="BH341" s="0" t="s">
        <v>186</v>
      </c>
      <c r="BI341" s="0" t="s">
        <v>2482</v>
      </c>
      <c r="BJ341" s="0" t="s">
        <v>2483</v>
      </c>
      <c r="BK341" s="0" t="s">
        <v>2484</v>
      </c>
      <c r="BL341" s="0" t="s">
        <v>2460</v>
      </c>
      <c r="BM341" s="0" t="s">
        <v>186</v>
      </c>
      <c r="BN341" s="0" t="s">
        <v>2485</v>
      </c>
      <c r="BO341" s="0" t="s">
        <v>186</v>
      </c>
      <c r="BP341" s="0" t="s">
        <v>2486</v>
      </c>
      <c r="BQ341" s="0" t="s">
        <v>171</v>
      </c>
      <c r="BS341" s="0" t="s">
        <v>186</v>
      </c>
      <c r="BT341" s="0" t="n">
        <f aca="false">49-(COUNTBLANK(U341:BQ341))</f>
        <v>49</v>
      </c>
      <c r="BU341" s="0" t="str">
        <f aca="false">CONCATENATE("*",BS341,"*")</f>
        <v>*eat*</v>
      </c>
      <c r="BV341" s="0" t="n">
        <f aca="false">COUNTIFS(U341:BQ341,BU341)</f>
        <v>0</v>
      </c>
      <c r="BW341" s="14" t="n">
        <f aca="false">BV341/BT341</f>
        <v>0</v>
      </c>
      <c r="BZ341" s="14" t="str">
        <f aca="false">IF(BY341="","",(BY341/BT341))</f>
        <v/>
      </c>
      <c r="CA341" s="0" t="n">
        <f aca="false">COUNTIFS(U341:BQ341,BU340)</f>
        <v>0</v>
      </c>
      <c r="CB341" s="0" t="str">
        <f aca="false">IF(BX341="",BU341,BX341)</f>
        <v>*eat*</v>
      </c>
      <c r="CC341" s="0" t="n">
        <f aca="false">COUNTIFS(U341:BQ341,CB340)</f>
        <v>0</v>
      </c>
      <c r="CD341" s="14" t="n">
        <f aca="false">CC341/BT341</f>
        <v>0</v>
      </c>
      <c r="CE341" s="0" t="s">
        <v>193</v>
      </c>
      <c r="CF341" s="14" t="n">
        <f aca="false">(COUNTIFS(U341:BQ341,CE341))/BT341</f>
        <v>0</v>
      </c>
      <c r="CH341" s="0" t="s">
        <v>194</v>
      </c>
      <c r="CI341" s="14" t="n">
        <f aca="false">(COUNTIFS(U341:BQ341,CK341))/BT341</f>
        <v>0.469387755102041</v>
      </c>
      <c r="CJ341" s="14" t="n">
        <f aca="false">(COUNTIFS(U341:BQ341,CK340))/BT341</f>
        <v>0</v>
      </c>
      <c r="CK341" s="15" t="s">
        <v>186</v>
      </c>
      <c r="CL341" s="0" t="s">
        <v>2457</v>
      </c>
      <c r="CN341" s="16"/>
    </row>
    <row r="342" s="16" customFormat="true" ht="13.8" hidden="false" customHeight="false" outlineLevel="0" collapsed="false">
      <c r="A342" s="4" t="s">
        <v>131</v>
      </c>
      <c r="B342" s="17" t="n">
        <v>1</v>
      </c>
      <c r="C342" s="17" t="n">
        <v>2</v>
      </c>
      <c r="D342" s="17" t="n">
        <v>1</v>
      </c>
      <c r="E342" s="17" t="n">
        <v>82</v>
      </c>
      <c r="F342" s="17" t="n">
        <v>43</v>
      </c>
      <c r="G342" s="17" t="n">
        <v>2</v>
      </c>
      <c r="H342" s="4" t="n">
        <v>2043</v>
      </c>
      <c r="I342" s="4" t="n">
        <v>12043</v>
      </c>
      <c r="J342" s="4" t="n">
        <v>2043</v>
      </c>
      <c r="K342" s="4" t="s">
        <v>200</v>
      </c>
      <c r="L342" s="4" t="s">
        <v>132</v>
      </c>
      <c r="M342" s="16" t="s">
        <v>2434</v>
      </c>
      <c r="N342" s="16" t="s">
        <v>2435</v>
      </c>
      <c r="O342" s="16" t="s">
        <v>2459</v>
      </c>
      <c r="P342" s="0"/>
      <c r="Q342" s="0"/>
      <c r="R342" s="16" t="n">
        <f aca="false">(1+LEN(N342)-LEN(SUBSTITUTE(N342," ","")))+1</f>
        <v>7</v>
      </c>
      <c r="S342" s="16" t="n">
        <f aca="false">(1+LEN(O342)-LEN(SUBSTITUTE(O342," ","")))</f>
        <v>10</v>
      </c>
      <c r="T342" s="16" t="s">
        <v>2437</v>
      </c>
      <c r="U342" s="16" t="s">
        <v>2438</v>
      </c>
      <c r="V342" s="16" t="s">
        <v>2439</v>
      </c>
      <c r="W342" s="16" t="s">
        <v>2440</v>
      </c>
      <c r="X342" s="16" t="s">
        <v>582</v>
      </c>
      <c r="Y342" s="16" t="s">
        <v>1393</v>
      </c>
      <c r="Z342" s="16" t="s">
        <v>2441</v>
      </c>
      <c r="AA342" s="16" t="s">
        <v>2442</v>
      </c>
      <c r="AB342" s="16" t="s">
        <v>2443</v>
      </c>
      <c r="AC342" s="16" t="s">
        <v>2444</v>
      </c>
      <c r="AD342" s="16" t="s">
        <v>186</v>
      </c>
      <c r="AE342" s="16" t="s">
        <v>1393</v>
      </c>
      <c r="AF342" s="16" t="s">
        <v>2445</v>
      </c>
      <c r="AG342" s="16" t="s">
        <v>1051</v>
      </c>
      <c r="AH342" s="16" t="s">
        <v>1393</v>
      </c>
      <c r="AI342" s="16" t="s">
        <v>1051</v>
      </c>
      <c r="AJ342" s="16" t="s">
        <v>2446</v>
      </c>
      <c r="AK342" s="16" t="s">
        <v>186</v>
      </c>
      <c r="AL342" s="16" t="s">
        <v>1393</v>
      </c>
      <c r="AM342" s="16" t="s">
        <v>1393</v>
      </c>
      <c r="AN342" s="16" t="s">
        <v>1051</v>
      </c>
      <c r="AO342" s="16" t="s">
        <v>1393</v>
      </c>
      <c r="AP342" s="16" t="s">
        <v>2447</v>
      </c>
      <c r="AQ342" s="16" t="s">
        <v>1051</v>
      </c>
      <c r="AR342" s="16" t="s">
        <v>2448</v>
      </c>
      <c r="AS342" s="16" t="s">
        <v>1393</v>
      </c>
      <c r="AT342" s="16" t="s">
        <v>1051</v>
      </c>
      <c r="AU342" s="16" t="s">
        <v>2449</v>
      </c>
      <c r="AV342" s="16" t="s">
        <v>2256</v>
      </c>
      <c r="AW342" s="16" t="s">
        <v>1393</v>
      </c>
      <c r="AX342" s="16" t="s">
        <v>1393</v>
      </c>
      <c r="AY342" s="16" t="s">
        <v>1393</v>
      </c>
      <c r="AZ342" s="16" t="s">
        <v>2450</v>
      </c>
      <c r="BA342" s="16" t="s">
        <v>1393</v>
      </c>
      <c r="BB342" s="16" t="s">
        <v>1051</v>
      </c>
      <c r="BC342" s="16" t="s">
        <v>1051</v>
      </c>
      <c r="BD342" s="16" t="s">
        <v>1393</v>
      </c>
      <c r="BE342" s="16" t="s">
        <v>2451</v>
      </c>
      <c r="BF342" s="16" t="s">
        <v>1393</v>
      </c>
      <c r="BG342" s="16" t="s">
        <v>1393</v>
      </c>
      <c r="BH342" s="16" t="s">
        <v>1393</v>
      </c>
      <c r="BI342" s="16" t="s">
        <v>1393</v>
      </c>
      <c r="BJ342" s="16" t="s">
        <v>2452</v>
      </c>
      <c r="BK342" s="16" t="s">
        <v>873</v>
      </c>
      <c r="BL342" s="16" t="s">
        <v>1393</v>
      </c>
      <c r="BM342" s="16" t="s">
        <v>1051</v>
      </c>
      <c r="BN342" s="16" t="s">
        <v>2453</v>
      </c>
      <c r="BO342" s="16" t="s">
        <v>1393</v>
      </c>
      <c r="BP342" s="16" t="s">
        <v>2441</v>
      </c>
      <c r="BQ342" s="16" t="s">
        <v>2454</v>
      </c>
      <c r="BR342" s="0"/>
      <c r="BS342" s="16" t="s">
        <v>1051</v>
      </c>
      <c r="BT342" s="16" t="n">
        <f aca="false">49-(COUNTBLANK(U342:BQ342))</f>
        <v>49</v>
      </c>
      <c r="BU342" s="16" t="str">
        <f aca="false">CONCATENATE("*",BS342,"*")</f>
        <v>*draw*</v>
      </c>
      <c r="BV342" s="16" t="n">
        <f aca="false">COUNTIFS(U342:BQ342,BU342)</f>
        <v>0</v>
      </c>
      <c r="BW342" s="18" t="n">
        <f aca="false">BV342/BT342</f>
        <v>0</v>
      </c>
      <c r="BX342" s="0"/>
      <c r="BY342" s="0"/>
      <c r="BZ342" s="18" t="str">
        <f aca="false">IF(BY342="","",(BY342/BT342))</f>
        <v/>
      </c>
      <c r="CA342" s="16" t="n">
        <f aca="false">COUNTIFS(U342:BQ342,BU343)</f>
        <v>0</v>
      </c>
      <c r="CB342" s="16" t="str">
        <f aca="false">IF(BX342="",BU342,BX342)</f>
        <v>*draw*</v>
      </c>
      <c r="CC342" s="16" t="n">
        <f aca="false">COUNTIFS(U342:BQ342,CB343)</f>
        <v>0</v>
      </c>
      <c r="CD342" s="18" t="n">
        <f aca="false">CC342/BT342</f>
        <v>0</v>
      </c>
      <c r="CE342" s="16" t="s">
        <v>2455</v>
      </c>
      <c r="CF342" s="18" t="n">
        <f aca="false">(COUNTIFS(U342:BQ342,CE342))/BT342</f>
        <v>0</v>
      </c>
      <c r="CG342" s="0"/>
      <c r="CH342" s="16" t="s">
        <v>2456</v>
      </c>
      <c r="CI342" s="14" t="n">
        <f aca="false">(COUNTIFS(U342:BQ342,CK342))/BT342</f>
        <v>0.183673469387755</v>
      </c>
      <c r="CJ342" s="14" t="n">
        <f aca="false">(COUNTIFS(U342:BQ342,CK343))/BT342</f>
        <v>0.489795918367347</v>
      </c>
      <c r="CK342" s="16" t="s">
        <v>186</v>
      </c>
      <c r="CL342" s="16" t="s">
        <v>2457</v>
      </c>
    </row>
    <row r="343" customFormat="false" ht="13.8" hidden="false" customHeight="false" outlineLevel="0" collapsed="false">
      <c r="A343" s="4" t="s">
        <v>167</v>
      </c>
      <c r="B343" s="17" t="n">
        <v>1</v>
      </c>
      <c r="C343" s="17" t="n">
        <v>2</v>
      </c>
      <c r="D343" s="17" t="n">
        <v>2</v>
      </c>
      <c r="E343" s="17" t="n">
        <v>82</v>
      </c>
      <c r="F343" s="17" t="n">
        <v>43</v>
      </c>
      <c r="G343" s="17" t="n">
        <v>3</v>
      </c>
      <c r="H343" s="4" t="n">
        <v>3043</v>
      </c>
      <c r="I343" s="4" t="n">
        <v>13043</v>
      </c>
      <c r="J343" s="4" t="n">
        <v>3043</v>
      </c>
      <c r="K343" s="4" t="s">
        <v>200</v>
      </c>
      <c r="L343" s="4" t="s">
        <v>132</v>
      </c>
      <c r="M343" s="25" t="s">
        <v>2458</v>
      </c>
      <c r="N343" s="16" t="s">
        <v>2435</v>
      </c>
      <c r="O343" s="16" t="s">
        <v>2436</v>
      </c>
      <c r="R343" s="16" t="n">
        <f aca="false">(1+LEN(N343)-LEN(SUBSTITUTE(N343," ","")))+1</f>
        <v>7</v>
      </c>
      <c r="S343" s="16" t="n">
        <f aca="false">(1+LEN(O343)-LEN(SUBSTITUTE(O343," ","")))</f>
        <v>10</v>
      </c>
      <c r="T343" s="16" t="s">
        <v>2437</v>
      </c>
      <c r="U343" s="16" t="s">
        <v>2460</v>
      </c>
      <c r="V343" s="16" t="s">
        <v>2461</v>
      </c>
      <c r="W343" s="16" t="s">
        <v>2462</v>
      </c>
      <c r="X343" s="16" t="s">
        <v>2463</v>
      </c>
      <c r="Y343" s="16" t="s">
        <v>186</v>
      </c>
      <c r="Z343" s="16" t="s">
        <v>2438</v>
      </c>
      <c r="AA343" s="16" t="s">
        <v>2464</v>
      </c>
      <c r="AB343" s="16" t="s">
        <v>2465</v>
      </c>
      <c r="AC343" s="16" t="s">
        <v>2466</v>
      </c>
      <c r="AD343" s="16" t="s">
        <v>2467</v>
      </c>
      <c r="AE343" s="16" t="s">
        <v>186</v>
      </c>
      <c r="AF343" s="16" t="s">
        <v>2468</v>
      </c>
      <c r="AG343" s="16" t="s">
        <v>2469</v>
      </c>
      <c r="AH343" s="16" t="s">
        <v>2470</v>
      </c>
      <c r="AI343" s="16" t="s">
        <v>186</v>
      </c>
      <c r="AJ343" s="16" t="s">
        <v>2471</v>
      </c>
      <c r="AK343" s="16" t="s">
        <v>2472</v>
      </c>
      <c r="AL343" s="16" t="s">
        <v>2473</v>
      </c>
      <c r="AM343" s="16" t="s">
        <v>186</v>
      </c>
      <c r="AN343" s="16" t="s">
        <v>186</v>
      </c>
      <c r="AO343" s="16" t="s">
        <v>2438</v>
      </c>
      <c r="AP343" s="16" t="s">
        <v>2474</v>
      </c>
      <c r="AQ343" s="16" t="s">
        <v>2475</v>
      </c>
      <c r="AR343" s="16" t="s">
        <v>2476</v>
      </c>
      <c r="AS343" s="16" t="s">
        <v>2477</v>
      </c>
      <c r="AT343" s="16" t="s">
        <v>2478</v>
      </c>
      <c r="AU343" s="16" t="s">
        <v>2460</v>
      </c>
      <c r="AV343" s="16" t="s">
        <v>186</v>
      </c>
      <c r="AW343" s="16" t="s">
        <v>2438</v>
      </c>
      <c r="AX343" s="16" t="s">
        <v>186</v>
      </c>
      <c r="AY343" s="16" t="s">
        <v>186</v>
      </c>
      <c r="AZ343" s="16" t="s">
        <v>2479</v>
      </c>
      <c r="BA343" s="16" t="s">
        <v>2480</v>
      </c>
      <c r="BB343" s="16" t="s">
        <v>186</v>
      </c>
      <c r="BC343" s="16" t="s">
        <v>2475</v>
      </c>
      <c r="BD343" s="16" t="s">
        <v>2473</v>
      </c>
      <c r="BE343" s="16" t="s">
        <v>2481</v>
      </c>
      <c r="BF343" s="16" t="s">
        <v>186</v>
      </c>
      <c r="BG343" s="16" t="s">
        <v>2438</v>
      </c>
      <c r="BH343" s="16" t="s">
        <v>186</v>
      </c>
      <c r="BI343" s="16" t="s">
        <v>2482</v>
      </c>
      <c r="BJ343" s="16" t="s">
        <v>2483</v>
      </c>
      <c r="BK343" s="16" t="s">
        <v>2484</v>
      </c>
      <c r="BL343" s="16" t="s">
        <v>2460</v>
      </c>
      <c r="BM343" s="16" t="s">
        <v>186</v>
      </c>
      <c r="BN343" s="16" t="s">
        <v>2485</v>
      </c>
      <c r="BO343" s="16" t="s">
        <v>186</v>
      </c>
      <c r="BP343" s="16" t="s">
        <v>2486</v>
      </c>
      <c r="BQ343" s="16" t="s">
        <v>171</v>
      </c>
      <c r="BS343" s="16" t="s">
        <v>186</v>
      </c>
      <c r="BT343" s="16" t="n">
        <f aca="false">49-(COUNTBLANK(U343:BQ343))</f>
        <v>49</v>
      </c>
      <c r="BU343" s="16" t="str">
        <f aca="false">CONCATENATE("*",BS343,"*")</f>
        <v>*eat*</v>
      </c>
      <c r="BV343" s="16" t="n">
        <f aca="false">COUNTIFS(U343:BQ343,BU343)</f>
        <v>0</v>
      </c>
      <c r="BW343" s="18" t="n">
        <f aca="false">BV343/BT343</f>
        <v>0</v>
      </c>
      <c r="BZ343" s="18" t="str">
        <f aca="false">IF(BY343="","",(BY343/BT343))</f>
        <v/>
      </c>
      <c r="CA343" s="16" t="n">
        <f aca="false">COUNTIFS(U343:BQ343,BU342)</f>
        <v>0</v>
      </c>
      <c r="CB343" s="16" t="str">
        <f aca="false">IF(BX343="",BU343,BX343)</f>
        <v>*eat*</v>
      </c>
      <c r="CC343" s="16" t="n">
        <f aca="false">COUNTIFS(U343:BQ343,CB342)</f>
        <v>0</v>
      </c>
      <c r="CD343" s="18" t="n">
        <f aca="false">CC343/BT343</f>
        <v>0</v>
      </c>
      <c r="CE343" s="16" t="s">
        <v>193</v>
      </c>
      <c r="CF343" s="18" t="n">
        <f aca="false">(COUNTIFS(U343:BQ343,CE343))/BT343</f>
        <v>0</v>
      </c>
      <c r="CH343" s="16" t="s">
        <v>194</v>
      </c>
      <c r="CI343" s="14" t="n">
        <f aca="false">(COUNTIFS(U343:BQ343,CK343))/BT343</f>
        <v>0</v>
      </c>
      <c r="CJ343" s="14" t="n">
        <f aca="false">(COUNTIFS(U343:BQ343,CK342))/BT343</f>
        <v>0.469387755102041</v>
      </c>
      <c r="CK343" s="16" t="s">
        <v>1393</v>
      </c>
      <c r="CL343" s="16" t="s">
        <v>2457</v>
      </c>
    </row>
    <row r="344" customFormat="false" ht="13.8" hidden="false" customHeight="false" outlineLevel="0" collapsed="false">
      <c r="A344" s="4" t="s">
        <v>202</v>
      </c>
      <c r="B344" s="4" t="n">
        <v>2</v>
      </c>
      <c r="C344" s="4" t="n">
        <v>1</v>
      </c>
      <c r="D344" s="4" t="n">
        <v>1</v>
      </c>
      <c r="E344" s="4" t="n">
        <v>82</v>
      </c>
      <c r="F344" s="4" t="n">
        <v>43</v>
      </c>
      <c r="G344" s="4" t="n">
        <v>5</v>
      </c>
      <c r="H344" s="4" t="n">
        <v>5043</v>
      </c>
      <c r="I344" s="4" t="n">
        <v>15043</v>
      </c>
      <c r="J344" s="4" t="n">
        <v>5043</v>
      </c>
      <c r="K344" s="4" t="n">
        <v>25043</v>
      </c>
      <c r="L344" s="4" t="s">
        <v>132</v>
      </c>
      <c r="M344" s="0" t="s">
        <v>2434</v>
      </c>
      <c r="N344" s="0" t="s">
        <v>2435</v>
      </c>
      <c r="O344" s="0" t="s">
        <v>2436</v>
      </c>
      <c r="P344" s="0" t="s">
        <v>2487</v>
      </c>
      <c r="Q344" s="0" t="s">
        <v>282</v>
      </c>
      <c r="R344" s="0" t="n">
        <f aca="false">(1+LEN(N344)-LEN(SUBSTITUTE(N344," ","")))+1</f>
        <v>7</v>
      </c>
      <c r="S344" s="0" t="n">
        <f aca="false">(1+LEN(O344)-LEN(SUBSTITUTE(O344," ","")))</f>
        <v>10</v>
      </c>
      <c r="T344" s="0" t="s">
        <v>2437</v>
      </c>
      <c r="U344" s="0" t="s">
        <v>2438</v>
      </c>
      <c r="V344" s="0" t="s">
        <v>2439</v>
      </c>
      <c r="W344" s="0" t="s">
        <v>2440</v>
      </c>
      <c r="X344" s="0" t="s">
        <v>582</v>
      </c>
      <c r="Y344" s="0" t="s">
        <v>1393</v>
      </c>
      <c r="Z344" s="0" t="s">
        <v>2441</v>
      </c>
      <c r="AA344" s="0" t="s">
        <v>2442</v>
      </c>
      <c r="AB344" s="0" t="s">
        <v>2443</v>
      </c>
      <c r="AC344" s="0" t="s">
        <v>2444</v>
      </c>
      <c r="AD344" s="0" t="s">
        <v>186</v>
      </c>
      <c r="AE344" s="0" t="s">
        <v>1393</v>
      </c>
      <c r="AF344" s="0" t="s">
        <v>2445</v>
      </c>
      <c r="AG344" s="0" t="s">
        <v>1051</v>
      </c>
      <c r="AH344" s="0" t="s">
        <v>1393</v>
      </c>
      <c r="AI344" s="0" t="s">
        <v>1051</v>
      </c>
      <c r="AJ344" s="0" t="s">
        <v>2446</v>
      </c>
      <c r="AK344" s="0" t="s">
        <v>186</v>
      </c>
      <c r="AL344" s="0" t="s">
        <v>1393</v>
      </c>
      <c r="AM344" s="0" t="s">
        <v>1393</v>
      </c>
      <c r="AN344" s="0" t="s">
        <v>1051</v>
      </c>
      <c r="AO344" s="0" t="s">
        <v>1393</v>
      </c>
      <c r="AP344" s="0" t="s">
        <v>2447</v>
      </c>
      <c r="AQ344" s="0" t="s">
        <v>1051</v>
      </c>
      <c r="AR344" s="0" t="s">
        <v>2448</v>
      </c>
      <c r="AS344" s="0" t="s">
        <v>1393</v>
      </c>
      <c r="AT344" s="0" t="s">
        <v>1051</v>
      </c>
      <c r="AU344" s="0" t="s">
        <v>2449</v>
      </c>
      <c r="AV344" s="0" t="s">
        <v>2256</v>
      </c>
      <c r="AW344" s="0" t="s">
        <v>1393</v>
      </c>
      <c r="AX344" s="0" t="s">
        <v>1393</v>
      </c>
      <c r="AY344" s="0" t="s">
        <v>1393</v>
      </c>
      <c r="AZ344" s="0" t="s">
        <v>2450</v>
      </c>
      <c r="BA344" s="0" t="s">
        <v>1393</v>
      </c>
      <c r="BB344" s="0" t="s">
        <v>1051</v>
      </c>
      <c r="BC344" s="0" t="s">
        <v>1051</v>
      </c>
      <c r="BD344" s="0" t="s">
        <v>1393</v>
      </c>
      <c r="BE344" s="0" t="s">
        <v>2451</v>
      </c>
      <c r="BF344" s="0" t="s">
        <v>1393</v>
      </c>
      <c r="BG344" s="0" t="s">
        <v>1393</v>
      </c>
      <c r="BH344" s="0" t="s">
        <v>1393</v>
      </c>
      <c r="BI344" s="0" t="s">
        <v>1393</v>
      </c>
      <c r="BJ344" s="0" t="s">
        <v>2452</v>
      </c>
      <c r="BK344" s="0" t="s">
        <v>873</v>
      </c>
      <c r="BL344" s="0" t="s">
        <v>1393</v>
      </c>
      <c r="BM344" s="0" t="s">
        <v>1051</v>
      </c>
      <c r="BN344" s="0" t="s">
        <v>2453</v>
      </c>
      <c r="BO344" s="0" t="s">
        <v>1393</v>
      </c>
      <c r="BP344" s="0" t="s">
        <v>2441</v>
      </c>
      <c r="BQ344" s="0" t="s">
        <v>2454</v>
      </c>
      <c r="BS344" s="0" t="s">
        <v>1051</v>
      </c>
      <c r="BT344" s="0" t="n">
        <f aca="false">49-(COUNTBLANK(U344:BQ344))</f>
        <v>49</v>
      </c>
      <c r="BU344" s="0" t="str">
        <f aca="false">CONCATENATE("*",BS344,"*")</f>
        <v>*draw*</v>
      </c>
      <c r="BV344" s="0" t="n">
        <f aca="false">COUNTIFS(U344:BQ344,BU344)</f>
        <v>0</v>
      </c>
      <c r="BW344" s="14" t="n">
        <f aca="false">BV344/BT344</f>
        <v>0</v>
      </c>
      <c r="BZ344" s="14" t="str">
        <f aca="false">IF(BY344="","",(BY344/BT344))</f>
        <v/>
      </c>
      <c r="CA344" s="0" t="n">
        <f aca="false">COUNTIFS(U344:BQ344,BU345)</f>
        <v>0</v>
      </c>
      <c r="CB344" s="0" t="str">
        <f aca="false">IF(BX344="",BU344,BX344)</f>
        <v>*draw*</v>
      </c>
      <c r="CC344" s="0" t="n">
        <f aca="false">COUNTIFS(U344:BQ344,CB345)</f>
        <v>0</v>
      </c>
      <c r="CD344" s="14" t="n">
        <f aca="false">CC344/BT344</f>
        <v>0</v>
      </c>
      <c r="CE344" s="0" t="s">
        <v>2455</v>
      </c>
      <c r="CF344" s="14" t="n">
        <f aca="false">(COUNTIFS(U344:BQ344,CE344))/BT344</f>
        <v>0</v>
      </c>
      <c r="CH344" s="0" t="s">
        <v>2456</v>
      </c>
      <c r="CI344" s="14" t="n">
        <f aca="false">(COUNTIFS(U344:BQ344,CK344))/BT344</f>
        <v>0.489795918367347</v>
      </c>
      <c r="CJ344" s="14" t="n">
        <f aca="false">(COUNTIFS(U344:BQ344,CH345))/BT344</f>
        <v>0</v>
      </c>
      <c r="CK344" s="15" t="s">
        <v>1393</v>
      </c>
      <c r="CL344" s="0" t="s">
        <v>2457</v>
      </c>
      <c r="CN344" s="16"/>
    </row>
    <row r="345" customFormat="false" ht="13.8" hidden="false" customHeight="false" outlineLevel="0" collapsed="false">
      <c r="A345" s="4" t="s">
        <v>203</v>
      </c>
      <c r="B345" s="4" t="n">
        <v>2</v>
      </c>
      <c r="C345" s="4" t="n">
        <v>1</v>
      </c>
      <c r="D345" s="4" t="n">
        <v>2</v>
      </c>
      <c r="E345" s="4" t="n">
        <v>82</v>
      </c>
      <c r="F345" s="4" t="n">
        <v>43</v>
      </c>
      <c r="G345" s="4" t="n">
        <v>6</v>
      </c>
      <c r="H345" s="4" t="n">
        <v>6043</v>
      </c>
      <c r="I345" s="4" t="n">
        <v>16043</v>
      </c>
      <c r="J345" s="4" t="n">
        <v>6043</v>
      </c>
      <c r="K345" s="4" t="n">
        <v>26043</v>
      </c>
      <c r="L345" s="4" t="s">
        <v>132</v>
      </c>
      <c r="M345" s="0" t="s">
        <v>2458</v>
      </c>
      <c r="N345" s="0" t="s">
        <v>2435</v>
      </c>
      <c r="O345" s="0" t="s">
        <v>2459</v>
      </c>
      <c r="P345" s="15" t="s">
        <v>2488</v>
      </c>
      <c r="Q345" s="15" t="s">
        <v>282</v>
      </c>
      <c r="R345" s="0" t="n">
        <f aca="false">(1+LEN(N345)-LEN(SUBSTITUTE(N345," ","")))+1</f>
        <v>7</v>
      </c>
      <c r="S345" s="0" t="n">
        <f aca="false">(1+LEN(O345)-LEN(SUBSTITUTE(O345," ","")))</f>
        <v>10</v>
      </c>
      <c r="T345" s="0" t="s">
        <v>2437</v>
      </c>
      <c r="U345" s="0" t="s">
        <v>2460</v>
      </c>
      <c r="V345" s="0" t="s">
        <v>2461</v>
      </c>
      <c r="W345" s="0" t="s">
        <v>2462</v>
      </c>
      <c r="X345" s="0" t="s">
        <v>2463</v>
      </c>
      <c r="Y345" s="0" t="s">
        <v>186</v>
      </c>
      <c r="Z345" s="0" t="s">
        <v>2438</v>
      </c>
      <c r="AA345" s="0" t="s">
        <v>2464</v>
      </c>
      <c r="AB345" s="0" t="s">
        <v>2465</v>
      </c>
      <c r="AC345" s="0" t="s">
        <v>2466</v>
      </c>
      <c r="AD345" s="0" t="s">
        <v>2467</v>
      </c>
      <c r="AE345" s="0" t="s">
        <v>186</v>
      </c>
      <c r="AF345" s="0" t="s">
        <v>2468</v>
      </c>
      <c r="AG345" s="0" t="s">
        <v>2469</v>
      </c>
      <c r="AH345" s="0" t="s">
        <v>2470</v>
      </c>
      <c r="AI345" s="0" t="s">
        <v>186</v>
      </c>
      <c r="AJ345" s="0" t="s">
        <v>2471</v>
      </c>
      <c r="AK345" s="0" t="s">
        <v>2472</v>
      </c>
      <c r="AL345" s="0" t="s">
        <v>2473</v>
      </c>
      <c r="AM345" s="0" t="s">
        <v>186</v>
      </c>
      <c r="AN345" s="0" t="s">
        <v>186</v>
      </c>
      <c r="AO345" s="0" t="s">
        <v>2438</v>
      </c>
      <c r="AP345" s="0" t="s">
        <v>2474</v>
      </c>
      <c r="AQ345" s="0" t="s">
        <v>2475</v>
      </c>
      <c r="AR345" s="0" t="s">
        <v>2476</v>
      </c>
      <c r="AS345" s="0" t="s">
        <v>2477</v>
      </c>
      <c r="AT345" s="0" t="s">
        <v>2478</v>
      </c>
      <c r="AU345" s="0" t="s">
        <v>2460</v>
      </c>
      <c r="AV345" s="0" t="s">
        <v>186</v>
      </c>
      <c r="AW345" s="0" t="s">
        <v>2438</v>
      </c>
      <c r="AX345" s="0" t="s">
        <v>186</v>
      </c>
      <c r="AY345" s="0" t="s">
        <v>186</v>
      </c>
      <c r="AZ345" s="0" t="s">
        <v>2479</v>
      </c>
      <c r="BA345" s="0" t="s">
        <v>2480</v>
      </c>
      <c r="BB345" s="0" t="s">
        <v>186</v>
      </c>
      <c r="BC345" s="0" t="s">
        <v>2475</v>
      </c>
      <c r="BD345" s="0" t="s">
        <v>2473</v>
      </c>
      <c r="BE345" s="0" t="s">
        <v>2481</v>
      </c>
      <c r="BF345" s="0" t="s">
        <v>186</v>
      </c>
      <c r="BG345" s="0" t="s">
        <v>2438</v>
      </c>
      <c r="BH345" s="0" t="s">
        <v>186</v>
      </c>
      <c r="BI345" s="0" t="s">
        <v>2482</v>
      </c>
      <c r="BJ345" s="0" t="s">
        <v>2483</v>
      </c>
      <c r="BK345" s="0" t="s">
        <v>2484</v>
      </c>
      <c r="BL345" s="0" t="s">
        <v>2460</v>
      </c>
      <c r="BM345" s="0" t="s">
        <v>186</v>
      </c>
      <c r="BN345" s="0" t="s">
        <v>2485</v>
      </c>
      <c r="BO345" s="0" t="s">
        <v>186</v>
      </c>
      <c r="BP345" s="0" t="s">
        <v>2486</v>
      </c>
      <c r="BQ345" s="0" t="s">
        <v>171</v>
      </c>
      <c r="BS345" s="0" t="s">
        <v>186</v>
      </c>
      <c r="BT345" s="0" t="n">
        <f aca="false">49-(COUNTBLANK(U345:BQ345))</f>
        <v>49</v>
      </c>
      <c r="BU345" s="0" t="str">
        <f aca="false">CONCATENATE("*",BS345,"*")</f>
        <v>*eat*</v>
      </c>
      <c r="BV345" s="0" t="n">
        <f aca="false">COUNTIFS(U345:BQ345,BU345)</f>
        <v>0</v>
      </c>
      <c r="BW345" s="14" t="n">
        <f aca="false">BV345/BT345</f>
        <v>0</v>
      </c>
      <c r="BZ345" s="14" t="str">
        <f aca="false">IF(BY345="","",(BY345/BT345))</f>
        <v/>
      </c>
      <c r="CA345" s="0" t="n">
        <f aca="false">COUNTIFS(U345:BQ345,BU344)</f>
        <v>0</v>
      </c>
      <c r="CB345" s="0" t="str">
        <f aca="false">IF(BX345="",BU345,BX345)</f>
        <v>*eat*</v>
      </c>
      <c r="CC345" s="0" t="n">
        <f aca="false">COUNTIFS(U345:BQ345,CB344)</f>
        <v>0</v>
      </c>
      <c r="CD345" s="14" t="n">
        <f aca="false">CC345/BT345</f>
        <v>0</v>
      </c>
      <c r="CE345" s="0" t="s">
        <v>193</v>
      </c>
      <c r="CF345" s="14" t="n">
        <f aca="false">(COUNTIFS(U345:BQ345,CE345))/BT345</f>
        <v>0</v>
      </c>
      <c r="CH345" s="0" t="s">
        <v>194</v>
      </c>
      <c r="CI345" s="14" t="n">
        <f aca="false">(COUNTIFS(U345:BQ345,CK345))/BT345</f>
        <v>0.469387755102041</v>
      </c>
      <c r="CJ345" s="14" t="n">
        <f aca="false">(COUNTIFS(U345:BQ345,CH344))/BT345</f>
        <v>0</v>
      </c>
      <c r="CK345" s="15" t="s">
        <v>186</v>
      </c>
      <c r="CL345" s="0" t="s">
        <v>2457</v>
      </c>
      <c r="CN345" s="16"/>
    </row>
    <row r="346" s="16" customFormat="true" ht="13.8" hidden="false" customHeight="false" outlineLevel="0" collapsed="false">
      <c r="A346" s="4" t="s">
        <v>199</v>
      </c>
      <c r="B346" s="17" t="n">
        <v>2</v>
      </c>
      <c r="C346" s="17" t="n">
        <v>2</v>
      </c>
      <c r="D346" s="17" t="n">
        <v>1</v>
      </c>
      <c r="E346" s="17" t="n">
        <v>82</v>
      </c>
      <c r="F346" s="17" t="n">
        <v>43</v>
      </c>
      <c r="G346" s="17" t="n">
        <v>7</v>
      </c>
      <c r="H346" s="4" t="n">
        <v>7043</v>
      </c>
      <c r="I346" s="4" t="n">
        <v>17043</v>
      </c>
      <c r="J346" s="4" t="n">
        <v>7043</v>
      </c>
      <c r="K346" s="4" t="n">
        <v>27043</v>
      </c>
      <c r="L346" s="4" t="s">
        <v>132</v>
      </c>
      <c r="M346" s="16" t="s">
        <v>2434</v>
      </c>
      <c r="N346" s="16" t="s">
        <v>2435</v>
      </c>
      <c r="O346" s="16" t="s">
        <v>2459</v>
      </c>
      <c r="P346" s="16" t="s">
        <v>2489</v>
      </c>
      <c r="Q346" s="16" t="s">
        <v>282</v>
      </c>
      <c r="R346" s="16" t="n">
        <f aca="false">(1+LEN(N346)-LEN(SUBSTITUTE(N346," ","")))+1</f>
        <v>7</v>
      </c>
      <c r="S346" s="16" t="n">
        <f aca="false">(1+LEN(O346)-LEN(SUBSTITUTE(O346," ","")))</f>
        <v>10</v>
      </c>
      <c r="T346" s="16" t="s">
        <v>2437</v>
      </c>
      <c r="U346" s="16" t="s">
        <v>2438</v>
      </c>
      <c r="V346" s="16" t="s">
        <v>2439</v>
      </c>
      <c r="W346" s="16" t="s">
        <v>2440</v>
      </c>
      <c r="X346" s="16" t="s">
        <v>582</v>
      </c>
      <c r="Y346" s="16" t="s">
        <v>1393</v>
      </c>
      <c r="Z346" s="16" t="s">
        <v>2441</v>
      </c>
      <c r="AA346" s="16" t="s">
        <v>2442</v>
      </c>
      <c r="AB346" s="16" t="s">
        <v>2443</v>
      </c>
      <c r="AC346" s="16" t="s">
        <v>2444</v>
      </c>
      <c r="AD346" s="16" t="s">
        <v>186</v>
      </c>
      <c r="AE346" s="16" t="s">
        <v>1393</v>
      </c>
      <c r="AF346" s="16" t="s">
        <v>2445</v>
      </c>
      <c r="AG346" s="16" t="s">
        <v>1051</v>
      </c>
      <c r="AH346" s="16" t="s">
        <v>1393</v>
      </c>
      <c r="AI346" s="16" t="s">
        <v>1051</v>
      </c>
      <c r="AJ346" s="16" t="s">
        <v>2446</v>
      </c>
      <c r="AK346" s="16" t="s">
        <v>186</v>
      </c>
      <c r="AL346" s="16" t="s">
        <v>1393</v>
      </c>
      <c r="AM346" s="16" t="s">
        <v>1393</v>
      </c>
      <c r="AN346" s="16" t="s">
        <v>1051</v>
      </c>
      <c r="AO346" s="16" t="s">
        <v>1393</v>
      </c>
      <c r="AP346" s="16" t="s">
        <v>2447</v>
      </c>
      <c r="AQ346" s="16" t="s">
        <v>1051</v>
      </c>
      <c r="AR346" s="16" t="s">
        <v>2448</v>
      </c>
      <c r="AS346" s="16" t="s">
        <v>1393</v>
      </c>
      <c r="AT346" s="16" t="s">
        <v>1051</v>
      </c>
      <c r="AU346" s="16" t="s">
        <v>2449</v>
      </c>
      <c r="AV346" s="16" t="s">
        <v>2256</v>
      </c>
      <c r="AW346" s="16" t="s">
        <v>1393</v>
      </c>
      <c r="AX346" s="16" t="s">
        <v>1393</v>
      </c>
      <c r="AY346" s="16" t="s">
        <v>1393</v>
      </c>
      <c r="AZ346" s="16" t="s">
        <v>2450</v>
      </c>
      <c r="BA346" s="16" t="s">
        <v>1393</v>
      </c>
      <c r="BB346" s="16" t="s">
        <v>1051</v>
      </c>
      <c r="BC346" s="16" t="s">
        <v>1051</v>
      </c>
      <c r="BD346" s="16" t="s">
        <v>1393</v>
      </c>
      <c r="BE346" s="16" t="s">
        <v>2451</v>
      </c>
      <c r="BF346" s="16" t="s">
        <v>1393</v>
      </c>
      <c r="BG346" s="16" t="s">
        <v>1393</v>
      </c>
      <c r="BH346" s="16" t="s">
        <v>1393</v>
      </c>
      <c r="BI346" s="16" t="s">
        <v>1393</v>
      </c>
      <c r="BJ346" s="16" t="s">
        <v>2452</v>
      </c>
      <c r="BK346" s="16" t="s">
        <v>873</v>
      </c>
      <c r="BL346" s="16" t="s">
        <v>1393</v>
      </c>
      <c r="BM346" s="16" t="s">
        <v>1051</v>
      </c>
      <c r="BN346" s="16" t="s">
        <v>2453</v>
      </c>
      <c r="BO346" s="16" t="s">
        <v>1393</v>
      </c>
      <c r="BP346" s="16" t="s">
        <v>2441</v>
      </c>
      <c r="BQ346" s="16" t="s">
        <v>2454</v>
      </c>
      <c r="BS346" s="16" t="s">
        <v>1051</v>
      </c>
      <c r="BT346" s="16" t="n">
        <f aca="false">49-(COUNTBLANK(U346:BQ346))</f>
        <v>49</v>
      </c>
      <c r="BU346" s="16" t="str">
        <f aca="false">CONCATENATE("*",BS346,"*")</f>
        <v>*draw*</v>
      </c>
      <c r="BV346" s="16" t="n">
        <f aca="false">COUNTIFS(U346:BQ346,BU346)</f>
        <v>0</v>
      </c>
      <c r="BW346" s="18" t="n">
        <f aca="false">BV346/BT346</f>
        <v>0</v>
      </c>
      <c r="BZ346" s="18" t="str">
        <f aca="false">IF(BY346="","",(BY346/BT346))</f>
        <v/>
      </c>
      <c r="CA346" s="16" t="n">
        <f aca="false">COUNTIFS(U346:BQ346,BU347)</f>
        <v>0</v>
      </c>
      <c r="CB346" s="16" t="str">
        <f aca="false">IF(BX346="",BU346,BX346)</f>
        <v>*draw*</v>
      </c>
      <c r="CC346" s="16" t="n">
        <f aca="false">COUNTIFS(U346:BQ346,CB347)</f>
        <v>0</v>
      </c>
      <c r="CD346" s="18" t="n">
        <f aca="false">CC346/BT346</f>
        <v>0</v>
      </c>
      <c r="CE346" s="16" t="s">
        <v>2455</v>
      </c>
      <c r="CF346" s="18" t="n">
        <f aca="false">(COUNTIFS(U346:BQ346,CE346))/BT346</f>
        <v>0</v>
      </c>
      <c r="CH346" s="16" t="s">
        <v>2456</v>
      </c>
      <c r="CI346" s="14" t="n">
        <f aca="false">(COUNTIFS(U346:BQ346,CK346))/BT346</f>
        <v>0.183673469387755</v>
      </c>
      <c r="CJ346" s="18" t="n">
        <v>0.45</v>
      </c>
      <c r="CK346" s="16" t="s">
        <v>186</v>
      </c>
      <c r="CL346" s="16" t="s">
        <v>2457</v>
      </c>
    </row>
    <row r="347" customFormat="false" ht="13.8" hidden="false" customHeight="false" outlineLevel="0" collapsed="false">
      <c r="A347" s="4" t="s">
        <v>201</v>
      </c>
      <c r="B347" s="17" t="n">
        <v>2</v>
      </c>
      <c r="C347" s="17" t="n">
        <v>2</v>
      </c>
      <c r="D347" s="17" t="n">
        <v>2</v>
      </c>
      <c r="E347" s="17" t="n">
        <v>82</v>
      </c>
      <c r="F347" s="17" t="n">
        <v>43</v>
      </c>
      <c r="G347" s="17" t="n">
        <v>8</v>
      </c>
      <c r="H347" s="4" t="n">
        <v>8043</v>
      </c>
      <c r="I347" s="4" t="n">
        <v>18043</v>
      </c>
      <c r="J347" s="4" t="n">
        <v>8043</v>
      </c>
      <c r="K347" s="4" t="n">
        <v>28043</v>
      </c>
      <c r="L347" s="4" t="s">
        <v>132</v>
      </c>
      <c r="M347" s="16" t="s">
        <v>2458</v>
      </c>
      <c r="N347" s="16" t="s">
        <v>2435</v>
      </c>
      <c r="O347" s="16" t="s">
        <v>2436</v>
      </c>
      <c r="P347" s="16" t="s">
        <v>2490</v>
      </c>
      <c r="Q347" s="16" t="s">
        <v>282</v>
      </c>
      <c r="R347" s="16" t="n">
        <f aca="false">(1+LEN(N347)-LEN(SUBSTITUTE(N347," ","")))+1</f>
        <v>7</v>
      </c>
      <c r="S347" s="16" t="n">
        <f aca="false">(1+LEN(O347)-LEN(SUBSTITUTE(O347," ","")))</f>
        <v>10</v>
      </c>
      <c r="T347" s="16" t="s">
        <v>2437</v>
      </c>
      <c r="U347" s="16" t="s">
        <v>2460</v>
      </c>
      <c r="V347" s="16" t="s">
        <v>2461</v>
      </c>
      <c r="W347" s="16" t="s">
        <v>2462</v>
      </c>
      <c r="X347" s="16" t="s">
        <v>2463</v>
      </c>
      <c r="Y347" s="16" t="s">
        <v>186</v>
      </c>
      <c r="Z347" s="16" t="s">
        <v>2438</v>
      </c>
      <c r="AA347" s="16" t="s">
        <v>2464</v>
      </c>
      <c r="AB347" s="16" t="s">
        <v>2465</v>
      </c>
      <c r="AC347" s="16" t="s">
        <v>2466</v>
      </c>
      <c r="AD347" s="16" t="s">
        <v>2467</v>
      </c>
      <c r="AE347" s="16" t="s">
        <v>186</v>
      </c>
      <c r="AF347" s="16" t="s">
        <v>2468</v>
      </c>
      <c r="AG347" s="16" t="s">
        <v>2469</v>
      </c>
      <c r="AH347" s="16" t="s">
        <v>2470</v>
      </c>
      <c r="AI347" s="16" t="s">
        <v>186</v>
      </c>
      <c r="AJ347" s="16" t="s">
        <v>2471</v>
      </c>
      <c r="AK347" s="16" t="s">
        <v>2472</v>
      </c>
      <c r="AL347" s="16" t="s">
        <v>2473</v>
      </c>
      <c r="AM347" s="16" t="s">
        <v>186</v>
      </c>
      <c r="AN347" s="16" t="s">
        <v>186</v>
      </c>
      <c r="AO347" s="16" t="s">
        <v>2438</v>
      </c>
      <c r="AP347" s="16" t="s">
        <v>2474</v>
      </c>
      <c r="AQ347" s="16" t="s">
        <v>2475</v>
      </c>
      <c r="AR347" s="16" t="s">
        <v>2476</v>
      </c>
      <c r="AS347" s="16" t="s">
        <v>2477</v>
      </c>
      <c r="AT347" s="16" t="s">
        <v>2478</v>
      </c>
      <c r="AU347" s="16" t="s">
        <v>2460</v>
      </c>
      <c r="AV347" s="16" t="s">
        <v>186</v>
      </c>
      <c r="AW347" s="16" t="s">
        <v>2438</v>
      </c>
      <c r="AX347" s="16" t="s">
        <v>186</v>
      </c>
      <c r="AY347" s="16" t="s">
        <v>186</v>
      </c>
      <c r="AZ347" s="16" t="s">
        <v>2479</v>
      </c>
      <c r="BA347" s="16" t="s">
        <v>2480</v>
      </c>
      <c r="BB347" s="16" t="s">
        <v>186</v>
      </c>
      <c r="BC347" s="16" t="s">
        <v>2475</v>
      </c>
      <c r="BD347" s="16" t="s">
        <v>2473</v>
      </c>
      <c r="BE347" s="16" t="s">
        <v>2481</v>
      </c>
      <c r="BF347" s="16" t="s">
        <v>186</v>
      </c>
      <c r="BG347" s="16" t="s">
        <v>2438</v>
      </c>
      <c r="BH347" s="16" t="s">
        <v>186</v>
      </c>
      <c r="BI347" s="16" t="s">
        <v>2482</v>
      </c>
      <c r="BJ347" s="16" t="s">
        <v>2483</v>
      </c>
      <c r="BK347" s="16" t="s">
        <v>2484</v>
      </c>
      <c r="BL347" s="16" t="s">
        <v>2460</v>
      </c>
      <c r="BM347" s="16" t="s">
        <v>186</v>
      </c>
      <c r="BN347" s="16" t="s">
        <v>2485</v>
      </c>
      <c r="BO347" s="16" t="s">
        <v>186</v>
      </c>
      <c r="BP347" s="16" t="s">
        <v>2486</v>
      </c>
      <c r="BQ347" s="16" t="s">
        <v>171</v>
      </c>
      <c r="BR347" s="16"/>
      <c r="BS347" s="16" t="s">
        <v>186</v>
      </c>
      <c r="BT347" s="16" t="n">
        <f aca="false">49-(COUNTBLANK(U347:BQ347))</f>
        <v>49</v>
      </c>
      <c r="BU347" s="16" t="str">
        <f aca="false">CONCATENATE("*",BS347,"*")</f>
        <v>*eat*</v>
      </c>
      <c r="BV347" s="16" t="n">
        <f aca="false">COUNTIFS(U347:BQ347,BU347)</f>
        <v>0</v>
      </c>
      <c r="BW347" s="18" t="n">
        <f aca="false">BV347/BT347</f>
        <v>0</v>
      </c>
      <c r="BX347" s="16"/>
      <c r="BY347" s="16"/>
      <c r="BZ347" s="18" t="str">
        <f aca="false">IF(BY347="","",(BY347/BT347))</f>
        <v/>
      </c>
      <c r="CA347" s="16" t="n">
        <f aca="false">COUNTIFS(U347:BQ347,BU346)</f>
        <v>0</v>
      </c>
      <c r="CB347" s="16" t="str">
        <f aca="false">IF(BX347="",BU347,BX347)</f>
        <v>*eat*</v>
      </c>
      <c r="CC347" s="16" t="n">
        <f aca="false">COUNTIFS(U347:BQ347,CB346)</f>
        <v>0</v>
      </c>
      <c r="CD347" s="18" t="n">
        <f aca="false">CC347/BT347</f>
        <v>0</v>
      </c>
      <c r="CE347" s="16" t="s">
        <v>193</v>
      </c>
      <c r="CF347" s="18" t="n">
        <f aca="false">(COUNTIFS(U347:BQ347,CE347))/BT347</f>
        <v>0</v>
      </c>
      <c r="CG347" s="16"/>
      <c r="CH347" s="16" t="s">
        <v>194</v>
      </c>
      <c r="CI347" s="14" t="n">
        <f aca="false">(COUNTIFS(U347:BQ347,CK347))/BT347</f>
        <v>0</v>
      </c>
      <c r="CJ347" s="18" t="n">
        <v>0.47</v>
      </c>
      <c r="CK347" s="16" t="s">
        <v>1393</v>
      </c>
      <c r="CL347" s="16" t="s">
        <v>2457</v>
      </c>
    </row>
    <row r="348" customFormat="false" ht="13.8" hidden="false" customHeight="false" outlineLevel="0" collapsed="false">
      <c r="A348" s="4" t="s">
        <v>195</v>
      </c>
      <c r="B348" s="4" t="n">
        <v>1</v>
      </c>
      <c r="C348" s="4" t="n">
        <v>1</v>
      </c>
      <c r="D348" s="4" t="n">
        <v>1</v>
      </c>
      <c r="E348" s="4" t="n">
        <v>84</v>
      </c>
      <c r="F348" s="4" t="n">
        <v>44</v>
      </c>
      <c r="G348" s="4" t="n">
        <v>0</v>
      </c>
      <c r="H348" s="4" t="n">
        <v>44</v>
      </c>
      <c r="I348" s="4" t="n">
        <v>10044</v>
      </c>
      <c r="J348" s="4" t="n">
        <v>44</v>
      </c>
      <c r="K348" s="4" t="s">
        <v>200</v>
      </c>
      <c r="L348" s="4" t="s">
        <v>132</v>
      </c>
      <c r="M348" s="0" t="s">
        <v>2491</v>
      </c>
      <c r="N348" s="0" t="s">
        <v>2492</v>
      </c>
      <c r="O348" s="0" t="s">
        <v>2493</v>
      </c>
      <c r="R348" s="0" t="n">
        <f aca="false">(1+LEN(N348)-LEN(SUBSTITUTE(N348," ","")))+1</f>
        <v>5</v>
      </c>
      <c r="S348" s="0" t="n">
        <f aca="false">(1+LEN(O348)-LEN(SUBSTITUTE(O348," ","")))</f>
        <v>8</v>
      </c>
      <c r="T348" s="0" t="s">
        <v>2437</v>
      </c>
      <c r="U348" s="0" t="s">
        <v>2494</v>
      </c>
      <c r="V348" s="0" t="s">
        <v>2495</v>
      </c>
      <c r="W348" s="0" t="s">
        <v>2496</v>
      </c>
      <c r="X348" s="0" t="s">
        <v>2497</v>
      </c>
      <c r="Y348" s="0" t="s">
        <v>2498</v>
      </c>
      <c r="Z348" s="0" t="s">
        <v>2499</v>
      </c>
      <c r="AA348" s="0" t="s">
        <v>2500</v>
      </c>
      <c r="AB348" s="0" t="s">
        <v>2499</v>
      </c>
      <c r="AC348" s="0" t="s">
        <v>2501</v>
      </c>
      <c r="AD348" s="0" t="s">
        <v>2502</v>
      </c>
      <c r="AE348" s="0" t="s">
        <v>2503</v>
      </c>
      <c r="AF348" s="0" t="s">
        <v>2504</v>
      </c>
      <c r="AG348" s="0" t="s">
        <v>2505</v>
      </c>
      <c r="AH348" s="0" t="s">
        <v>2506</v>
      </c>
      <c r="AI348" s="0" t="s">
        <v>2507</v>
      </c>
      <c r="AJ348" s="0" t="s">
        <v>2499</v>
      </c>
      <c r="AK348" s="0" t="s">
        <v>555</v>
      </c>
      <c r="AL348" s="0" t="s">
        <v>2499</v>
      </c>
      <c r="AM348" s="0" t="s">
        <v>987</v>
      </c>
      <c r="AN348" s="0" t="s">
        <v>2499</v>
      </c>
      <c r="AO348" s="0" t="s">
        <v>2508</v>
      </c>
      <c r="AP348" s="0" t="s">
        <v>2509</v>
      </c>
      <c r="AQ348" s="0" t="s">
        <v>2510</v>
      </c>
      <c r="AR348" s="0" t="s">
        <v>2499</v>
      </c>
      <c r="AS348" s="0" t="s">
        <v>2499</v>
      </c>
      <c r="AT348" s="0" t="s">
        <v>2499</v>
      </c>
      <c r="AU348" s="0" t="s">
        <v>2511</v>
      </c>
      <c r="AV348" s="0" t="s">
        <v>2512</v>
      </c>
      <c r="AW348" s="0" t="s">
        <v>2513</v>
      </c>
      <c r="AX348" s="0" t="s">
        <v>1134</v>
      </c>
      <c r="AY348" s="0" t="s">
        <v>2514</v>
      </c>
      <c r="AZ348" s="0" t="s">
        <v>2499</v>
      </c>
      <c r="BA348" s="0" t="s">
        <v>2515</v>
      </c>
      <c r="BB348" s="0" t="s">
        <v>2516</v>
      </c>
      <c r="BC348" s="0" t="s">
        <v>2517</v>
      </c>
      <c r="BD348" s="0" t="s">
        <v>2499</v>
      </c>
      <c r="BE348" s="0" t="s">
        <v>2499</v>
      </c>
      <c r="BF348" s="0" t="s">
        <v>2499</v>
      </c>
      <c r="BG348" s="0" t="s">
        <v>2499</v>
      </c>
      <c r="BH348" s="0" t="s">
        <v>2518</v>
      </c>
      <c r="BI348" s="0" t="s">
        <v>2498</v>
      </c>
      <c r="BJ348" s="0" t="s">
        <v>2519</v>
      </c>
      <c r="BK348" s="0" t="s">
        <v>2520</v>
      </c>
      <c r="BL348" s="0" t="s">
        <v>2521</v>
      </c>
      <c r="BM348" s="0" t="s">
        <v>2522</v>
      </c>
      <c r="BN348" s="0" t="s">
        <v>2523</v>
      </c>
      <c r="BO348" s="0" t="s">
        <v>2524</v>
      </c>
      <c r="BP348" s="0" t="s">
        <v>2499</v>
      </c>
      <c r="BQ348" s="0" t="s">
        <v>2525</v>
      </c>
      <c r="BS348" s="0" t="s">
        <v>2520</v>
      </c>
      <c r="BT348" s="0" t="n">
        <f aca="false">49-(COUNTBLANK(U348:BQ348))</f>
        <v>49</v>
      </c>
      <c r="BU348" s="0" t="str">
        <f aca="false">CONCATENATE("*",BS348,"*")</f>
        <v>*smell*</v>
      </c>
      <c r="BV348" s="0" t="n">
        <f aca="false">COUNTIFS(U348:BQ348,BU348)</f>
        <v>0</v>
      </c>
      <c r="BW348" s="13" t="n">
        <f aca="false">BV348/BT348</f>
        <v>0</v>
      </c>
      <c r="BZ348" s="14" t="str">
        <f aca="false">IF(BY348="","",(BY348/BT348))</f>
        <v/>
      </c>
      <c r="CA348" s="0" t="n">
        <f aca="false">COUNTIFS(U348:BQ348,BU349)</f>
        <v>0</v>
      </c>
      <c r="CB348" s="0" t="str">
        <f aca="false">IF(BX348="",BU348,BX348)</f>
        <v>*smell*</v>
      </c>
      <c r="CC348" s="0" t="n">
        <f aca="false">COUNTIFS(U348:BQ348,CB349)</f>
        <v>0</v>
      </c>
      <c r="CD348" s="14" t="n">
        <f aca="false">CC348/BT348</f>
        <v>0</v>
      </c>
      <c r="CE348" s="0" t="s">
        <v>2526</v>
      </c>
      <c r="CF348" s="14" t="n">
        <f aca="false">(COUNTIFS(U348:BQ348,CE348))/BT348</f>
        <v>0</v>
      </c>
      <c r="CH348" s="0" t="s">
        <v>2527</v>
      </c>
      <c r="CI348" s="14" t="n">
        <f aca="false">(COUNTIFS(U348:BQ348,CK348))/BT348</f>
        <v>0.408163265306122</v>
      </c>
      <c r="CJ348" s="14" t="n">
        <f aca="false">(COUNTIFS(U348:BQ348,CK349))/BT348</f>
        <v>0.0204081632653061</v>
      </c>
      <c r="CK348" s="15" t="s">
        <v>2520</v>
      </c>
      <c r="CL348" s="0" t="s">
        <v>2528</v>
      </c>
      <c r="CN348" s="16"/>
    </row>
    <row r="349" customFormat="false" ht="13.8" hidden="false" customHeight="false" outlineLevel="0" collapsed="false">
      <c r="A349" s="4" t="s">
        <v>197</v>
      </c>
      <c r="B349" s="4" t="n">
        <v>1</v>
      </c>
      <c r="C349" s="4" t="n">
        <v>1</v>
      </c>
      <c r="D349" s="4" t="n">
        <v>2</v>
      </c>
      <c r="E349" s="4" t="n">
        <v>84</v>
      </c>
      <c r="F349" s="4" t="n">
        <v>44</v>
      </c>
      <c r="G349" s="4" t="n">
        <v>1</v>
      </c>
      <c r="H349" s="4" t="n">
        <v>1044</v>
      </c>
      <c r="I349" s="4" t="n">
        <v>11044</v>
      </c>
      <c r="J349" s="4" t="n">
        <v>1044</v>
      </c>
      <c r="K349" s="4" t="s">
        <v>200</v>
      </c>
      <c r="L349" s="4" t="s">
        <v>132</v>
      </c>
      <c r="M349" s="0" t="s">
        <v>2529</v>
      </c>
      <c r="N349" s="0" t="s">
        <v>2492</v>
      </c>
      <c r="O349" s="0" t="s">
        <v>2530</v>
      </c>
      <c r="R349" s="0" t="n">
        <f aca="false">(1+LEN(N349)-LEN(SUBSTITUTE(N349," ","")))+1</f>
        <v>5</v>
      </c>
      <c r="S349" s="0" t="n">
        <f aca="false">(1+LEN(O349)-LEN(SUBSTITUTE(O349," ","")))</f>
        <v>8</v>
      </c>
      <c r="T349" s="0" t="s">
        <v>2437</v>
      </c>
      <c r="U349" s="0" t="s">
        <v>2531</v>
      </c>
      <c r="V349" s="0" t="s">
        <v>2532</v>
      </c>
      <c r="W349" s="0" t="s">
        <v>2496</v>
      </c>
      <c r="X349" s="0" t="s">
        <v>2533</v>
      </c>
      <c r="Y349" s="0" t="s">
        <v>2496</v>
      </c>
      <c r="Z349" s="0" t="s">
        <v>2533</v>
      </c>
      <c r="AA349" s="0" t="s">
        <v>2534</v>
      </c>
      <c r="AB349" s="0" t="s">
        <v>2496</v>
      </c>
      <c r="AC349" s="0" t="s">
        <v>2496</v>
      </c>
      <c r="AD349" s="0" t="s">
        <v>2535</v>
      </c>
      <c r="AE349" s="0" t="s">
        <v>2496</v>
      </c>
      <c r="AF349" s="0" t="s">
        <v>2536</v>
      </c>
      <c r="AG349" s="0" t="s">
        <v>2537</v>
      </c>
      <c r="AH349" s="0" t="s">
        <v>2531</v>
      </c>
      <c r="AI349" s="0" t="s">
        <v>2496</v>
      </c>
      <c r="AJ349" s="0" t="s">
        <v>2538</v>
      </c>
      <c r="AK349" s="0" t="s">
        <v>2539</v>
      </c>
      <c r="AL349" s="0" t="s">
        <v>2540</v>
      </c>
      <c r="AM349" s="0" t="s">
        <v>2541</v>
      </c>
      <c r="AN349" s="0" t="s">
        <v>2496</v>
      </c>
      <c r="AO349" s="0" t="s">
        <v>2496</v>
      </c>
      <c r="AP349" s="0" t="s">
        <v>2496</v>
      </c>
      <c r="AQ349" s="0" t="s">
        <v>2496</v>
      </c>
      <c r="AR349" s="0" t="s">
        <v>2496</v>
      </c>
      <c r="AS349" s="0" t="s">
        <v>2499</v>
      </c>
      <c r="AT349" s="0" t="s">
        <v>2542</v>
      </c>
      <c r="AU349" s="0" t="s">
        <v>2496</v>
      </c>
      <c r="AV349" s="0" t="s">
        <v>2496</v>
      </c>
      <c r="AW349" s="0" t="s">
        <v>2543</v>
      </c>
      <c r="AX349" s="0" t="s">
        <v>1652</v>
      </c>
      <c r="AY349" s="0" t="s">
        <v>2544</v>
      </c>
      <c r="AZ349" s="0" t="s">
        <v>2496</v>
      </c>
      <c r="BA349" s="0" t="s">
        <v>2545</v>
      </c>
      <c r="BB349" s="0" t="s">
        <v>2496</v>
      </c>
      <c r="BC349" s="0" t="s">
        <v>2546</v>
      </c>
      <c r="BD349" s="0" t="s">
        <v>2547</v>
      </c>
      <c r="BE349" s="0" t="s">
        <v>2539</v>
      </c>
      <c r="BF349" s="0" t="s">
        <v>2533</v>
      </c>
      <c r="BG349" s="0" t="s">
        <v>2548</v>
      </c>
      <c r="BH349" s="0" t="s">
        <v>2496</v>
      </c>
      <c r="BI349" s="0" t="s">
        <v>2549</v>
      </c>
      <c r="BJ349" s="0" t="s">
        <v>2533</v>
      </c>
      <c r="BK349" s="0" t="s">
        <v>2550</v>
      </c>
      <c r="BL349" s="0" t="s">
        <v>2551</v>
      </c>
      <c r="BM349" s="0" t="s">
        <v>2552</v>
      </c>
      <c r="BN349" s="0" t="s">
        <v>2496</v>
      </c>
      <c r="BO349" s="0" t="s">
        <v>987</v>
      </c>
      <c r="BP349" s="0" t="s">
        <v>2496</v>
      </c>
      <c r="BQ349" s="0" t="s">
        <v>2511</v>
      </c>
      <c r="BS349" s="0" t="s">
        <v>598</v>
      </c>
      <c r="BT349" s="0" t="n">
        <f aca="false">49-(COUNTBLANK(U349:BQ349))</f>
        <v>49</v>
      </c>
      <c r="BU349" s="0" t="str">
        <f aca="false">CONCATENATE("*",BS349,"*")</f>
        <v>*taste*</v>
      </c>
      <c r="BV349" s="0" t="n">
        <f aca="false">COUNTIFS(U349:BQ349,BU349)</f>
        <v>0</v>
      </c>
      <c r="BW349" s="13" t="n">
        <f aca="false">BV349/BT349</f>
        <v>0</v>
      </c>
      <c r="BZ349" s="14" t="str">
        <f aca="false">IF(BY349="","",(BY349/BT349))</f>
        <v/>
      </c>
      <c r="CA349" s="0" t="n">
        <f aca="false">COUNTIFS(U349:BQ349,BU348)</f>
        <v>0</v>
      </c>
      <c r="CB349" s="0" t="str">
        <f aca="false">IF(BX349="",BU349,BX349)</f>
        <v>*taste*</v>
      </c>
      <c r="CC349" s="0" t="n">
        <f aca="false">COUNTIFS(U349:BQ349,CB348)</f>
        <v>0</v>
      </c>
      <c r="CD349" s="14" t="n">
        <f aca="false">CC349/BT349</f>
        <v>0</v>
      </c>
      <c r="CE349" s="0" t="s">
        <v>2553</v>
      </c>
      <c r="CF349" s="14" t="n">
        <f aca="false">(COUNTIFS(U349:BQ349,CE349))/BT349</f>
        <v>0</v>
      </c>
      <c r="CH349" s="0" t="s">
        <v>2554</v>
      </c>
      <c r="CI349" s="14" t="n">
        <f aca="false">(COUNTIFS(U349:BQ349,CK349))/BT349</f>
        <v>0.489795918367347</v>
      </c>
      <c r="CJ349" s="14" t="n">
        <f aca="false">(COUNTIFS(U349:BQ349,CK348))/BT349</f>
        <v>0.0204081632653061</v>
      </c>
      <c r="CK349" s="15" t="s">
        <v>598</v>
      </c>
      <c r="CL349" s="0" t="s">
        <v>2528</v>
      </c>
      <c r="CN349" s="16"/>
    </row>
    <row r="350" s="16" customFormat="true" ht="13.8" hidden="false" customHeight="false" outlineLevel="0" collapsed="false">
      <c r="A350" s="4" t="s">
        <v>131</v>
      </c>
      <c r="B350" s="17" t="n">
        <v>1</v>
      </c>
      <c r="C350" s="17" t="n">
        <v>2</v>
      </c>
      <c r="D350" s="17" t="n">
        <v>1</v>
      </c>
      <c r="E350" s="17" t="n">
        <v>84</v>
      </c>
      <c r="F350" s="17" t="n">
        <v>44</v>
      </c>
      <c r="G350" s="17" t="n">
        <v>2</v>
      </c>
      <c r="H350" s="4" t="n">
        <v>2044</v>
      </c>
      <c r="I350" s="4" t="n">
        <v>12044</v>
      </c>
      <c r="J350" s="4" t="n">
        <v>2044</v>
      </c>
      <c r="K350" s="4" t="s">
        <v>200</v>
      </c>
      <c r="L350" s="4" t="s">
        <v>132</v>
      </c>
      <c r="M350" s="16" t="s">
        <v>2491</v>
      </c>
      <c r="N350" s="16" t="s">
        <v>2492</v>
      </c>
      <c r="O350" s="16" t="s">
        <v>2530</v>
      </c>
      <c r="P350" s="0"/>
      <c r="Q350" s="0"/>
      <c r="R350" s="16" t="n">
        <f aca="false">(1+LEN(N350)-LEN(SUBSTITUTE(N350," ","")))+1</f>
        <v>5</v>
      </c>
      <c r="S350" s="16" t="n">
        <f aca="false">(1+LEN(O350)-LEN(SUBSTITUTE(O350," ","")))</f>
        <v>8</v>
      </c>
      <c r="T350" s="16" t="s">
        <v>2437</v>
      </c>
      <c r="U350" s="16" t="s">
        <v>2494</v>
      </c>
      <c r="V350" s="16" t="s">
        <v>2495</v>
      </c>
      <c r="W350" s="16" t="s">
        <v>2496</v>
      </c>
      <c r="X350" s="16" t="s">
        <v>2497</v>
      </c>
      <c r="Y350" s="16" t="s">
        <v>2498</v>
      </c>
      <c r="Z350" s="16" t="s">
        <v>2499</v>
      </c>
      <c r="AA350" s="16" t="s">
        <v>2500</v>
      </c>
      <c r="AB350" s="16" t="s">
        <v>2499</v>
      </c>
      <c r="AC350" s="16" t="s">
        <v>2501</v>
      </c>
      <c r="AD350" s="16" t="s">
        <v>2502</v>
      </c>
      <c r="AE350" s="16" t="s">
        <v>2503</v>
      </c>
      <c r="AF350" s="16" t="s">
        <v>2504</v>
      </c>
      <c r="AG350" s="16" t="s">
        <v>2505</v>
      </c>
      <c r="AH350" s="16" t="s">
        <v>2506</v>
      </c>
      <c r="AI350" s="16" t="s">
        <v>2507</v>
      </c>
      <c r="AJ350" s="16" t="s">
        <v>2499</v>
      </c>
      <c r="AK350" s="16" t="s">
        <v>555</v>
      </c>
      <c r="AL350" s="16" t="s">
        <v>2499</v>
      </c>
      <c r="AM350" s="16" t="s">
        <v>987</v>
      </c>
      <c r="AN350" s="16" t="s">
        <v>2499</v>
      </c>
      <c r="AO350" s="16" t="s">
        <v>2508</v>
      </c>
      <c r="AP350" s="16" t="s">
        <v>2509</v>
      </c>
      <c r="AQ350" s="16" t="s">
        <v>2510</v>
      </c>
      <c r="AR350" s="16" t="s">
        <v>2499</v>
      </c>
      <c r="AS350" s="16" t="s">
        <v>2499</v>
      </c>
      <c r="AT350" s="16" t="s">
        <v>2499</v>
      </c>
      <c r="AU350" s="16" t="s">
        <v>2511</v>
      </c>
      <c r="AV350" s="16" t="s">
        <v>2512</v>
      </c>
      <c r="AW350" s="16" t="s">
        <v>2513</v>
      </c>
      <c r="AX350" s="16" t="s">
        <v>1134</v>
      </c>
      <c r="AY350" s="16" t="s">
        <v>2514</v>
      </c>
      <c r="AZ350" s="16" t="s">
        <v>2499</v>
      </c>
      <c r="BA350" s="16" t="s">
        <v>2515</v>
      </c>
      <c r="BB350" s="16" t="s">
        <v>2516</v>
      </c>
      <c r="BC350" s="16" t="s">
        <v>2517</v>
      </c>
      <c r="BD350" s="16" t="s">
        <v>2499</v>
      </c>
      <c r="BE350" s="16" t="s">
        <v>2499</v>
      </c>
      <c r="BF350" s="16" t="s">
        <v>2499</v>
      </c>
      <c r="BG350" s="16" t="s">
        <v>2499</v>
      </c>
      <c r="BH350" s="16" t="s">
        <v>2518</v>
      </c>
      <c r="BI350" s="16" t="s">
        <v>2498</v>
      </c>
      <c r="BJ350" s="16" t="s">
        <v>2519</v>
      </c>
      <c r="BK350" s="16" t="s">
        <v>2520</v>
      </c>
      <c r="BL350" s="16" t="s">
        <v>2521</v>
      </c>
      <c r="BM350" s="16" t="s">
        <v>2522</v>
      </c>
      <c r="BN350" s="16" t="s">
        <v>2523</v>
      </c>
      <c r="BO350" s="16" t="s">
        <v>2524</v>
      </c>
      <c r="BP350" s="16" t="s">
        <v>2499</v>
      </c>
      <c r="BQ350" s="16" t="s">
        <v>2525</v>
      </c>
      <c r="BR350" s="0"/>
      <c r="BS350" s="16" t="s">
        <v>2520</v>
      </c>
      <c r="BT350" s="16" t="n">
        <f aca="false">49-(COUNTBLANK(U350:BQ350))</f>
        <v>49</v>
      </c>
      <c r="BU350" s="16" t="str">
        <f aca="false">CONCATENATE("*",BS350,"*")</f>
        <v>*smell*</v>
      </c>
      <c r="BV350" s="16" t="n">
        <f aca="false">COUNTIFS(U350:BQ350,BU350)</f>
        <v>0</v>
      </c>
      <c r="BW350" s="18" t="n">
        <f aca="false">BV350/BT350</f>
        <v>0</v>
      </c>
      <c r="BX350" s="0"/>
      <c r="BY350" s="0"/>
      <c r="BZ350" s="18" t="str">
        <f aca="false">IF(BY350="","",(BY350/BT350))</f>
        <v/>
      </c>
      <c r="CA350" s="16" t="n">
        <f aca="false">COUNTIFS(U350:BQ350,BU351)</f>
        <v>0</v>
      </c>
      <c r="CB350" s="16" t="str">
        <f aca="false">IF(BX350="",BU350,BX350)</f>
        <v>*smell*</v>
      </c>
      <c r="CC350" s="16" t="n">
        <f aca="false">COUNTIFS(U350:BQ350,CB351)</f>
        <v>0</v>
      </c>
      <c r="CD350" s="18" t="n">
        <f aca="false">CC350/BT350</f>
        <v>0</v>
      </c>
      <c r="CE350" s="16" t="s">
        <v>2526</v>
      </c>
      <c r="CF350" s="18" t="n">
        <f aca="false">(COUNTIFS(U350:BQ350,CE350))/BT350</f>
        <v>0</v>
      </c>
      <c r="CG350" s="0"/>
      <c r="CH350" s="16" t="s">
        <v>2527</v>
      </c>
      <c r="CI350" s="14" t="n">
        <f aca="false">(COUNTIFS(U350:BQ350,CK350))/BT350</f>
        <v>0.0204081632653061</v>
      </c>
      <c r="CJ350" s="14" t="n">
        <f aca="false">(COUNTIFS(U350:BQ350,CK351))/BT350</f>
        <v>0.408163265306122</v>
      </c>
      <c r="CK350" s="16" t="s">
        <v>598</v>
      </c>
      <c r="CL350" s="16" t="s">
        <v>2528</v>
      </c>
    </row>
    <row r="351" customFormat="false" ht="13.8" hidden="false" customHeight="false" outlineLevel="0" collapsed="false">
      <c r="A351" s="4" t="s">
        <v>167</v>
      </c>
      <c r="B351" s="17" t="n">
        <v>1</v>
      </c>
      <c r="C351" s="17" t="n">
        <v>2</v>
      </c>
      <c r="D351" s="17" t="n">
        <v>2</v>
      </c>
      <c r="E351" s="17" t="n">
        <v>84</v>
      </c>
      <c r="F351" s="17" t="n">
        <v>44</v>
      </c>
      <c r="G351" s="17" t="n">
        <v>3</v>
      </c>
      <c r="H351" s="4" t="n">
        <v>3044</v>
      </c>
      <c r="I351" s="4" t="n">
        <v>13044</v>
      </c>
      <c r="J351" s="4" t="n">
        <v>3044</v>
      </c>
      <c r="K351" s="4" t="s">
        <v>200</v>
      </c>
      <c r="L351" s="4" t="s">
        <v>132</v>
      </c>
      <c r="M351" s="16" t="s">
        <v>2529</v>
      </c>
      <c r="N351" s="16" t="s">
        <v>2492</v>
      </c>
      <c r="O351" s="16" t="s">
        <v>2493</v>
      </c>
      <c r="R351" s="16" t="n">
        <f aca="false">(1+LEN(N351)-LEN(SUBSTITUTE(N351," ","")))+1</f>
        <v>5</v>
      </c>
      <c r="S351" s="16" t="n">
        <f aca="false">(1+LEN(O351)-LEN(SUBSTITUTE(O351," ","")))</f>
        <v>8</v>
      </c>
      <c r="T351" s="16" t="s">
        <v>2437</v>
      </c>
      <c r="U351" s="16" t="s">
        <v>2531</v>
      </c>
      <c r="V351" s="16" t="s">
        <v>2532</v>
      </c>
      <c r="W351" s="16" t="s">
        <v>2496</v>
      </c>
      <c r="X351" s="16" t="s">
        <v>2533</v>
      </c>
      <c r="Y351" s="16" t="s">
        <v>2496</v>
      </c>
      <c r="Z351" s="16" t="s">
        <v>2533</v>
      </c>
      <c r="AA351" s="16" t="s">
        <v>2534</v>
      </c>
      <c r="AB351" s="16" t="s">
        <v>2496</v>
      </c>
      <c r="AC351" s="16" t="s">
        <v>2496</v>
      </c>
      <c r="AD351" s="16" t="s">
        <v>2535</v>
      </c>
      <c r="AE351" s="16" t="s">
        <v>2496</v>
      </c>
      <c r="AF351" s="16" t="s">
        <v>2536</v>
      </c>
      <c r="AG351" s="16" t="s">
        <v>2537</v>
      </c>
      <c r="AH351" s="16" t="s">
        <v>2531</v>
      </c>
      <c r="AI351" s="16" t="s">
        <v>2496</v>
      </c>
      <c r="AJ351" s="16" t="s">
        <v>2538</v>
      </c>
      <c r="AK351" s="16" t="s">
        <v>2539</v>
      </c>
      <c r="AL351" s="16" t="s">
        <v>2540</v>
      </c>
      <c r="AM351" s="16" t="s">
        <v>2541</v>
      </c>
      <c r="AN351" s="16" t="s">
        <v>2496</v>
      </c>
      <c r="AO351" s="16" t="s">
        <v>2496</v>
      </c>
      <c r="AP351" s="16" t="s">
        <v>2496</v>
      </c>
      <c r="AQ351" s="16" t="s">
        <v>2496</v>
      </c>
      <c r="AR351" s="16" t="s">
        <v>2496</v>
      </c>
      <c r="AS351" s="16" t="s">
        <v>2499</v>
      </c>
      <c r="AT351" s="16" t="s">
        <v>2542</v>
      </c>
      <c r="AU351" s="16" t="s">
        <v>2496</v>
      </c>
      <c r="AV351" s="16" t="s">
        <v>2496</v>
      </c>
      <c r="AW351" s="16" t="s">
        <v>2543</v>
      </c>
      <c r="AX351" s="16" t="s">
        <v>1652</v>
      </c>
      <c r="AY351" s="16" t="s">
        <v>2544</v>
      </c>
      <c r="AZ351" s="16" t="s">
        <v>2496</v>
      </c>
      <c r="BA351" s="16" t="s">
        <v>2545</v>
      </c>
      <c r="BB351" s="16" t="s">
        <v>2496</v>
      </c>
      <c r="BC351" s="16" t="s">
        <v>2546</v>
      </c>
      <c r="BD351" s="16" t="s">
        <v>2547</v>
      </c>
      <c r="BE351" s="16" t="s">
        <v>2539</v>
      </c>
      <c r="BF351" s="16" t="s">
        <v>2533</v>
      </c>
      <c r="BG351" s="16" t="s">
        <v>2548</v>
      </c>
      <c r="BH351" s="16" t="s">
        <v>2496</v>
      </c>
      <c r="BI351" s="16" t="s">
        <v>2549</v>
      </c>
      <c r="BJ351" s="16" t="s">
        <v>2533</v>
      </c>
      <c r="BK351" s="16" t="s">
        <v>2550</v>
      </c>
      <c r="BL351" s="16" t="s">
        <v>2551</v>
      </c>
      <c r="BM351" s="16" t="s">
        <v>2552</v>
      </c>
      <c r="BN351" s="16" t="s">
        <v>2496</v>
      </c>
      <c r="BO351" s="16" t="s">
        <v>987</v>
      </c>
      <c r="BP351" s="16" t="s">
        <v>2496</v>
      </c>
      <c r="BQ351" s="16" t="s">
        <v>2511</v>
      </c>
      <c r="BS351" s="16" t="s">
        <v>598</v>
      </c>
      <c r="BT351" s="16" t="n">
        <f aca="false">49-(COUNTBLANK(U351:BQ351))</f>
        <v>49</v>
      </c>
      <c r="BU351" s="16" t="str">
        <f aca="false">CONCATENATE("*",BS351,"*")</f>
        <v>*taste*</v>
      </c>
      <c r="BV351" s="16" t="n">
        <f aca="false">COUNTIFS(U351:BQ351,BU351)</f>
        <v>0</v>
      </c>
      <c r="BW351" s="18" t="n">
        <f aca="false">BV351/BT351</f>
        <v>0</v>
      </c>
      <c r="BZ351" s="18" t="str">
        <f aca="false">IF(BY351="","",(BY351/BT351))</f>
        <v/>
      </c>
      <c r="CA351" s="16" t="n">
        <f aca="false">COUNTIFS(U351:BQ351,BU350)</f>
        <v>0</v>
      </c>
      <c r="CB351" s="16" t="str">
        <f aca="false">IF(BX351="",BU351,BX351)</f>
        <v>*taste*</v>
      </c>
      <c r="CC351" s="16" t="n">
        <f aca="false">COUNTIFS(U351:BQ351,CB350)</f>
        <v>0</v>
      </c>
      <c r="CD351" s="18" t="n">
        <f aca="false">CC351/BT351</f>
        <v>0</v>
      </c>
      <c r="CE351" s="16" t="s">
        <v>2553</v>
      </c>
      <c r="CF351" s="18" t="n">
        <f aca="false">(COUNTIFS(U351:BQ351,CE351))/BT351</f>
        <v>0</v>
      </c>
      <c r="CH351" s="16" t="s">
        <v>2554</v>
      </c>
      <c r="CI351" s="14" t="n">
        <f aca="false">(COUNTIFS(U351:BQ351,CK351))/BT351</f>
        <v>0.0204081632653061</v>
      </c>
      <c r="CJ351" s="14" t="n">
        <f aca="false">(COUNTIFS(U351:BQ351,CK350))/BT351</f>
        <v>0.489795918367347</v>
      </c>
      <c r="CK351" s="16" t="s">
        <v>2520</v>
      </c>
      <c r="CL351" s="16" t="s">
        <v>2528</v>
      </c>
    </row>
    <row r="352" customFormat="false" ht="13.8" hidden="false" customHeight="false" outlineLevel="0" collapsed="false">
      <c r="A352" s="4" t="s">
        <v>202</v>
      </c>
      <c r="B352" s="4" t="n">
        <v>2</v>
      </c>
      <c r="C352" s="4" t="n">
        <v>1</v>
      </c>
      <c r="D352" s="4" t="n">
        <v>1</v>
      </c>
      <c r="E352" s="4" t="n">
        <v>84</v>
      </c>
      <c r="F352" s="4" t="n">
        <v>44</v>
      </c>
      <c r="G352" s="4" t="n">
        <v>5</v>
      </c>
      <c r="H352" s="4" t="n">
        <v>5044</v>
      </c>
      <c r="I352" s="4" t="n">
        <v>15044</v>
      </c>
      <c r="J352" s="4" t="n">
        <v>5044</v>
      </c>
      <c r="K352" s="4" t="n">
        <v>25044</v>
      </c>
      <c r="L352" s="4" t="s">
        <v>132</v>
      </c>
      <c r="M352" s="0" t="s">
        <v>2491</v>
      </c>
      <c r="N352" s="0" t="s">
        <v>2492</v>
      </c>
      <c r="O352" s="0" t="s">
        <v>2493</v>
      </c>
      <c r="P352" s="0" t="s">
        <v>2555</v>
      </c>
      <c r="Q352" s="0" t="s">
        <v>282</v>
      </c>
      <c r="R352" s="0" t="n">
        <f aca="false">(1+LEN(N352)-LEN(SUBSTITUTE(N352," ","")))+1</f>
        <v>5</v>
      </c>
      <c r="S352" s="0" t="n">
        <f aca="false">(1+LEN(O352)-LEN(SUBSTITUTE(O352," ","")))</f>
        <v>8</v>
      </c>
      <c r="T352" s="0" t="s">
        <v>2437</v>
      </c>
      <c r="U352" s="0" t="s">
        <v>2494</v>
      </c>
      <c r="V352" s="0" t="s">
        <v>2495</v>
      </c>
      <c r="W352" s="0" t="s">
        <v>2496</v>
      </c>
      <c r="X352" s="0" t="s">
        <v>2497</v>
      </c>
      <c r="Y352" s="0" t="s">
        <v>2498</v>
      </c>
      <c r="Z352" s="0" t="s">
        <v>2499</v>
      </c>
      <c r="AA352" s="0" t="s">
        <v>2500</v>
      </c>
      <c r="AB352" s="0" t="s">
        <v>2499</v>
      </c>
      <c r="AC352" s="0" t="s">
        <v>2501</v>
      </c>
      <c r="AD352" s="0" t="s">
        <v>2502</v>
      </c>
      <c r="AE352" s="0" t="s">
        <v>2503</v>
      </c>
      <c r="AF352" s="0" t="s">
        <v>2504</v>
      </c>
      <c r="AG352" s="0" t="s">
        <v>2505</v>
      </c>
      <c r="AH352" s="0" t="s">
        <v>2506</v>
      </c>
      <c r="AI352" s="0" t="s">
        <v>2507</v>
      </c>
      <c r="AJ352" s="0" t="s">
        <v>2499</v>
      </c>
      <c r="AK352" s="0" t="s">
        <v>555</v>
      </c>
      <c r="AL352" s="0" t="s">
        <v>2499</v>
      </c>
      <c r="AM352" s="0" t="s">
        <v>987</v>
      </c>
      <c r="AN352" s="0" t="s">
        <v>2499</v>
      </c>
      <c r="AO352" s="0" t="s">
        <v>2508</v>
      </c>
      <c r="AP352" s="0" t="s">
        <v>2509</v>
      </c>
      <c r="AQ352" s="0" t="s">
        <v>2510</v>
      </c>
      <c r="AR352" s="0" t="s">
        <v>2499</v>
      </c>
      <c r="AS352" s="0" t="s">
        <v>2499</v>
      </c>
      <c r="AT352" s="0" t="s">
        <v>2499</v>
      </c>
      <c r="AU352" s="0" t="s">
        <v>2511</v>
      </c>
      <c r="AV352" s="0" t="s">
        <v>2512</v>
      </c>
      <c r="AW352" s="0" t="s">
        <v>2513</v>
      </c>
      <c r="AX352" s="0" t="s">
        <v>1134</v>
      </c>
      <c r="AY352" s="0" t="s">
        <v>2514</v>
      </c>
      <c r="AZ352" s="0" t="s">
        <v>2499</v>
      </c>
      <c r="BA352" s="0" t="s">
        <v>2515</v>
      </c>
      <c r="BB352" s="0" t="s">
        <v>2516</v>
      </c>
      <c r="BC352" s="0" t="s">
        <v>2517</v>
      </c>
      <c r="BD352" s="0" t="s">
        <v>2499</v>
      </c>
      <c r="BE352" s="0" t="s">
        <v>2499</v>
      </c>
      <c r="BF352" s="0" t="s">
        <v>2499</v>
      </c>
      <c r="BG352" s="0" t="s">
        <v>2499</v>
      </c>
      <c r="BH352" s="0" t="s">
        <v>2518</v>
      </c>
      <c r="BI352" s="0" t="s">
        <v>2498</v>
      </c>
      <c r="BJ352" s="0" t="s">
        <v>2519</v>
      </c>
      <c r="BK352" s="0" t="s">
        <v>2520</v>
      </c>
      <c r="BL352" s="0" t="s">
        <v>2521</v>
      </c>
      <c r="BM352" s="0" t="s">
        <v>2522</v>
      </c>
      <c r="BN352" s="0" t="s">
        <v>2523</v>
      </c>
      <c r="BO352" s="0" t="s">
        <v>2524</v>
      </c>
      <c r="BP352" s="0" t="s">
        <v>2499</v>
      </c>
      <c r="BQ352" s="0" t="s">
        <v>2525</v>
      </c>
      <c r="BS352" s="0" t="s">
        <v>2520</v>
      </c>
      <c r="BT352" s="0" t="n">
        <f aca="false">49-(COUNTBLANK(U352:BQ352))</f>
        <v>49</v>
      </c>
      <c r="BU352" s="0" t="str">
        <f aca="false">CONCATENATE("*",BS352,"*")</f>
        <v>*smell*</v>
      </c>
      <c r="BV352" s="0" t="n">
        <f aca="false">COUNTIFS(U352:BQ352,BU352)</f>
        <v>0</v>
      </c>
      <c r="BW352" s="13" t="n">
        <f aca="false">BV352/BT352</f>
        <v>0</v>
      </c>
      <c r="BZ352" s="14" t="str">
        <f aca="false">IF(BY352="","",(BY352/BT352))</f>
        <v/>
      </c>
      <c r="CA352" s="0" t="n">
        <f aca="false">COUNTIFS(U352:BQ352,BU353)</f>
        <v>0</v>
      </c>
      <c r="CB352" s="0" t="str">
        <f aca="false">IF(BX352="",BU352,BX352)</f>
        <v>*smell*</v>
      </c>
      <c r="CC352" s="0" t="n">
        <f aca="false">COUNTIFS(U352:BQ352,CB353)</f>
        <v>0</v>
      </c>
      <c r="CD352" s="14" t="n">
        <f aca="false">CC352/BT352</f>
        <v>0</v>
      </c>
      <c r="CE352" s="0" t="s">
        <v>2526</v>
      </c>
      <c r="CF352" s="14" t="n">
        <f aca="false">(COUNTIFS(U352:BQ352,CE352))/BT352</f>
        <v>0</v>
      </c>
      <c r="CH352" s="0" t="s">
        <v>2527</v>
      </c>
      <c r="CI352" s="14" t="n">
        <f aca="false">(COUNTIFS(U352:BQ352,CK352))/BT352</f>
        <v>0.408163265306122</v>
      </c>
      <c r="CJ352" s="14" t="n">
        <f aca="false">(COUNTIFS(U352:BQ352,CH353))/BT352</f>
        <v>0</v>
      </c>
      <c r="CK352" s="15" t="s">
        <v>2520</v>
      </c>
      <c r="CL352" s="0" t="s">
        <v>2528</v>
      </c>
      <c r="CN352" s="16"/>
    </row>
    <row r="353" customFormat="false" ht="13.8" hidden="false" customHeight="false" outlineLevel="0" collapsed="false">
      <c r="A353" s="4" t="s">
        <v>203</v>
      </c>
      <c r="B353" s="4" t="n">
        <v>2</v>
      </c>
      <c r="C353" s="4" t="n">
        <v>1</v>
      </c>
      <c r="D353" s="4" t="n">
        <v>2</v>
      </c>
      <c r="E353" s="4" t="n">
        <v>84</v>
      </c>
      <c r="F353" s="4" t="n">
        <v>44</v>
      </c>
      <c r="G353" s="4" t="n">
        <v>6</v>
      </c>
      <c r="H353" s="4" t="n">
        <v>6044</v>
      </c>
      <c r="I353" s="4" t="n">
        <v>16044</v>
      </c>
      <c r="J353" s="4" t="n">
        <v>6044</v>
      </c>
      <c r="K353" s="4" t="n">
        <v>26044</v>
      </c>
      <c r="L353" s="4" t="s">
        <v>132</v>
      </c>
      <c r="M353" s="0" t="s">
        <v>2529</v>
      </c>
      <c r="N353" s="0" t="s">
        <v>2492</v>
      </c>
      <c r="O353" s="0" t="s">
        <v>2530</v>
      </c>
      <c r="P353" s="15" t="s">
        <v>2555</v>
      </c>
      <c r="Q353" s="15" t="s">
        <v>282</v>
      </c>
      <c r="R353" s="0" t="n">
        <f aca="false">(1+LEN(N353)-LEN(SUBSTITUTE(N353," ","")))+1</f>
        <v>5</v>
      </c>
      <c r="S353" s="0" t="n">
        <f aca="false">(1+LEN(O353)-LEN(SUBSTITUTE(O353," ","")))</f>
        <v>8</v>
      </c>
      <c r="T353" s="0" t="s">
        <v>2437</v>
      </c>
      <c r="U353" s="0" t="s">
        <v>2531</v>
      </c>
      <c r="V353" s="0" t="s">
        <v>2532</v>
      </c>
      <c r="W353" s="0" t="s">
        <v>2496</v>
      </c>
      <c r="X353" s="0" t="s">
        <v>2533</v>
      </c>
      <c r="Y353" s="0" t="s">
        <v>2496</v>
      </c>
      <c r="Z353" s="0" t="s">
        <v>2533</v>
      </c>
      <c r="AA353" s="0" t="s">
        <v>2534</v>
      </c>
      <c r="AB353" s="0" t="s">
        <v>2496</v>
      </c>
      <c r="AC353" s="0" t="s">
        <v>2496</v>
      </c>
      <c r="AD353" s="0" t="s">
        <v>2535</v>
      </c>
      <c r="AE353" s="0" t="s">
        <v>2496</v>
      </c>
      <c r="AF353" s="0" t="s">
        <v>2536</v>
      </c>
      <c r="AG353" s="0" t="s">
        <v>2537</v>
      </c>
      <c r="AH353" s="0" t="s">
        <v>2531</v>
      </c>
      <c r="AI353" s="0" t="s">
        <v>2496</v>
      </c>
      <c r="AJ353" s="0" t="s">
        <v>2538</v>
      </c>
      <c r="AK353" s="0" t="s">
        <v>2539</v>
      </c>
      <c r="AL353" s="0" t="s">
        <v>2540</v>
      </c>
      <c r="AM353" s="0" t="s">
        <v>2541</v>
      </c>
      <c r="AN353" s="0" t="s">
        <v>2496</v>
      </c>
      <c r="AO353" s="0" t="s">
        <v>2496</v>
      </c>
      <c r="AP353" s="0" t="s">
        <v>2496</v>
      </c>
      <c r="AQ353" s="0" t="s">
        <v>2496</v>
      </c>
      <c r="AR353" s="0" t="s">
        <v>2496</v>
      </c>
      <c r="AS353" s="0" t="s">
        <v>2499</v>
      </c>
      <c r="AT353" s="0" t="s">
        <v>2542</v>
      </c>
      <c r="AU353" s="0" t="s">
        <v>2496</v>
      </c>
      <c r="AV353" s="0" t="s">
        <v>2496</v>
      </c>
      <c r="AW353" s="0" t="s">
        <v>2543</v>
      </c>
      <c r="AX353" s="0" t="s">
        <v>1652</v>
      </c>
      <c r="AY353" s="0" t="s">
        <v>2544</v>
      </c>
      <c r="AZ353" s="0" t="s">
        <v>2496</v>
      </c>
      <c r="BA353" s="0" t="s">
        <v>2545</v>
      </c>
      <c r="BB353" s="0" t="s">
        <v>2496</v>
      </c>
      <c r="BC353" s="0" t="s">
        <v>2546</v>
      </c>
      <c r="BD353" s="0" t="s">
        <v>2547</v>
      </c>
      <c r="BE353" s="0" t="s">
        <v>2539</v>
      </c>
      <c r="BF353" s="0" t="s">
        <v>2533</v>
      </c>
      <c r="BG353" s="0" t="s">
        <v>2548</v>
      </c>
      <c r="BH353" s="0" t="s">
        <v>2496</v>
      </c>
      <c r="BI353" s="0" t="s">
        <v>2549</v>
      </c>
      <c r="BJ353" s="0" t="s">
        <v>2533</v>
      </c>
      <c r="BK353" s="0" t="s">
        <v>2550</v>
      </c>
      <c r="BL353" s="0" t="s">
        <v>2551</v>
      </c>
      <c r="BM353" s="0" t="s">
        <v>2552</v>
      </c>
      <c r="BN353" s="0" t="s">
        <v>2496</v>
      </c>
      <c r="BO353" s="0" t="s">
        <v>987</v>
      </c>
      <c r="BP353" s="0" t="s">
        <v>2496</v>
      </c>
      <c r="BQ353" s="0" t="s">
        <v>2511</v>
      </c>
      <c r="BS353" s="0" t="s">
        <v>598</v>
      </c>
      <c r="BT353" s="0" t="n">
        <f aca="false">49-(COUNTBLANK(U353:BQ353))</f>
        <v>49</v>
      </c>
      <c r="BU353" s="0" t="str">
        <f aca="false">CONCATENATE("*",BS353,"*")</f>
        <v>*taste*</v>
      </c>
      <c r="BV353" s="0" t="n">
        <f aca="false">COUNTIFS(U353:BQ353,BU353)</f>
        <v>0</v>
      </c>
      <c r="BW353" s="13" t="n">
        <f aca="false">BV353/BT353</f>
        <v>0</v>
      </c>
      <c r="BZ353" s="14" t="str">
        <f aca="false">IF(BY353="","",(BY353/BT353))</f>
        <v/>
      </c>
      <c r="CA353" s="0" t="n">
        <f aca="false">COUNTIFS(U353:BQ353,BU352)</f>
        <v>0</v>
      </c>
      <c r="CB353" s="0" t="str">
        <f aca="false">IF(BX353="",BU353,BX353)</f>
        <v>*taste*</v>
      </c>
      <c r="CC353" s="0" t="n">
        <f aca="false">COUNTIFS(U353:BQ353,CB352)</f>
        <v>0</v>
      </c>
      <c r="CD353" s="14" t="n">
        <f aca="false">CC353/BT353</f>
        <v>0</v>
      </c>
      <c r="CE353" s="0" t="s">
        <v>2553</v>
      </c>
      <c r="CF353" s="14" t="n">
        <f aca="false">(COUNTIFS(U353:BQ353,CE353))/BT353</f>
        <v>0</v>
      </c>
      <c r="CH353" s="0" t="s">
        <v>2554</v>
      </c>
      <c r="CI353" s="14" t="n">
        <f aca="false">(COUNTIFS(U353:BQ353,CK353))/BT353</f>
        <v>0.489795918367347</v>
      </c>
      <c r="CJ353" s="14" t="n">
        <f aca="false">(COUNTIFS(U353:BQ353,CH352))/BT353</f>
        <v>0</v>
      </c>
      <c r="CK353" s="15" t="s">
        <v>598</v>
      </c>
      <c r="CL353" s="0" t="s">
        <v>2528</v>
      </c>
      <c r="CN353" s="16"/>
    </row>
    <row r="354" s="16" customFormat="true" ht="13.8" hidden="false" customHeight="false" outlineLevel="0" collapsed="false">
      <c r="A354" s="4" t="s">
        <v>199</v>
      </c>
      <c r="B354" s="17" t="n">
        <v>2</v>
      </c>
      <c r="C354" s="17" t="n">
        <v>2</v>
      </c>
      <c r="D354" s="17" t="n">
        <v>1</v>
      </c>
      <c r="E354" s="17" t="n">
        <v>84</v>
      </c>
      <c r="F354" s="17" t="n">
        <v>44</v>
      </c>
      <c r="G354" s="17" t="n">
        <v>7</v>
      </c>
      <c r="H354" s="4" t="n">
        <v>7044</v>
      </c>
      <c r="I354" s="4" t="n">
        <v>17044</v>
      </c>
      <c r="J354" s="4" t="n">
        <v>7044</v>
      </c>
      <c r="K354" s="4" t="n">
        <v>27044</v>
      </c>
      <c r="L354" s="4" t="s">
        <v>132</v>
      </c>
      <c r="M354" s="16" t="s">
        <v>2491</v>
      </c>
      <c r="N354" s="16" t="s">
        <v>2492</v>
      </c>
      <c r="O354" s="16" t="s">
        <v>2530</v>
      </c>
      <c r="P354" s="16" t="s">
        <v>2555</v>
      </c>
      <c r="Q354" s="16" t="s">
        <v>282</v>
      </c>
      <c r="R354" s="16" t="n">
        <f aca="false">(1+LEN(N354)-LEN(SUBSTITUTE(N354," ","")))+1</f>
        <v>5</v>
      </c>
      <c r="S354" s="16" t="n">
        <f aca="false">(1+LEN(O354)-LEN(SUBSTITUTE(O354," ","")))</f>
        <v>8</v>
      </c>
      <c r="T354" s="16" t="s">
        <v>2437</v>
      </c>
      <c r="U354" s="16" t="s">
        <v>2494</v>
      </c>
      <c r="V354" s="16" t="s">
        <v>2495</v>
      </c>
      <c r="W354" s="16" t="s">
        <v>2496</v>
      </c>
      <c r="X354" s="16" t="s">
        <v>2497</v>
      </c>
      <c r="Y354" s="16" t="s">
        <v>2498</v>
      </c>
      <c r="Z354" s="16" t="s">
        <v>2499</v>
      </c>
      <c r="AA354" s="16" t="s">
        <v>2500</v>
      </c>
      <c r="AB354" s="16" t="s">
        <v>2499</v>
      </c>
      <c r="AC354" s="16" t="s">
        <v>2501</v>
      </c>
      <c r="AD354" s="16" t="s">
        <v>2502</v>
      </c>
      <c r="AE354" s="16" t="s">
        <v>2503</v>
      </c>
      <c r="AF354" s="16" t="s">
        <v>2504</v>
      </c>
      <c r="AG354" s="16" t="s">
        <v>2505</v>
      </c>
      <c r="AH354" s="16" t="s">
        <v>2506</v>
      </c>
      <c r="AI354" s="16" t="s">
        <v>2507</v>
      </c>
      <c r="AJ354" s="16" t="s">
        <v>2499</v>
      </c>
      <c r="AK354" s="16" t="s">
        <v>555</v>
      </c>
      <c r="AL354" s="16" t="s">
        <v>2499</v>
      </c>
      <c r="AM354" s="16" t="s">
        <v>987</v>
      </c>
      <c r="AN354" s="16" t="s">
        <v>2499</v>
      </c>
      <c r="AO354" s="16" t="s">
        <v>2508</v>
      </c>
      <c r="AP354" s="16" t="s">
        <v>2509</v>
      </c>
      <c r="AQ354" s="16" t="s">
        <v>2510</v>
      </c>
      <c r="AR354" s="16" t="s">
        <v>2499</v>
      </c>
      <c r="AS354" s="16" t="s">
        <v>2499</v>
      </c>
      <c r="AT354" s="16" t="s">
        <v>2499</v>
      </c>
      <c r="AU354" s="16" t="s">
        <v>2511</v>
      </c>
      <c r="AV354" s="16" t="s">
        <v>2512</v>
      </c>
      <c r="AW354" s="16" t="s">
        <v>2513</v>
      </c>
      <c r="AX354" s="16" t="s">
        <v>1134</v>
      </c>
      <c r="AY354" s="16" t="s">
        <v>2514</v>
      </c>
      <c r="AZ354" s="16" t="s">
        <v>2499</v>
      </c>
      <c r="BA354" s="16" t="s">
        <v>2515</v>
      </c>
      <c r="BB354" s="16" t="s">
        <v>2516</v>
      </c>
      <c r="BC354" s="16" t="s">
        <v>2517</v>
      </c>
      <c r="BD354" s="16" t="s">
        <v>2499</v>
      </c>
      <c r="BE354" s="16" t="s">
        <v>2499</v>
      </c>
      <c r="BF354" s="16" t="s">
        <v>2499</v>
      </c>
      <c r="BG354" s="16" t="s">
        <v>2499</v>
      </c>
      <c r="BH354" s="16" t="s">
        <v>2518</v>
      </c>
      <c r="BI354" s="16" t="s">
        <v>2498</v>
      </c>
      <c r="BJ354" s="16" t="s">
        <v>2519</v>
      </c>
      <c r="BK354" s="16" t="s">
        <v>2520</v>
      </c>
      <c r="BL354" s="16" t="s">
        <v>2521</v>
      </c>
      <c r="BM354" s="16" t="s">
        <v>2522</v>
      </c>
      <c r="BN354" s="16" t="s">
        <v>2523</v>
      </c>
      <c r="BO354" s="16" t="s">
        <v>2524</v>
      </c>
      <c r="BP354" s="16" t="s">
        <v>2499</v>
      </c>
      <c r="BQ354" s="16" t="s">
        <v>2525</v>
      </c>
      <c r="BS354" s="16" t="s">
        <v>2520</v>
      </c>
      <c r="BT354" s="16" t="n">
        <f aca="false">49-(COUNTBLANK(U354:BQ354))</f>
        <v>49</v>
      </c>
      <c r="BU354" s="16" t="str">
        <f aca="false">CONCATENATE("*",BS354,"*")</f>
        <v>*smell*</v>
      </c>
      <c r="BV354" s="16" t="n">
        <f aca="false">COUNTIFS(U354:BQ354,BU354)</f>
        <v>0</v>
      </c>
      <c r="BW354" s="18" t="n">
        <f aca="false">BV354/BT354</f>
        <v>0</v>
      </c>
      <c r="BZ354" s="18" t="str">
        <f aca="false">IF(BY354="","",(BY354/BT354))</f>
        <v/>
      </c>
      <c r="CA354" s="16" t="n">
        <f aca="false">COUNTIFS(U354:BQ354,BU355)</f>
        <v>0</v>
      </c>
      <c r="CB354" s="16" t="str">
        <f aca="false">IF(BX354="",BU354,BX354)</f>
        <v>*smell*</v>
      </c>
      <c r="CC354" s="16" t="n">
        <f aca="false">COUNTIFS(U354:BQ354,CB355)</f>
        <v>0</v>
      </c>
      <c r="CD354" s="18" t="n">
        <f aca="false">CC354/BT354</f>
        <v>0</v>
      </c>
      <c r="CE354" s="16" t="s">
        <v>2526</v>
      </c>
      <c r="CF354" s="18" t="n">
        <f aca="false">(COUNTIFS(U354:BQ354,CE354))/BT354</f>
        <v>0</v>
      </c>
      <c r="CH354" s="16" t="s">
        <v>2527</v>
      </c>
      <c r="CI354" s="14" t="n">
        <f aca="false">(COUNTIFS(U354:BQ354,CK354))/BT354</f>
        <v>0.0204081632653061</v>
      </c>
      <c r="CJ354" s="18" t="n">
        <v>0.41</v>
      </c>
      <c r="CK354" s="16" t="s">
        <v>598</v>
      </c>
      <c r="CL354" s="16" t="s">
        <v>2528</v>
      </c>
    </row>
    <row r="355" customFormat="false" ht="13.8" hidden="false" customHeight="false" outlineLevel="0" collapsed="false">
      <c r="A355" s="4" t="s">
        <v>201</v>
      </c>
      <c r="B355" s="17" t="n">
        <v>2</v>
      </c>
      <c r="C355" s="17" t="n">
        <v>2</v>
      </c>
      <c r="D355" s="17" t="n">
        <v>2</v>
      </c>
      <c r="E355" s="17" t="n">
        <v>84</v>
      </c>
      <c r="F355" s="17" t="n">
        <v>44</v>
      </c>
      <c r="G355" s="17" t="n">
        <v>8</v>
      </c>
      <c r="H355" s="4" t="n">
        <v>8044</v>
      </c>
      <c r="I355" s="4" t="n">
        <v>18044</v>
      </c>
      <c r="J355" s="4" t="n">
        <v>8044</v>
      </c>
      <c r="K355" s="4" t="n">
        <v>28044</v>
      </c>
      <c r="L355" s="4" t="s">
        <v>132</v>
      </c>
      <c r="M355" s="16" t="s">
        <v>2529</v>
      </c>
      <c r="N355" s="16" t="s">
        <v>2492</v>
      </c>
      <c r="O355" s="16" t="s">
        <v>2493</v>
      </c>
      <c r="P355" s="16" t="s">
        <v>2555</v>
      </c>
      <c r="Q355" s="16" t="s">
        <v>282</v>
      </c>
      <c r="R355" s="16" t="n">
        <f aca="false">(1+LEN(N355)-LEN(SUBSTITUTE(N355," ","")))+1</f>
        <v>5</v>
      </c>
      <c r="S355" s="16" t="n">
        <f aca="false">(1+LEN(O355)-LEN(SUBSTITUTE(O355," ","")))</f>
        <v>8</v>
      </c>
      <c r="T355" s="16" t="s">
        <v>2437</v>
      </c>
      <c r="U355" s="16" t="s">
        <v>2531</v>
      </c>
      <c r="V355" s="16" t="s">
        <v>2532</v>
      </c>
      <c r="W355" s="16" t="s">
        <v>2496</v>
      </c>
      <c r="X355" s="16" t="s">
        <v>2533</v>
      </c>
      <c r="Y355" s="16" t="s">
        <v>2496</v>
      </c>
      <c r="Z355" s="16" t="s">
        <v>2533</v>
      </c>
      <c r="AA355" s="16" t="s">
        <v>2534</v>
      </c>
      <c r="AB355" s="16" t="s">
        <v>2496</v>
      </c>
      <c r="AC355" s="16" t="s">
        <v>2496</v>
      </c>
      <c r="AD355" s="16" t="s">
        <v>2535</v>
      </c>
      <c r="AE355" s="16" t="s">
        <v>2496</v>
      </c>
      <c r="AF355" s="16" t="s">
        <v>2536</v>
      </c>
      <c r="AG355" s="16" t="s">
        <v>2537</v>
      </c>
      <c r="AH355" s="16" t="s">
        <v>2531</v>
      </c>
      <c r="AI355" s="16" t="s">
        <v>2496</v>
      </c>
      <c r="AJ355" s="16" t="s">
        <v>2538</v>
      </c>
      <c r="AK355" s="16" t="s">
        <v>2539</v>
      </c>
      <c r="AL355" s="16" t="s">
        <v>2540</v>
      </c>
      <c r="AM355" s="16" t="s">
        <v>2541</v>
      </c>
      <c r="AN355" s="16" t="s">
        <v>2496</v>
      </c>
      <c r="AO355" s="16" t="s">
        <v>2496</v>
      </c>
      <c r="AP355" s="16" t="s">
        <v>2496</v>
      </c>
      <c r="AQ355" s="16" t="s">
        <v>2496</v>
      </c>
      <c r="AR355" s="16" t="s">
        <v>2496</v>
      </c>
      <c r="AS355" s="16" t="s">
        <v>2499</v>
      </c>
      <c r="AT355" s="16" t="s">
        <v>2542</v>
      </c>
      <c r="AU355" s="16" t="s">
        <v>2496</v>
      </c>
      <c r="AV355" s="16" t="s">
        <v>2496</v>
      </c>
      <c r="AW355" s="16" t="s">
        <v>2543</v>
      </c>
      <c r="AX355" s="16" t="s">
        <v>1652</v>
      </c>
      <c r="AY355" s="16" t="s">
        <v>2544</v>
      </c>
      <c r="AZ355" s="16" t="s">
        <v>2496</v>
      </c>
      <c r="BA355" s="16" t="s">
        <v>2545</v>
      </c>
      <c r="BB355" s="16" t="s">
        <v>2496</v>
      </c>
      <c r="BC355" s="16" t="s">
        <v>2546</v>
      </c>
      <c r="BD355" s="16" t="s">
        <v>2547</v>
      </c>
      <c r="BE355" s="16" t="s">
        <v>2539</v>
      </c>
      <c r="BF355" s="16" t="s">
        <v>2533</v>
      </c>
      <c r="BG355" s="16" t="s">
        <v>2548</v>
      </c>
      <c r="BH355" s="16" t="s">
        <v>2496</v>
      </c>
      <c r="BI355" s="16" t="s">
        <v>2549</v>
      </c>
      <c r="BJ355" s="16" t="s">
        <v>2533</v>
      </c>
      <c r="BK355" s="16" t="s">
        <v>2550</v>
      </c>
      <c r="BL355" s="16" t="s">
        <v>2551</v>
      </c>
      <c r="BM355" s="16" t="s">
        <v>2552</v>
      </c>
      <c r="BN355" s="16" t="s">
        <v>2496</v>
      </c>
      <c r="BO355" s="16" t="s">
        <v>987</v>
      </c>
      <c r="BP355" s="16" t="s">
        <v>2496</v>
      </c>
      <c r="BQ355" s="16" t="s">
        <v>2511</v>
      </c>
      <c r="BR355" s="16"/>
      <c r="BS355" s="16" t="s">
        <v>598</v>
      </c>
      <c r="BT355" s="16" t="n">
        <f aca="false">49-(COUNTBLANK(U355:BQ355))</f>
        <v>49</v>
      </c>
      <c r="BU355" s="16" t="str">
        <f aca="false">CONCATENATE("*",BS355,"*")</f>
        <v>*taste*</v>
      </c>
      <c r="BV355" s="16" t="n">
        <f aca="false">COUNTIFS(U355:BQ355,BU355)</f>
        <v>0</v>
      </c>
      <c r="BW355" s="18" t="n">
        <f aca="false">BV355/BT355</f>
        <v>0</v>
      </c>
      <c r="BX355" s="16"/>
      <c r="BY355" s="16"/>
      <c r="BZ355" s="18" t="str">
        <f aca="false">IF(BY355="","",(BY355/BT355))</f>
        <v/>
      </c>
      <c r="CA355" s="16" t="n">
        <f aca="false">COUNTIFS(U355:BQ355,BU354)</f>
        <v>0</v>
      </c>
      <c r="CB355" s="16" t="str">
        <f aca="false">IF(BX355="",BU355,BX355)</f>
        <v>*taste*</v>
      </c>
      <c r="CC355" s="16" t="n">
        <f aca="false">COUNTIFS(U355:BQ355,CB354)</f>
        <v>0</v>
      </c>
      <c r="CD355" s="18" t="n">
        <f aca="false">CC355/BT355</f>
        <v>0</v>
      </c>
      <c r="CE355" s="16" t="s">
        <v>2553</v>
      </c>
      <c r="CF355" s="18" t="n">
        <f aca="false">(COUNTIFS(U355:BQ355,CE355))/BT355</f>
        <v>0</v>
      </c>
      <c r="CG355" s="16"/>
      <c r="CH355" s="16" t="s">
        <v>2554</v>
      </c>
      <c r="CI355" s="14" t="n">
        <f aca="false">(COUNTIFS(U355:BQ355,CK355))/BT355</f>
        <v>0.0204081632653061</v>
      </c>
      <c r="CJ355" s="18" t="n">
        <v>0.47</v>
      </c>
      <c r="CK355" s="16" t="s">
        <v>2520</v>
      </c>
      <c r="CL355" s="16" t="s">
        <v>2528</v>
      </c>
    </row>
    <row r="356" customFormat="false" ht="13.8" hidden="false" customHeight="false" outlineLevel="0" collapsed="false">
      <c r="A356" s="4" t="s">
        <v>195</v>
      </c>
      <c r="B356" s="4" t="n">
        <v>1</v>
      </c>
      <c r="C356" s="4" t="n">
        <v>1</v>
      </c>
      <c r="D356" s="4" t="n">
        <v>1</v>
      </c>
      <c r="E356" s="4" t="n">
        <v>86</v>
      </c>
      <c r="F356" s="4" t="n">
        <v>45</v>
      </c>
      <c r="G356" s="4" t="n">
        <v>0</v>
      </c>
      <c r="H356" s="4" t="n">
        <v>45</v>
      </c>
      <c r="I356" s="4" t="n">
        <v>10045</v>
      </c>
      <c r="J356" s="4" t="n">
        <v>45</v>
      </c>
      <c r="K356" s="4" t="s">
        <v>200</v>
      </c>
      <c r="L356" s="4" t="s">
        <v>132</v>
      </c>
      <c r="M356" s="0" t="s">
        <v>2556</v>
      </c>
      <c r="N356" s="0" t="s">
        <v>835</v>
      </c>
      <c r="O356" s="0" t="s">
        <v>2557</v>
      </c>
      <c r="R356" s="0" t="n">
        <f aca="false">(1+LEN(N356)-LEN(SUBSTITUTE(N356," ","")))+1</f>
        <v>5</v>
      </c>
      <c r="S356" s="0" t="n">
        <f aca="false">(1+LEN(O356)-LEN(SUBSTITUTE(O356," ","")))</f>
        <v>9</v>
      </c>
      <c r="T356" s="0" t="s">
        <v>2437</v>
      </c>
      <c r="U356" s="0" t="s">
        <v>2558</v>
      </c>
      <c r="V356" s="0" t="s">
        <v>2559</v>
      </c>
      <c r="W356" s="0" t="s">
        <v>2560</v>
      </c>
      <c r="X356" s="0" t="s">
        <v>2561</v>
      </c>
      <c r="Y356" s="0" t="s">
        <v>2562</v>
      </c>
      <c r="Z356" s="0" t="s">
        <v>2563</v>
      </c>
      <c r="AA356" s="0" t="s">
        <v>2560</v>
      </c>
      <c r="AB356" s="0" t="s">
        <v>1520</v>
      </c>
      <c r="AC356" s="0" t="s">
        <v>2561</v>
      </c>
      <c r="AD356" s="0" t="s">
        <v>892</v>
      </c>
      <c r="AE356" s="0" t="s">
        <v>2561</v>
      </c>
      <c r="AF356" s="0" t="s">
        <v>2564</v>
      </c>
      <c r="AG356" s="0" t="s">
        <v>2563</v>
      </c>
      <c r="AH356" s="0" t="s">
        <v>2563</v>
      </c>
      <c r="AI356" s="0" t="s">
        <v>2565</v>
      </c>
      <c r="AJ356" s="0" t="s">
        <v>2561</v>
      </c>
      <c r="AK356" s="0" t="s">
        <v>1850</v>
      </c>
      <c r="AL356" s="0" t="s">
        <v>2566</v>
      </c>
      <c r="AM356" s="0" t="s">
        <v>2563</v>
      </c>
      <c r="AN356" s="0" t="s">
        <v>2563</v>
      </c>
      <c r="AO356" s="0" t="s">
        <v>2566</v>
      </c>
      <c r="AP356" s="0" t="s">
        <v>892</v>
      </c>
      <c r="AQ356" s="0" t="s">
        <v>690</v>
      </c>
      <c r="AR356" s="0" t="s">
        <v>2562</v>
      </c>
      <c r="AS356" s="0" t="s">
        <v>2562</v>
      </c>
      <c r="AT356" s="0" t="s">
        <v>2567</v>
      </c>
      <c r="AU356" s="0" t="s">
        <v>892</v>
      </c>
      <c r="AV356" s="0" t="s">
        <v>2568</v>
      </c>
      <c r="AW356" s="0" t="s">
        <v>2563</v>
      </c>
      <c r="AX356" s="0" t="s">
        <v>892</v>
      </c>
      <c r="AY356" s="0" t="s">
        <v>892</v>
      </c>
      <c r="AZ356" s="0" t="s">
        <v>2563</v>
      </c>
      <c r="BA356" s="0" t="s">
        <v>2004</v>
      </c>
      <c r="BB356" s="0" t="s">
        <v>892</v>
      </c>
      <c r="BC356" s="0" t="s">
        <v>2563</v>
      </c>
      <c r="BD356" s="0" t="s">
        <v>2563</v>
      </c>
      <c r="BE356" s="0" t="s">
        <v>2560</v>
      </c>
      <c r="BF356" s="0" t="s">
        <v>892</v>
      </c>
      <c r="BG356" s="0" t="s">
        <v>1520</v>
      </c>
      <c r="BH356" s="0" t="s">
        <v>2569</v>
      </c>
      <c r="BI356" s="0" t="s">
        <v>892</v>
      </c>
      <c r="BJ356" s="0" t="s">
        <v>2563</v>
      </c>
      <c r="BK356" s="0" t="s">
        <v>892</v>
      </c>
      <c r="BL356" s="0" t="s">
        <v>2570</v>
      </c>
      <c r="BM356" s="0" t="s">
        <v>1850</v>
      </c>
      <c r="BN356" s="0" t="s">
        <v>2571</v>
      </c>
      <c r="BO356" s="0" t="s">
        <v>892</v>
      </c>
      <c r="BP356" s="0" t="s">
        <v>2562</v>
      </c>
      <c r="BQ356" s="0" t="s">
        <v>2572</v>
      </c>
      <c r="BS356" s="0" t="s">
        <v>892</v>
      </c>
      <c r="BT356" s="0" t="n">
        <f aca="false">49-(COUNTBLANK(U356:BQ356))</f>
        <v>49</v>
      </c>
      <c r="BU356" s="0" t="str">
        <f aca="false">CONCATENATE("*",BS356,"*")</f>
        <v>*speak*</v>
      </c>
      <c r="BV356" s="0" t="n">
        <f aca="false">COUNTIFS(U356:BQ356,BU356)</f>
        <v>0</v>
      </c>
      <c r="BW356" s="14" t="n">
        <f aca="false">BV356/BT356</f>
        <v>0</v>
      </c>
      <c r="BZ356" s="14" t="str">
        <f aca="false">IF(BY356="","",(BY356/BT356))</f>
        <v/>
      </c>
      <c r="CA356" s="0" t="n">
        <f aca="false">COUNTIFS(U356:BQ356,BU357)</f>
        <v>0</v>
      </c>
      <c r="CB356" s="0" t="str">
        <f aca="false">IF(BX356="",BU356,BX356)</f>
        <v>*speak*</v>
      </c>
      <c r="CC356" s="0" t="n">
        <f aca="false">COUNTIFS(U356:BQ356,CB357)</f>
        <v>0</v>
      </c>
      <c r="CD356" s="14" t="n">
        <f aca="false">CC356/BT356</f>
        <v>0</v>
      </c>
      <c r="CE356" s="0" t="s">
        <v>2573</v>
      </c>
      <c r="CF356" s="14" t="n">
        <f aca="false">(COUNTIFS(U356:BQ356,CE356))/BT356</f>
        <v>0</v>
      </c>
      <c r="CH356" s="0" t="s">
        <v>1534</v>
      </c>
      <c r="CI356" s="14" t="n">
        <f aca="false">(COUNTIFS(U356:BQ356,CK356))/BT356</f>
        <v>0.63265306122449</v>
      </c>
      <c r="CJ356" s="14" t="n">
        <f aca="false">(COUNTIFS(U356:BQ356,CK357))/BT356</f>
        <v>0.102040816326531</v>
      </c>
      <c r="CK356" s="15" t="s">
        <v>892</v>
      </c>
      <c r="CL356" s="0" t="s">
        <v>2574</v>
      </c>
      <c r="CN356" s="16"/>
    </row>
    <row r="357" customFormat="false" ht="13.8" hidden="false" customHeight="false" outlineLevel="0" collapsed="false">
      <c r="A357" s="4" t="s">
        <v>197</v>
      </c>
      <c r="B357" s="4" t="n">
        <v>1</v>
      </c>
      <c r="C357" s="4" t="n">
        <v>1</v>
      </c>
      <c r="D357" s="4" t="n">
        <v>2</v>
      </c>
      <c r="E357" s="4" t="n">
        <v>86</v>
      </c>
      <c r="F357" s="4" t="n">
        <v>45</v>
      </c>
      <c r="G357" s="4" t="n">
        <v>1</v>
      </c>
      <c r="H357" s="4" t="n">
        <v>1045</v>
      </c>
      <c r="I357" s="4" t="n">
        <v>11045</v>
      </c>
      <c r="J357" s="4" t="n">
        <v>1045</v>
      </c>
      <c r="K357" s="4" t="s">
        <v>200</v>
      </c>
      <c r="L357" s="4" t="s">
        <v>132</v>
      </c>
      <c r="M357" s="0" t="s">
        <v>2575</v>
      </c>
      <c r="N357" s="0" t="s">
        <v>835</v>
      </c>
      <c r="O357" s="0" t="s">
        <v>2576</v>
      </c>
      <c r="R357" s="0" t="n">
        <f aca="false">(1+LEN(N357)-LEN(SUBSTITUTE(N357," ","")))+1</f>
        <v>5</v>
      </c>
      <c r="S357" s="0" t="n">
        <f aca="false">(1+LEN(O357)-LEN(SUBSTITUTE(O357," ","")))</f>
        <v>9</v>
      </c>
      <c r="T357" s="0" t="s">
        <v>2437</v>
      </c>
      <c r="U357" s="0" t="s">
        <v>2561</v>
      </c>
      <c r="V357" s="0" t="s">
        <v>2561</v>
      </c>
      <c r="W357" s="0" t="s">
        <v>2577</v>
      </c>
      <c r="X357" s="0" t="s">
        <v>2009</v>
      </c>
      <c r="Y357" s="0" t="s">
        <v>2578</v>
      </c>
      <c r="Z357" s="0" t="s">
        <v>2561</v>
      </c>
      <c r="AA357" s="0" t="s">
        <v>2579</v>
      </c>
      <c r="AB357" s="0" t="s">
        <v>2561</v>
      </c>
      <c r="AC357" s="0" t="s">
        <v>2580</v>
      </c>
      <c r="AD357" s="0" t="s">
        <v>186</v>
      </c>
      <c r="AE357" s="0" t="s">
        <v>186</v>
      </c>
      <c r="AF357" s="0" t="s">
        <v>2581</v>
      </c>
      <c r="AG357" s="0" t="s">
        <v>2582</v>
      </c>
      <c r="AH357" s="0" t="s">
        <v>186</v>
      </c>
      <c r="AI357" s="0" t="s">
        <v>186</v>
      </c>
      <c r="AJ357" s="0" t="s">
        <v>2561</v>
      </c>
      <c r="AK357" s="0" t="s">
        <v>2583</v>
      </c>
      <c r="AL357" s="0" t="s">
        <v>186</v>
      </c>
      <c r="AM357" s="0" t="s">
        <v>2561</v>
      </c>
      <c r="AN357" s="0" t="s">
        <v>186</v>
      </c>
      <c r="AO357" s="0" t="s">
        <v>186</v>
      </c>
      <c r="AP357" s="0" t="s">
        <v>2580</v>
      </c>
      <c r="AQ357" s="0" t="s">
        <v>2561</v>
      </c>
      <c r="AR357" s="0" t="s">
        <v>2580</v>
      </c>
      <c r="AS357" s="0" t="s">
        <v>2584</v>
      </c>
      <c r="AT357" s="0" t="s">
        <v>2561</v>
      </c>
      <c r="AU357" s="0" t="s">
        <v>186</v>
      </c>
      <c r="AV357" s="0" t="s">
        <v>186</v>
      </c>
      <c r="AW357" s="0" t="s">
        <v>2580</v>
      </c>
      <c r="AX357" s="0" t="s">
        <v>1520</v>
      </c>
      <c r="AY357" s="0" t="s">
        <v>186</v>
      </c>
      <c r="AZ357" s="0" t="s">
        <v>2563</v>
      </c>
      <c r="BA357" s="0" t="s">
        <v>2585</v>
      </c>
      <c r="BB357" s="0" t="s">
        <v>186</v>
      </c>
      <c r="BC357" s="0" t="s">
        <v>2586</v>
      </c>
      <c r="BD357" s="0" t="s">
        <v>2587</v>
      </c>
      <c r="BE357" s="0" t="s">
        <v>2588</v>
      </c>
      <c r="BF357" s="0" t="s">
        <v>186</v>
      </c>
      <c r="BG357" s="0" t="s">
        <v>2589</v>
      </c>
      <c r="BH357" s="0" t="s">
        <v>2580</v>
      </c>
      <c r="BI357" s="0" t="s">
        <v>2588</v>
      </c>
      <c r="BJ357" s="0" t="s">
        <v>2590</v>
      </c>
      <c r="BK357" s="0" t="s">
        <v>2591</v>
      </c>
      <c r="BL357" s="0" t="s">
        <v>2592</v>
      </c>
      <c r="BM357" s="0" t="s">
        <v>711</v>
      </c>
      <c r="BN357" s="12"/>
      <c r="BO357" s="0" t="s">
        <v>2563</v>
      </c>
      <c r="BP357" s="0" t="s">
        <v>2593</v>
      </c>
      <c r="BQ357" s="0" t="s">
        <v>190</v>
      </c>
      <c r="BS357" s="0" t="s">
        <v>186</v>
      </c>
      <c r="BT357" s="0" t="n">
        <f aca="false">49-(COUNTBLANK(U357:BQ357))</f>
        <v>48</v>
      </c>
      <c r="BU357" s="0" t="str">
        <f aca="false">CONCATENATE("*",BS357,"*")</f>
        <v>*eat*</v>
      </c>
      <c r="BV357" s="0" t="n">
        <f aca="false">COUNTIFS(U357:BQ357,BU357)</f>
        <v>0</v>
      </c>
      <c r="BW357" s="14" t="n">
        <f aca="false">BV357/BT357</f>
        <v>0</v>
      </c>
      <c r="BZ357" s="14" t="str">
        <f aca="false">IF(BY357="","",(BY357/BT357))</f>
        <v/>
      </c>
      <c r="CA357" s="0" t="n">
        <f aca="false">COUNTIFS(U357:BQ357,BU356)</f>
        <v>0</v>
      </c>
      <c r="CB357" s="0" t="str">
        <f aca="false">IF(BX357="",BU357,BX357)</f>
        <v>*eat*</v>
      </c>
      <c r="CC357" s="0" t="n">
        <f aca="false">COUNTIFS(U357:BQ357,CB356)</f>
        <v>0</v>
      </c>
      <c r="CD357" s="14" t="n">
        <f aca="false">CC357/BT357</f>
        <v>0</v>
      </c>
      <c r="CE357" s="0" t="s">
        <v>193</v>
      </c>
      <c r="CF357" s="14" t="n">
        <f aca="false">(COUNTIFS(U357:BQ357,CE357))/BT357</f>
        <v>0</v>
      </c>
      <c r="CH357" s="0" t="s">
        <v>194</v>
      </c>
      <c r="CI357" s="14" t="n">
        <f aca="false">(COUNTIFS(U357:BQ357,CK357))/BT357</f>
        <v>0.6875</v>
      </c>
      <c r="CJ357" s="14" t="n">
        <f aca="false">(COUNTIFS(U357:BQ357,CK356))/BT357</f>
        <v>0.0416666666666667</v>
      </c>
      <c r="CK357" s="15" t="s">
        <v>186</v>
      </c>
      <c r="CL357" s="0" t="s">
        <v>2574</v>
      </c>
      <c r="CN357" s="16"/>
    </row>
    <row r="358" s="16" customFormat="true" ht="13.8" hidden="false" customHeight="false" outlineLevel="0" collapsed="false">
      <c r="A358" s="4" t="s">
        <v>131</v>
      </c>
      <c r="B358" s="17" t="n">
        <v>1</v>
      </c>
      <c r="C358" s="17" t="n">
        <v>2</v>
      </c>
      <c r="D358" s="17" t="n">
        <v>1</v>
      </c>
      <c r="E358" s="17" t="n">
        <v>86</v>
      </c>
      <c r="F358" s="17" t="n">
        <v>45</v>
      </c>
      <c r="G358" s="17" t="n">
        <v>2</v>
      </c>
      <c r="H358" s="4" t="n">
        <v>2045</v>
      </c>
      <c r="I358" s="4" t="n">
        <v>12045</v>
      </c>
      <c r="J358" s="4" t="n">
        <v>2045</v>
      </c>
      <c r="K358" s="4" t="s">
        <v>200</v>
      </c>
      <c r="L358" s="4" t="s">
        <v>132</v>
      </c>
      <c r="M358" s="16" t="s">
        <v>2556</v>
      </c>
      <c r="N358" s="16" t="s">
        <v>835</v>
      </c>
      <c r="O358" s="16" t="s">
        <v>2576</v>
      </c>
      <c r="P358" s="0"/>
      <c r="Q358" s="0"/>
      <c r="R358" s="16" t="n">
        <f aca="false">(1+LEN(N358)-LEN(SUBSTITUTE(N358," ","")))+1</f>
        <v>5</v>
      </c>
      <c r="S358" s="16" t="n">
        <f aca="false">(1+LEN(O358)-LEN(SUBSTITUTE(O358," ","")))</f>
        <v>9</v>
      </c>
      <c r="T358" s="16" t="s">
        <v>2437</v>
      </c>
      <c r="U358" s="16" t="s">
        <v>2558</v>
      </c>
      <c r="V358" s="16" t="s">
        <v>2559</v>
      </c>
      <c r="W358" s="16" t="s">
        <v>2560</v>
      </c>
      <c r="X358" s="16" t="s">
        <v>2561</v>
      </c>
      <c r="Y358" s="16" t="s">
        <v>2562</v>
      </c>
      <c r="Z358" s="16" t="s">
        <v>2563</v>
      </c>
      <c r="AA358" s="16" t="s">
        <v>2560</v>
      </c>
      <c r="AB358" s="16" t="s">
        <v>1520</v>
      </c>
      <c r="AC358" s="16" t="s">
        <v>2561</v>
      </c>
      <c r="AD358" s="16" t="s">
        <v>892</v>
      </c>
      <c r="AE358" s="16" t="s">
        <v>2561</v>
      </c>
      <c r="AF358" s="16" t="s">
        <v>2564</v>
      </c>
      <c r="AG358" s="16" t="s">
        <v>2563</v>
      </c>
      <c r="AH358" s="16" t="s">
        <v>2563</v>
      </c>
      <c r="AI358" s="16" t="s">
        <v>2565</v>
      </c>
      <c r="AJ358" s="16" t="s">
        <v>2561</v>
      </c>
      <c r="AK358" s="16" t="s">
        <v>1850</v>
      </c>
      <c r="AL358" s="16" t="s">
        <v>2566</v>
      </c>
      <c r="AM358" s="16" t="s">
        <v>2563</v>
      </c>
      <c r="AN358" s="16" t="s">
        <v>2563</v>
      </c>
      <c r="AO358" s="16" t="s">
        <v>2566</v>
      </c>
      <c r="AP358" s="16" t="s">
        <v>892</v>
      </c>
      <c r="AQ358" s="16" t="s">
        <v>690</v>
      </c>
      <c r="AR358" s="16" t="s">
        <v>2562</v>
      </c>
      <c r="AS358" s="16" t="s">
        <v>2562</v>
      </c>
      <c r="AT358" s="16" t="s">
        <v>2567</v>
      </c>
      <c r="AU358" s="16" t="s">
        <v>892</v>
      </c>
      <c r="AV358" s="16" t="s">
        <v>2568</v>
      </c>
      <c r="AW358" s="16" t="s">
        <v>2563</v>
      </c>
      <c r="AX358" s="16" t="s">
        <v>892</v>
      </c>
      <c r="AY358" s="16" t="s">
        <v>892</v>
      </c>
      <c r="AZ358" s="16" t="s">
        <v>2563</v>
      </c>
      <c r="BA358" s="16" t="s">
        <v>2004</v>
      </c>
      <c r="BB358" s="16" t="s">
        <v>892</v>
      </c>
      <c r="BC358" s="16" t="s">
        <v>2563</v>
      </c>
      <c r="BD358" s="16" t="s">
        <v>2563</v>
      </c>
      <c r="BE358" s="16" t="s">
        <v>2560</v>
      </c>
      <c r="BF358" s="16" t="s">
        <v>892</v>
      </c>
      <c r="BG358" s="16" t="s">
        <v>1520</v>
      </c>
      <c r="BH358" s="16" t="s">
        <v>2569</v>
      </c>
      <c r="BI358" s="16" t="s">
        <v>892</v>
      </c>
      <c r="BJ358" s="16" t="s">
        <v>2563</v>
      </c>
      <c r="BK358" s="16" t="s">
        <v>892</v>
      </c>
      <c r="BL358" s="16" t="s">
        <v>2570</v>
      </c>
      <c r="BM358" s="16" t="s">
        <v>1850</v>
      </c>
      <c r="BN358" s="16" t="s">
        <v>2571</v>
      </c>
      <c r="BO358" s="16" t="s">
        <v>892</v>
      </c>
      <c r="BP358" s="16" t="s">
        <v>2562</v>
      </c>
      <c r="BQ358" s="16" t="s">
        <v>2572</v>
      </c>
      <c r="BR358" s="0"/>
      <c r="BS358" s="16" t="s">
        <v>892</v>
      </c>
      <c r="BT358" s="16" t="n">
        <f aca="false">49-(COUNTBLANK(U358:BQ358))</f>
        <v>49</v>
      </c>
      <c r="BU358" s="16" t="str">
        <f aca="false">CONCATENATE("*",BS358,"*")</f>
        <v>*speak*</v>
      </c>
      <c r="BV358" s="16" t="n">
        <f aca="false">COUNTIFS(U358:BQ358,BU358)</f>
        <v>0</v>
      </c>
      <c r="BW358" s="18" t="n">
        <f aca="false">BV358/BT358</f>
        <v>0</v>
      </c>
      <c r="BX358" s="0"/>
      <c r="BY358" s="0"/>
      <c r="BZ358" s="18" t="str">
        <f aca="false">IF(BY358="","",(BY358/BT358))</f>
        <v/>
      </c>
      <c r="CA358" s="16" t="n">
        <f aca="false">COUNTIFS(U358:BQ358,BU359)</f>
        <v>0</v>
      </c>
      <c r="CB358" s="16" t="str">
        <f aca="false">IF(BX358="",BU358,BX358)</f>
        <v>*speak*</v>
      </c>
      <c r="CC358" s="16" t="n">
        <f aca="false">COUNTIFS(U358:BQ358,CB359)</f>
        <v>0</v>
      </c>
      <c r="CD358" s="18" t="n">
        <f aca="false">CC358/BT358</f>
        <v>0</v>
      </c>
      <c r="CE358" s="16" t="s">
        <v>2573</v>
      </c>
      <c r="CF358" s="18" t="n">
        <f aca="false">(COUNTIFS(U358:BQ358,CE358))/BT358</f>
        <v>0</v>
      </c>
      <c r="CG358" s="0"/>
      <c r="CH358" s="16" t="s">
        <v>1534</v>
      </c>
      <c r="CI358" s="14" t="n">
        <f aca="false">(COUNTIFS(U358:BQ358,CK358))/BT358</f>
        <v>0.102040816326531</v>
      </c>
      <c r="CJ358" s="14" t="n">
        <f aca="false">(COUNTIFS(U358:BQ358,CK359))/BT358</f>
        <v>0.63265306122449</v>
      </c>
      <c r="CK358" s="16" t="s">
        <v>186</v>
      </c>
      <c r="CL358" s="16" t="s">
        <v>2574</v>
      </c>
    </row>
    <row r="359" customFormat="false" ht="13.8" hidden="false" customHeight="false" outlineLevel="0" collapsed="false">
      <c r="A359" s="4" t="s">
        <v>167</v>
      </c>
      <c r="B359" s="17" t="n">
        <v>1</v>
      </c>
      <c r="C359" s="17" t="n">
        <v>2</v>
      </c>
      <c r="D359" s="17" t="n">
        <v>2</v>
      </c>
      <c r="E359" s="17" t="n">
        <v>86</v>
      </c>
      <c r="F359" s="17" t="n">
        <v>45</v>
      </c>
      <c r="G359" s="17" t="n">
        <v>3</v>
      </c>
      <c r="H359" s="4" t="n">
        <v>3045</v>
      </c>
      <c r="I359" s="4" t="n">
        <v>13045</v>
      </c>
      <c r="J359" s="4" t="n">
        <v>3045</v>
      </c>
      <c r="K359" s="4" t="s">
        <v>200</v>
      </c>
      <c r="L359" s="4" t="s">
        <v>132</v>
      </c>
      <c r="M359" s="16" t="s">
        <v>2575</v>
      </c>
      <c r="N359" s="16" t="s">
        <v>835</v>
      </c>
      <c r="O359" s="16" t="s">
        <v>2557</v>
      </c>
      <c r="R359" s="16" t="n">
        <f aca="false">(1+LEN(N359)-LEN(SUBSTITUTE(N359," ","")))+1</f>
        <v>5</v>
      </c>
      <c r="S359" s="16" t="n">
        <f aca="false">(1+LEN(O359)-LEN(SUBSTITUTE(O359," ","")))</f>
        <v>9</v>
      </c>
      <c r="T359" s="16" t="s">
        <v>2437</v>
      </c>
      <c r="U359" s="16" t="s">
        <v>2561</v>
      </c>
      <c r="V359" s="16" t="s">
        <v>2561</v>
      </c>
      <c r="W359" s="16" t="s">
        <v>2577</v>
      </c>
      <c r="X359" s="16" t="s">
        <v>2009</v>
      </c>
      <c r="Y359" s="16" t="s">
        <v>2578</v>
      </c>
      <c r="Z359" s="16" t="s">
        <v>2561</v>
      </c>
      <c r="AA359" s="16" t="s">
        <v>2579</v>
      </c>
      <c r="AB359" s="16" t="s">
        <v>2561</v>
      </c>
      <c r="AC359" s="16" t="s">
        <v>2580</v>
      </c>
      <c r="AD359" s="16" t="s">
        <v>186</v>
      </c>
      <c r="AE359" s="16" t="s">
        <v>186</v>
      </c>
      <c r="AF359" s="16" t="s">
        <v>2581</v>
      </c>
      <c r="AG359" s="16" t="s">
        <v>2582</v>
      </c>
      <c r="AH359" s="16" t="s">
        <v>186</v>
      </c>
      <c r="AI359" s="16" t="s">
        <v>186</v>
      </c>
      <c r="AJ359" s="16" t="s">
        <v>2561</v>
      </c>
      <c r="AK359" s="16" t="s">
        <v>2583</v>
      </c>
      <c r="AL359" s="16" t="s">
        <v>186</v>
      </c>
      <c r="AM359" s="16" t="s">
        <v>2561</v>
      </c>
      <c r="AN359" s="16" t="s">
        <v>186</v>
      </c>
      <c r="AO359" s="16" t="s">
        <v>186</v>
      </c>
      <c r="AP359" s="16" t="s">
        <v>2580</v>
      </c>
      <c r="AQ359" s="16" t="s">
        <v>2561</v>
      </c>
      <c r="AR359" s="16" t="s">
        <v>2580</v>
      </c>
      <c r="AS359" s="16" t="s">
        <v>2584</v>
      </c>
      <c r="AT359" s="16" t="s">
        <v>2561</v>
      </c>
      <c r="AU359" s="16" t="s">
        <v>186</v>
      </c>
      <c r="AV359" s="16" t="s">
        <v>186</v>
      </c>
      <c r="AW359" s="16" t="s">
        <v>2580</v>
      </c>
      <c r="AX359" s="16" t="s">
        <v>1520</v>
      </c>
      <c r="AY359" s="16" t="s">
        <v>186</v>
      </c>
      <c r="AZ359" s="16" t="s">
        <v>2563</v>
      </c>
      <c r="BA359" s="16" t="s">
        <v>2585</v>
      </c>
      <c r="BB359" s="16" t="s">
        <v>186</v>
      </c>
      <c r="BC359" s="16" t="s">
        <v>2586</v>
      </c>
      <c r="BD359" s="16" t="s">
        <v>2587</v>
      </c>
      <c r="BE359" s="16" t="s">
        <v>2588</v>
      </c>
      <c r="BF359" s="16" t="s">
        <v>186</v>
      </c>
      <c r="BG359" s="16" t="s">
        <v>2589</v>
      </c>
      <c r="BH359" s="16" t="s">
        <v>2580</v>
      </c>
      <c r="BI359" s="16" t="s">
        <v>2588</v>
      </c>
      <c r="BJ359" s="16" t="s">
        <v>2590</v>
      </c>
      <c r="BK359" s="16" t="s">
        <v>2591</v>
      </c>
      <c r="BL359" s="16" t="s">
        <v>2592</v>
      </c>
      <c r="BM359" s="16" t="s">
        <v>711</v>
      </c>
      <c r="BO359" s="16" t="s">
        <v>2563</v>
      </c>
      <c r="BP359" s="16" t="s">
        <v>2593</v>
      </c>
      <c r="BQ359" s="16" t="s">
        <v>190</v>
      </c>
      <c r="BS359" s="16" t="s">
        <v>186</v>
      </c>
      <c r="BT359" s="16" t="n">
        <f aca="false">49-(COUNTBLANK(U359:BQ359))</f>
        <v>48</v>
      </c>
      <c r="BU359" s="16" t="str">
        <f aca="false">CONCATENATE("*",BS359,"*")</f>
        <v>*eat*</v>
      </c>
      <c r="BV359" s="16" t="n">
        <f aca="false">COUNTIFS(U359:BQ359,BU359)</f>
        <v>0</v>
      </c>
      <c r="BW359" s="18" t="n">
        <f aca="false">BV359/BT359</f>
        <v>0</v>
      </c>
      <c r="BZ359" s="18" t="str">
        <f aca="false">IF(BY359="","",(BY359/BT359))</f>
        <v/>
      </c>
      <c r="CA359" s="16" t="n">
        <f aca="false">COUNTIFS(U359:BQ359,BU358)</f>
        <v>0</v>
      </c>
      <c r="CB359" s="16" t="str">
        <f aca="false">IF(BX359="",BU359,BX359)</f>
        <v>*eat*</v>
      </c>
      <c r="CC359" s="16" t="n">
        <f aca="false">COUNTIFS(U359:BQ359,CB358)</f>
        <v>0</v>
      </c>
      <c r="CD359" s="18" t="n">
        <f aca="false">CC359/BT359</f>
        <v>0</v>
      </c>
      <c r="CE359" s="16" t="s">
        <v>193</v>
      </c>
      <c r="CF359" s="18" t="n">
        <f aca="false">(COUNTIFS(U359:BQ359,CE359))/BT359</f>
        <v>0</v>
      </c>
      <c r="CH359" s="16" t="s">
        <v>194</v>
      </c>
      <c r="CI359" s="14" t="n">
        <f aca="false">(COUNTIFS(U359:BQ359,CK359))/BT359</f>
        <v>0.0416666666666667</v>
      </c>
      <c r="CJ359" s="14" t="n">
        <f aca="false">(COUNTIFS(U359:BQ359,CK358))/BT359</f>
        <v>0.6875</v>
      </c>
      <c r="CK359" s="16" t="s">
        <v>892</v>
      </c>
      <c r="CL359" s="16" t="s">
        <v>2574</v>
      </c>
    </row>
    <row r="360" customFormat="false" ht="13.8" hidden="false" customHeight="false" outlineLevel="0" collapsed="false">
      <c r="A360" s="4" t="s">
        <v>202</v>
      </c>
      <c r="B360" s="4" t="n">
        <v>2</v>
      </c>
      <c r="C360" s="4" t="n">
        <v>1</v>
      </c>
      <c r="D360" s="4" t="n">
        <v>1</v>
      </c>
      <c r="E360" s="4" t="n">
        <v>86</v>
      </c>
      <c r="F360" s="4" t="n">
        <v>45</v>
      </c>
      <c r="G360" s="4" t="n">
        <v>5</v>
      </c>
      <c r="H360" s="4" t="n">
        <v>5045</v>
      </c>
      <c r="I360" s="4" t="n">
        <v>15045</v>
      </c>
      <c r="J360" s="4" t="n">
        <v>5045</v>
      </c>
      <c r="K360" s="4" t="n">
        <v>25045</v>
      </c>
      <c r="L360" s="4" t="s">
        <v>132</v>
      </c>
      <c r="M360" s="0" t="s">
        <v>2556</v>
      </c>
      <c r="N360" s="0" t="s">
        <v>835</v>
      </c>
      <c r="O360" s="0" t="s">
        <v>2557</v>
      </c>
      <c r="P360" s="0" t="s">
        <v>2594</v>
      </c>
      <c r="Q360" s="0" t="s">
        <v>137</v>
      </c>
      <c r="R360" s="0" t="n">
        <f aca="false">(1+LEN(N360)-LEN(SUBSTITUTE(N360," ","")))+1</f>
        <v>5</v>
      </c>
      <c r="S360" s="0" t="n">
        <f aca="false">(1+LEN(O360)-LEN(SUBSTITUTE(O360," ","")))</f>
        <v>9</v>
      </c>
      <c r="T360" s="0" t="s">
        <v>2437</v>
      </c>
      <c r="U360" s="0" t="s">
        <v>2558</v>
      </c>
      <c r="V360" s="0" t="s">
        <v>2559</v>
      </c>
      <c r="W360" s="0" t="s">
        <v>2560</v>
      </c>
      <c r="X360" s="0" t="s">
        <v>2561</v>
      </c>
      <c r="Y360" s="0" t="s">
        <v>2562</v>
      </c>
      <c r="Z360" s="0" t="s">
        <v>2563</v>
      </c>
      <c r="AA360" s="0" t="s">
        <v>2560</v>
      </c>
      <c r="AB360" s="0" t="s">
        <v>1520</v>
      </c>
      <c r="AC360" s="0" t="s">
        <v>2561</v>
      </c>
      <c r="AD360" s="0" t="s">
        <v>892</v>
      </c>
      <c r="AE360" s="0" t="s">
        <v>2561</v>
      </c>
      <c r="AF360" s="0" t="s">
        <v>2564</v>
      </c>
      <c r="AG360" s="0" t="s">
        <v>2563</v>
      </c>
      <c r="AH360" s="0" t="s">
        <v>2563</v>
      </c>
      <c r="AI360" s="0" t="s">
        <v>2565</v>
      </c>
      <c r="AJ360" s="0" t="s">
        <v>2561</v>
      </c>
      <c r="AK360" s="0" t="s">
        <v>1850</v>
      </c>
      <c r="AL360" s="0" t="s">
        <v>2566</v>
      </c>
      <c r="AM360" s="0" t="s">
        <v>2563</v>
      </c>
      <c r="AN360" s="0" t="s">
        <v>2563</v>
      </c>
      <c r="AO360" s="0" t="s">
        <v>2566</v>
      </c>
      <c r="AP360" s="0" t="s">
        <v>892</v>
      </c>
      <c r="AQ360" s="0" t="s">
        <v>690</v>
      </c>
      <c r="AR360" s="0" t="s">
        <v>2562</v>
      </c>
      <c r="AS360" s="0" t="s">
        <v>2562</v>
      </c>
      <c r="AT360" s="0" t="s">
        <v>2567</v>
      </c>
      <c r="AU360" s="0" t="s">
        <v>892</v>
      </c>
      <c r="AV360" s="0" t="s">
        <v>2568</v>
      </c>
      <c r="AW360" s="0" t="s">
        <v>2563</v>
      </c>
      <c r="AX360" s="0" t="s">
        <v>892</v>
      </c>
      <c r="AY360" s="0" t="s">
        <v>892</v>
      </c>
      <c r="AZ360" s="0" t="s">
        <v>2563</v>
      </c>
      <c r="BA360" s="0" t="s">
        <v>2004</v>
      </c>
      <c r="BB360" s="0" t="s">
        <v>892</v>
      </c>
      <c r="BC360" s="0" t="s">
        <v>2563</v>
      </c>
      <c r="BD360" s="0" t="s">
        <v>2563</v>
      </c>
      <c r="BE360" s="0" t="s">
        <v>2560</v>
      </c>
      <c r="BF360" s="0" t="s">
        <v>892</v>
      </c>
      <c r="BG360" s="0" t="s">
        <v>1520</v>
      </c>
      <c r="BH360" s="0" t="s">
        <v>2569</v>
      </c>
      <c r="BI360" s="0" t="s">
        <v>892</v>
      </c>
      <c r="BJ360" s="0" t="s">
        <v>2563</v>
      </c>
      <c r="BK360" s="0" t="s">
        <v>892</v>
      </c>
      <c r="BL360" s="0" t="s">
        <v>2570</v>
      </c>
      <c r="BM360" s="0" t="s">
        <v>1850</v>
      </c>
      <c r="BN360" s="0" t="s">
        <v>2571</v>
      </c>
      <c r="BO360" s="0" t="s">
        <v>892</v>
      </c>
      <c r="BP360" s="0" t="s">
        <v>2562</v>
      </c>
      <c r="BQ360" s="0" t="s">
        <v>2572</v>
      </c>
      <c r="BS360" s="0" t="s">
        <v>892</v>
      </c>
      <c r="BT360" s="0" t="n">
        <f aca="false">49-(COUNTBLANK(U360:BQ360))</f>
        <v>49</v>
      </c>
      <c r="BU360" s="0" t="str">
        <f aca="false">CONCATENATE("*",BS360,"*")</f>
        <v>*speak*</v>
      </c>
      <c r="BV360" s="0" t="n">
        <f aca="false">COUNTIFS(U360:BQ360,BU360)</f>
        <v>0</v>
      </c>
      <c r="BW360" s="14" t="n">
        <f aca="false">BV360/BT360</f>
        <v>0</v>
      </c>
      <c r="BZ360" s="14" t="str">
        <f aca="false">IF(BY360="","",(BY360/BT360))</f>
        <v/>
      </c>
      <c r="CA360" s="0" t="n">
        <f aca="false">COUNTIFS(U360:BQ360,BU361)</f>
        <v>0</v>
      </c>
      <c r="CB360" s="0" t="str">
        <f aca="false">IF(BX360="",BU360,BX360)</f>
        <v>*speak*</v>
      </c>
      <c r="CC360" s="0" t="n">
        <f aca="false">COUNTIFS(U360:BQ360,CB361)</f>
        <v>0</v>
      </c>
      <c r="CD360" s="14" t="n">
        <f aca="false">CC360/BT360</f>
        <v>0</v>
      </c>
      <c r="CE360" s="0" t="s">
        <v>2573</v>
      </c>
      <c r="CF360" s="14" t="n">
        <f aca="false">(COUNTIFS(U360:BQ360,CE360))/BT360</f>
        <v>0</v>
      </c>
      <c r="CH360" s="0" t="s">
        <v>1534</v>
      </c>
      <c r="CI360" s="14" t="n">
        <f aca="false">(COUNTIFS(U360:BQ360,CK360))/BT360</f>
        <v>0.63265306122449</v>
      </c>
      <c r="CJ360" s="14" t="n">
        <f aca="false">(COUNTIFS(U360:BQ360,CH361))/BT360</f>
        <v>0</v>
      </c>
      <c r="CK360" s="15" t="s">
        <v>892</v>
      </c>
      <c r="CL360" s="0" t="s">
        <v>2574</v>
      </c>
      <c r="CN360" s="16"/>
    </row>
    <row r="361" customFormat="false" ht="13.8" hidden="false" customHeight="false" outlineLevel="0" collapsed="false">
      <c r="A361" s="4" t="s">
        <v>203</v>
      </c>
      <c r="B361" s="4" t="n">
        <v>2</v>
      </c>
      <c r="C361" s="4" t="n">
        <v>1</v>
      </c>
      <c r="D361" s="4" t="n">
        <v>2</v>
      </c>
      <c r="E361" s="4" t="n">
        <v>86</v>
      </c>
      <c r="F361" s="4" t="n">
        <v>45</v>
      </c>
      <c r="G361" s="4" t="n">
        <v>6</v>
      </c>
      <c r="H361" s="4" t="n">
        <v>6045</v>
      </c>
      <c r="I361" s="4" t="n">
        <v>16045</v>
      </c>
      <c r="J361" s="4" t="n">
        <v>6045</v>
      </c>
      <c r="K361" s="4" t="n">
        <v>26045</v>
      </c>
      <c r="L361" s="4" t="s">
        <v>132</v>
      </c>
      <c r="M361" s="0" t="s">
        <v>2575</v>
      </c>
      <c r="N361" s="0" t="s">
        <v>835</v>
      </c>
      <c r="O361" s="0" t="s">
        <v>2576</v>
      </c>
      <c r="P361" s="15" t="s">
        <v>2595</v>
      </c>
      <c r="Q361" s="15" t="s">
        <v>137</v>
      </c>
      <c r="R361" s="0" t="n">
        <f aca="false">(1+LEN(N361)-LEN(SUBSTITUTE(N361," ","")))+1</f>
        <v>5</v>
      </c>
      <c r="S361" s="0" t="n">
        <f aca="false">(1+LEN(O361)-LEN(SUBSTITUTE(O361," ","")))</f>
        <v>9</v>
      </c>
      <c r="T361" s="0" t="s">
        <v>2437</v>
      </c>
      <c r="U361" s="0" t="s">
        <v>2561</v>
      </c>
      <c r="V361" s="0" t="s">
        <v>2561</v>
      </c>
      <c r="W361" s="0" t="s">
        <v>2577</v>
      </c>
      <c r="X361" s="0" t="s">
        <v>2009</v>
      </c>
      <c r="Y361" s="0" t="s">
        <v>2578</v>
      </c>
      <c r="Z361" s="0" t="s">
        <v>2561</v>
      </c>
      <c r="AA361" s="0" t="s">
        <v>2579</v>
      </c>
      <c r="AB361" s="0" t="s">
        <v>2561</v>
      </c>
      <c r="AC361" s="0" t="s">
        <v>2580</v>
      </c>
      <c r="AD361" s="0" t="s">
        <v>186</v>
      </c>
      <c r="AE361" s="0" t="s">
        <v>186</v>
      </c>
      <c r="AF361" s="0" t="s">
        <v>2581</v>
      </c>
      <c r="AG361" s="0" t="s">
        <v>2582</v>
      </c>
      <c r="AH361" s="0" t="s">
        <v>186</v>
      </c>
      <c r="AI361" s="0" t="s">
        <v>186</v>
      </c>
      <c r="AJ361" s="0" t="s">
        <v>2561</v>
      </c>
      <c r="AK361" s="0" t="s">
        <v>2583</v>
      </c>
      <c r="AL361" s="0" t="s">
        <v>186</v>
      </c>
      <c r="AM361" s="0" t="s">
        <v>2561</v>
      </c>
      <c r="AN361" s="0" t="s">
        <v>186</v>
      </c>
      <c r="AO361" s="0" t="s">
        <v>186</v>
      </c>
      <c r="AP361" s="0" t="s">
        <v>2580</v>
      </c>
      <c r="AQ361" s="0" t="s">
        <v>2561</v>
      </c>
      <c r="AR361" s="0" t="s">
        <v>2580</v>
      </c>
      <c r="AS361" s="0" t="s">
        <v>2584</v>
      </c>
      <c r="AT361" s="0" t="s">
        <v>2561</v>
      </c>
      <c r="AU361" s="0" t="s">
        <v>186</v>
      </c>
      <c r="AV361" s="0" t="s">
        <v>186</v>
      </c>
      <c r="AW361" s="0" t="s">
        <v>2580</v>
      </c>
      <c r="AX361" s="0" t="s">
        <v>1520</v>
      </c>
      <c r="AY361" s="0" t="s">
        <v>186</v>
      </c>
      <c r="AZ361" s="0" t="s">
        <v>2563</v>
      </c>
      <c r="BA361" s="0" t="s">
        <v>2585</v>
      </c>
      <c r="BB361" s="0" t="s">
        <v>186</v>
      </c>
      <c r="BC361" s="0" t="s">
        <v>2586</v>
      </c>
      <c r="BD361" s="0" t="s">
        <v>2587</v>
      </c>
      <c r="BE361" s="0" t="s">
        <v>2588</v>
      </c>
      <c r="BF361" s="0" t="s">
        <v>186</v>
      </c>
      <c r="BG361" s="0" t="s">
        <v>2589</v>
      </c>
      <c r="BH361" s="0" t="s">
        <v>2580</v>
      </c>
      <c r="BI361" s="0" t="s">
        <v>2588</v>
      </c>
      <c r="BJ361" s="0" t="s">
        <v>2590</v>
      </c>
      <c r="BK361" s="0" t="s">
        <v>2591</v>
      </c>
      <c r="BL361" s="0" t="s">
        <v>2592</v>
      </c>
      <c r="BM361" s="0" t="s">
        <v>711</v>
      </c>
      <c r="BN361" s="12"/>
      <c r="BO361" s="0" t="s">
        <v>2563</v>
      </c>
      <c r="BP361" s="0" t="s">
        <v>2593</v>
      </c>
      <c r="BQ361" s="0" t="s">
        <v>190</v>
      </c>
      <c r="BS361" s="0" t="s">
        <v>186</v>
      </c>
      <c r="BT361" s="0" t="n">
        <f aca="false">49-(COUNTBLANK(U361:BQ361))</f>
        <v>48</v>
      </c>
      <c r="BU361" s="0" t="str">
        <f aca="false">CONCATENATE("*",BS361,"*")</f>
        <v>*eat*</v>
      </c>
      <c r="BV361" s="0" t="n">
        <f aca="false">COUNTIFS(U361:BQ361,BU361)</f>
        <v>0</v>
      </c>
      <c r="BW361" s="14" t="n">
        <f aca="false">BV361/BT361</f>
        <v>0</v>
      </c>
      <c r="BZ361" s="14" t="str">
        <f aca="false">IF(BY361="","",(BY361/BT361))</f>
        <v/>
      </c>
      <c r="CA361" s="0" t="n">
        <f aca="false">COUNTIFS(U361:BQ361,BU360)</f>
        <v>0</v>
      </c>
      <c r="CB361" s="0" t="str">
        <f aca="false">IF(BX361="",BU361,BX361)</f>
        <v>*eat*</v>
      </c>
      <c r="CC361" s="0" t="n">
        <f aca="false">COUNTIFS(U361:BQ361,CB360)</f>
        <v>0</v>
      </c>
      <c r="CD361" s="14" t="n">
        <f aca="false">CC361/BT361</f>
        <v>0</v>
      </c>
      <c r="CE361" s="0" t="s">
        <v>193</v>
      </c>
      <c r="CF361" s="14" t="n">
        <f aca="false">(COUNTIFS(U361:BQ361,CE361))/BT361</f>
        <v>0</v>
      </c>
      <c r="CH361" s="0" t="s">
        <v>194</v>
      </c>
      <c r="CI361" s="14" t="n">
        <f aca="false">(COUNTIFS(U361:BQ361,CK361))/BT361</f>
        <v>0.6875</v>
      </c>
      <c r="CJ361" s="14" t="n">
        <f aca="false">(COUNTIFS(U361:BQ361,CH360))/BT361</f>
        <v>0</v>
      </c>
      <c r="CK361" s="15" t="s">
        <v>186</v>
      </c>
      <c r="CL361" s="0" t="s">
        <v>2574</v>
      </c>
      <c r="CN361" s="16"/>
    </row>
    <row r="362" s="16" customFormat="true" ht="13.8" hidden="false" customHeight="false" outlineLevel="0" collapsed="false">
      <c r="A362" s="4" t="s">
        <v>199</v>
      </c>
      <c r="B362" s="17" t="n">
        <v>2</v>
      </c>
      <c r="C362" s="17" t="n">
        <v>2</v>
      </c>
      <c r="D362" s="17" t="n">
        <v>1</v>
      </c>
      <c r="E362" s="17" t="n">
        <v>86</v>
      </c>
      <c r="F362" s="17" t="n">
        <v>45</v>
      </c>
      <c r="G362" s="17" t="n">
        <v>7</v>
      </c>
      <c r="H362" s="4" t="n">
        <v>7045</v>
      </c>
      <c r="I362" s="4" t="n">
        <v>17045</v>
      </c>
      <c r="J362" s="4" t="n">
        <v>7045</v>
      </c>
      <c r="K362" s="4" t="n">
        <v>27045</v>
      </c>
      <c r="L362" s="4" t="s">
        <v>132</v>
      </c>
      <c r="M362" s="16" t="s">
        <v>2556</v>
      </c>
      <c r="N362" s="16" t="s">
        <v>835</v>
      </c>
      <c r="O362" s="16" t="s">
        <v>2576</v>
      </c>
      <c r="P362" s="16" t="s">
        <v>2595</v>
      </c>
      <c r="Q362" s="16" t="s">
        <v>137</v>
      </c>
      <c r="R362" s="16" t="n">
        <f aca="false">(1+LEN(N362)-LEN(SUBSTITUTE(N362," ","")))+1</f>
        <v>5</v>
      </c>
      <c r="S362" s="16" t="n">
        <f aca="false">(1+LEN(O362)-LEN(SUBSTITUTE(O362," ","")))</f>
        <v>9</v>
      </c>
      <c r="T362" s="16" t="s">
        <v>2437</v>
      </c>
      <c r="U362" s="16" t="s">
        <v>2558</v>
      </c>
      <c r="V362" s="16" t="s">
        <v>2559</v>
      </c>
      <c r="W362" s="16" t="s">
        <v>2560</v>
      </c>
      <c r="X362" s="16" t="s">
        <v>2561</v>
      </c>
      <c r="Y362" s="16" t="s">
        <v>2562</v>
      </c>
      <c r="Z362" s="16" t="s">
        <v>2563</v>
      </c>
      <c r="AA362" s="16" t="s">
        <v>2560</v>
      </c>
      <c r="AB362" s="16" t="s">
        <v>1520</v>
      </c>
      <c r="AC362" s="16" t="s">
        <v>2561</v>
      </c>
      <c r="AD362" s="16" t="s">
        <v>892</v>
      </c>
      <c r="AE362" s="16" t="s">
        <v>2561</v>
      </c>
      <c r="AF362" s="16" t="s">
        <v>2564</v>
      </c>
      <c r="AG362" s="16" t="s">
        <v>2563</v>
      </c>
      <c r="AH362" s="16" t="s">
        <v>2563</v>
      </c>
      <c r="AI362" s="16" t="s">
        <v>2565</v>
      </c>
      <c r="AJ362" s="16" t="s">
        <v>2561</v>
      </c>
      <c r="AK362" s="16" t="s">
        <v>1850</v>
      </c>
      <c r="AL362" s="16" t="s">
        <v>2566</v>
      </c>
      <c r="AM362" s="16" t="s">
        <v>2563</v>
      </c>
      <c r="AN362" s="16" t="s">
        <v>2563</v>
      </c>
      <c r="AO362" s="16" t="s">
        <v>2566</v>
      </c>
      <c r="AP362" s="16" t="s">
        <v>892</v>
      </c>
      <c r="AQ362" s="16" t="s">
        <v>690</v>
      </c>
      <c r="AR362" s="16" t="s">
        <v>2562</v>
      </c>
      <c r="AS362" s="16" t="s">
        <v>2562</v>
      </c>
      <c r="AT362" s="16" t="s">
        <v>2567</v>
      </c>
      <c r="AU362" s="16" t="s">
        <v>892</v>
      </c>
      <c r="AV362" s="16" t="s">
        <v>2568</v>
      </c>
      <c r="AW362" s="16" t="s">
        <v>2563</v>
      </c>
      <c r="AX362" s="16" t="s">
        <v>892</v>
      </c>
      <c r="AY362" s="16" t="s">
        <v>892</v>
      </c>
      <c r="AZ362" s="16" t="s">
        <v>2563</v>
      </c>
      <c r="BA362" s="16" t="s">
        <v>2004</v>
      </c>
      <c r="BB362" s="16" t="s">
        <v>892</v>
      </c>
      <c r="BC362" s="16" t="s">
        <v>2563</v>
      </c>
      <c r="BD362" s="16" t="s">
        <v>2563</v>
      </c>
      <c r="BE362" s="16" t="s">
        <v>2560</v>
      </c>
      <c r="BF362" s="16" t="s">
        <v>892</v>
      </c>
      <c r="BG362" s="16" t="s">
        <v>1520</v>
      </c>
      <c r="BH362" s="16" t="s">
        <v>2569</v>
      </c>
      <c r="BI362" s="16" t="s">
        <v>892</v>
      </c>
      <c r="BJ362" s="16" t="s">
        <v>2563</v>
      </c>
      <c r="BK362" s="16" t="s">
        <v>892</v>
      </c>
      <c r="BL362" s="16" t="s">
        <v>2570</v>
      </c>
      <c r="BM362" s="16" t="s">
        <v>1850</v>
      </c>
      <c r="BN362" s="16" t="s">
        <v>2571</v>
      </c>
      <c r="BO362" s="16" t="s">
        <v>892</v>
      </c>
      <c r="BP362" s="16" t="s">
        <v>2562</v>
      </c>
      <c r="BQ362" s="16" t="s">
        <v>2572</v>
      </c>
      <c r="BS362" s="16" t="s">
        <v>892</v>
      </c>
      <c r="BT362" s="16" t="n">
        <f aca="false">49-(COUNTBLANK(U362:BQ362))</f>
        <v>49</v>
      </c>
      <c r="BU362" s="16" t="str">
        <f aca="false">CONCATENATE("*",BS362,"*")</f>
        <v>*speak*</v>
      </c>
      <c r="BV362" s="16" t="n">
        <f aca="false">COUNTIFS(U362:BQ362,BU362)</f>
        <v>0</v>
      </c>
      <c r="BW362" s="18" t="n">
        <f aca="false">BV362/BT362</f>
        <v>0</v>
      </c>
      <c r="BZ362" s="18" t="str">
        <f aca="false">IF(BY362="","",(BY362/BT362))</f>
        <v/>
      </c>
      <c r="CA362" s="16" t="n">
        <f aca="false">COUNTIFS(U362:BQ362,BU363)</f>
        <v>0</v>
      </c>
      <c r="CB362" s="16" t="str">
        <f aca="false">IF(BX362="",BU362,BX362)</f>
        <v>*speak*</v>
      </c>
      <c r="CC362" s="16" t="n">
        <f aca="false">COUNTIFS(U362:BQ362,CB363)</f>
        <v>0</v>
      </c>
      <c r="CD362" s="18" t="n">
        <f aca="false">CC362/BT362</f>
        <v>0</v>
      </c>
      <c r="CE362" s="16" t="s">
        <v>2573</v>
      </c>
      <c r="CF362" s="18" t="n">
        <f aca="false">(COUNTIFS(U362:BQ362,CE362))/BT362</f>
        <v>0</v>
      </c>
      <c r="CH362" s="16" t="s">
        <v>1534</v>
      </c>
      <c r="CI362" s="14" t="n">
        <f aca="false">(COUNTIFS(U362:BQ362,CK362))/BT362</f>
        <v>0.102040816326531</v>
      </c>
      <c r="CJ362" s="18" t="n">
        <v>0.63</v>
      </c>
      <c r="CK362" s="16" t="s">
        <v>186</v>
      </c>
      <c r="CL362" s="16" t="s">
        <v>2574</v>
      </c>
    </row>
    <row r="363" customFormat="false" ht="13.8" hidden="false" customHeight="false" outlineLevel="0" collapsed="false">
      <c r="A363" s="4" t="s">
        <v>201</v>
      </c>
      <c r="B363" s="17" t="n">
        <v>2</v>
      </c>
      <c r="C363" s="17" t="n">
        <v>2</v>
      </c>
      <c r="D363" s="17" t="n">
        <v>2</v>
      </c>
      <c r="E363" s="17" t="n">
        <v>86</v>
      </c>
      <c r="F363" s="17" t="n">
        <v>45</v>
      </c>
      <c r="G363" s="17" t="n">
        <v>8</v>
      </c>
      <c r="H363" s="4" t="n">
        <v>8045</v>
      </c>
      <c r="I363" s="4" t="n">
        <v>18045</v>
      </c>
      <c r="J363" s="4" t="n">
        <v>8045</v>
      </c>
      <c r="K363" s="4" t="n">
        <v>28045</v>
      </c>
      <c r="L363" s="4" t="s">
        <v>132</v>
      </c>
      <c r="M363" s="16" t="s">
        <v>2575</v>
      </c>
      <c r="N363" s="16" t="s">
        <v>835</v>
      </c>
      <c r="O363" s="16" t="s">
        <v>2557</v>
      </c>
      <c r="P363" s="16" t="s">
        <v>2596</v>
      </c>
      <c r="Q363" s="16" t="s">
        <v>137</v>
      </c>
      <c r="R363" s="16" t="n">
        <f aca="false">(1+LEN(N363)-LEN(SUBSTITUTE(N363," ","")))+1</f>
        <v>5</v>
      </c>
      <c r="S363" s="16" t="n">
        <f aca="false">(1+LEN(O363)-LEN(SUBSTITUTE(O363," ","")))</f>
        <v>9</v>
      </c>
      <c r="T363" s="16" t="s">
        <v>2437</v>
      </c>
      <c r="U363" s="16" t="s">
        <v>2561</v>
      </c>
      <c r="V363" s="16" t="s">
        <v>2561</v>
      </c>
      <c r="W363" s="16" t="s">
        <v>2577</v>
      </c>
      <c r="X363" s="16" t="s">
        <v>2009</v>
      </c>
      <c r="Y363" s="16" t="s">
        <v>2578</v>
      </c>
      <c r="Z363" s="16" t="s">
        <v>2561</v>
      </c>
      <c r="AA363" s="16" t="s">
        <v>2579</v>
      </c>
      <c r="AB363" s="16" t="s">
        <v>2561</v>
      </c>
      <c r="AC363" s="16" t="s">
        <v>2580</v>
      </c>
      <c r="AD363" s="16" t="s">
        <v>186</v>
      </c>
      <c r="AE363" s="16" t="s">
        <v>186</v>
      </c>
      <c r="AF363" s="16" t="s">
        <v>2581</v>
      </c>
      <c r="AG363" s="16" t="s">
        <v>2582</v>
      </c>
      <c r="AH363" s="16" t="s">
        <v>186</v>
      </c>
      <c r="AI363" s="16" t="s">
        <v>186</v>
      </c>
      <c r="AJ363" s="16" t="s">
        <v>2561</v>
      </c>
      <c r="AK363" s="16" t="s">
        <v>2583</v>
      </c>
      <c r="AL363" s="16" t="s">
        <v>186</v>
      </c>
      <c r="AM363" s="16" t="s">
        <v>2561</v>
      </c>
      <c r="AN363" s="16" t="s">
        <v>186</v>
      </c>
      <c r="AO363" s="16" t="s">
        <v>186</v>
      </c>
      <c r="AP363" s="16" t="s">
        <v>2580</v>
      </c>
      <c r="AQ363" s="16" t="s">
        <v>2561</v>
      </c>
      <c r="AR363" s="16" t="s">
        <v>2580</v>
      </c>
      <c r="AS363" s="16" t="s">
        <v>2584</v>
      </c>
      <c r="AT363" s="16" t="s">
        <v>2561</v>
      </c>
      <c r="AU363" s="16" t="s">
        <v>186</v>
      </c>
      <c r="AV363" s="16" t="s">
        <v>186</v>
      </c>
      <c r="AW363" s="16" t="s">
        <v>2580</v>
      </c>
      <c r="AX363" s="16" t="s">
        <v>1520</v>
      </c>
      <c r="AY363" s="16" t="s">
        <v>186</v>
      </c>
      <c r="AZ363" s="16" t="s">
        <v>2563</v>
      </c>
      <c r="BA363" s="16" t="s">
        <v>2585</v>
      </c>
      <c r="BB363" s="16" t="s">
        <v>186</v>
      </c>
      <c r="BC363" s="16" t="s">
        <v>2586</v>
      </c>
      <c r="BD363" s="16" t="s">
        <v>2587</v>
      </c>
      <c r="BE363" s="16" t="s">
        <v>2588</v>
      </c>
      <c r="BF363" s="16" t="s">
        <v>186</v>
      </c>
      <c r="BG363" s="16" t="s">
        <v>2589</v>
      </c>
      <c r="BH363" s="16" t="s">
        <v>2580</v>
      </c>
      <c r="BI363" s="16" t="s">
        <v>2588</v>
      </c>
      <c r="BJ363" s="16" t="s">
        <v>2590</v>
      </c>
      <c r="BK363" s="16" t="s">
        <v>2591</v>
      </c>
      <c r="BL363" s="16" t="s">
        <v>2592</v>
      </c>
      <c r="BM363" s="16" t="s">
        <v>711</v>
      </c>
      <c r="BO363" s="16" t="s">
        <v>2563</v>
      </c>
      <c r="BP363" s="16" t="s">
        <v>2593</v>
      </c>
      <c r="BQ363" s="16" t="s">
        <v>190</v>
      </c>
      <c r="BS363" s="16" t="s">
        <v>186</v>
      </c>
      <c r="BT363" s="16" t="n">
        <f aca="false">49-(COUNTBLANK(U363:BQ363))</f>
        <v>48</v>
      </c>
      <c r="BU363" s="16" t="str">
        <f aca="false">CONCATENATE("*",BS363,"*")</f>
        <v>*eat*</v>
      </c>
      <c r="BV363" s="16" t="n">
        <f aca="false">COUNTIFS(U363:BQ363,BU363)</f>
        <v>0</v>
      </c>
      <c r="BW363" s="18" t="n">
        <f aca="false">BV363/BT363</f>
        <v>0</v>
      </c>
      <c r="BZ363" s="18" t="str">
        <f aca="false">IF(BY363="","",(BY363/BT363))</f>
        <v/>
      </c>
      <c r="CA363" s="16" t="n">
        <f aca="false">COUNTIFS(U363:BQ363,BU362)</f>
        <v>0</v>
      </c>
      <c r="CB363" s="16" t="str">
        <f aca="false">IF(BX363="",BU363,BX363)</f>
        <v>*eat*</v>
      </c>
      <c r="CC363" s="16" t="n">
        <f aca="false">COUNTIFS(U363:BQ363,CB362)</f>
        <v>0</v>
      </c>
      <c r="CD363" s="18" t="n">
        <f aca="false">CC363/BT363</f>
        <v>0</v>
      </c>
      <c r="CE363" s="16" t="s">
        <v>193</v>
      </c>
      <c r="CF363" s="18" t="n">
        <f aca="false">(COUNTIFS(U363:BQ363,CE363))/BT363</f>
        <v>0</v>
      </c>
      <c r="CH363" s="16" t="s">
        <v>194</v>
      </c>
      <c r="CI363" s="14" t="n">
        <f aca="false">(COUNTIFS(U363:BQ363,CK363))/BT363</f>
        <v>0.0416666666666667</v>
      </c>
      <c r="CJ363" s="18" t="n">
        <v>0.69</v>
      </c>
      <c r="CK363" s="16" t="s">
        <v>892</v>
      </c>
      <c r="CL363" s="16" t="s">
        <v>2574</v>
      </c>
    </row>
    <row r="364" customFormat="false" ht="13.8" hidden="false" customHeight="false" outlineLevel="0" collapsed="false">
      <c r="A364" s="4" t="s">
        <v>167</v>
      </c>
      <c r="B364" s="4" t="n">
        <v>1</v>
      </c>
      <c r="C364" s="4" t="n">
        <v>1</v>
      </c>
      <c r="D364" s="4" t="n">
        <v>1</v>
      </c>
      <c r="E364" s="4" t="n">
        <v>87</v>
      </c>
      <c r="F364" s="4" t="n">
        <v>46</v>
      </c>
      <c r="G364" s="4" t="n">
        <v>0</v>
      </c>
      <c r="H364" s="4" t="n">
        <v>46</v>
      </c>
      <c r="I364" s="4" t="n">
        <v>10046</v>
      </c>
      <c r="J364" s="4" t="n">
        <v>46</v>
      </c>
      <c r="K364" s="4" t="s">
        <v>200</v>
      </c>
      <c r="L364" s="4" t="s">
        <v>132</v>
      </c>
      <c r="M364" s="0" t="s">
        <v>2597</v>
      </c>
      <c r="N364" s="0" t="s">
        <v>2598</v>
      </c>
      <c r="O364" s="0" t="s">
        <v>2599</v>
      </c>
      <c r="R364" s="0" t="n">
        <f aca="false">(1+LEN(N364)-LEN(SUBSTITUTE(N364," ","")))+1</f>
        <v>4</v>
      </c>
      <c r="S364" s="0" t="n">
        <f aca="false">(1+LEN(O364)-LEN(SUBSTITUTE(O364," ","")))</f>
        <v>8</v>
      </c>
      <c r="T364" s="0" t="s">
        <v>2437</v>
      </c>
      <c r="U364" s="0" t="s">
        <v>2600</v>
      </c>
      <c r="V364" s="0" t="s">
        <v>2601</v>
      </c>
      <c r="W364" s="0" t="s">
        <v>2602</v>
      </c>
      <c r="X364" s="0" t="s">
        <v>1919</v>
      </c>
      <c r="Y364" s="0" t="s">
        <v>2603</v>
      </c>
      <c r="Z364" s="0" t="s">
        <v>1982</v>
      </c>
      <c r="AA364" s="0" t="s">
        <v>2604</v>
      </c>
      <c r="AB364" s="0" t="s">
        <v>1625</v>
      </c>
      <c r="AC364" s="0" t="s">
        <v>2605</v>
      </c>
      <c r="AD364" s="0" t="s">
        <v>1625</v>
      </c>
      <c r="AE364" s="0" t="s">
        <v>2606</v>
      </c>
      <c r="AF364" s="0" t="s">
        <v>2603</v>
      </c>
      <c r="AG364" s="0" t="s">
        <v>2607</v>
      </c>
      <c r="AH364" s="0" t="s">
        <v>1625</v>
      </c>
      <c r="AI364" s="0" t="s">
        <v>2608</v>
      </c>
      <c r="AJ364" s="0" t="s">
        <v>2609</v>
      </c>
      <c r="AK364" s="0" t="s">
        <v>186</v>
      </c>
      <c r="AL364" s="0" t="s">
        <v>1309</v>
      </c>
      <c r="AM364" s="0" t="s">
        <v>1625</v>
      </c>
      <c r="AN364" s="0" t="s">
        <v>1309</v>
      </c>
      <c r="AO364" s="0" t="s">
        <v>1982</v>
      </c>
      <c r="AP364" s="0" t="s">
        <v>1982</v>
      </c>
      <c r="AQ364" s="0" t="s">
        <v>304</v>
      </c>
      <c r="AR364" s="0" t="s">
        <v>1625</v>
      </c>
      <c r="AS364" s="0" t="s">
        <v>2610</v>
      </c>
      <c r="AT364" s="0" t="s">
        <v>2611</v>
      </c>
      <c r="AU364" s="0" t="s">
        <v>1625</v>
      </c>
      <c r="AV364" s="0" t="s">
        <v>2612</v>
      </c>
      <c r="AW364" s="0" t="s">
        <v>2613</v>
      </c>
      <c r="AX364" s="0" t="s">
        <v>186</v>
      </c>
      <c r="AY364" s="0" t="s">
        <v>304</v>
      </c>
      <c r="AZ364" s="0" t="s">
        <v>2614</v>
      </c>
      <c r="BA364" s="0" t="s">
        <v>1919</v>
      </c>
      <c r="BB364" s="0" t="s">
        <v>1309</v>
      </c>
      <c r="BC364" s="0" t="s">
        <v>2615</v>
      </c>
      <c r="BD364" s="0" t="s">
        <v>1827</v>
      </c>
      <c r="BE364" s="0" t="s">
        <v>1982</v>
      </c>
      <c r="BF364" s="0" t="s">
        <v>304</v>
      </c>
      <c r="BG364" s="0" t="s">
        <v>1625</v>
      </c>
      <c r="BH364" s="0" t="s">
        <v>2603</v>
      </c>
      <c r="BI364" s="0" t="s">
        <v>711</v>
      </c>
      <c r="BJ364" s="0" t="s">
        <v>2616</v>
      </c>
      <c r="BK364" s="0" t="s">
        <v>1827</v>
      </c>
      <c r="BL364" s="0" t="s">
        <v>1721</v>
      </c>
      <c r="BM364" s="0" t="s">
        <v>1309</v>
      </c>
      <c r="BN364" s="0" t="s">
        <v>2617</v>
      </c>
      <c r="BO364" s="0" t="s">
        <v>2618</v>
      </c>
      <c r="BP364" s="0" t="s">
        <v>1625</v>
      </c>
      <c r="BQ364" s="0" t="s">
        <v>2605</v>
      </c>
      <c r="BS364" s="0" t="s">
        <v>1309</v>
      </c>
      <c r="BT364" s="0" t="n">
        <f aca="false">49-(COUNTBLANK(U364:BQ364))</f>
        <v>49</v>
      </c>
      <c r="BU364" s="0" t="str">
        <f aca="false">CONCATENATE("*",BS364,"*")</f>
        <v>*relax*</v>
      </c>
      <c r="BV364" s="0" t="n">
        <f aca="false">COUNTIFS(U364:BQ364,BU364)</f>
        <v>0</v>
      </c>
      <c r="BW364" s="14" t="n">
        <f aca="false">BV364/BT364</f>
        <v>0</v>
      </c>
      <c r="BX364" s="0" t="s">
        <v>1946</v>
      </c>
      <c r="BY364" s="0" t="n">
        <f aca="false">COUNTIFS(U364:BQ364,BX364)</f>
        <v>0</v>
      </c>
      <c r="BZ364" s="18" t="n">
        <f aca="false">IF(BY364="","",(BY364/BT364))</f>
        <v>0</v>
      </c>
      <c r="CA364" s="0" t="n">
        <f aca="false">COUNTIFS(U364:BQ364,BU365)</f>
        <v>0</v>
      </c>
      <c r="CB364" s="0" t="str">
        <f aca="false">IF(BX364="",BU364,BX364)</f>
        <v>*sit*</v>
      </c>
      <c r="CC364" s="0" t="n">
        <f aca="false">COUNTIFS(U364:BQ364,CB365)</f>
        <v>0</v>
      </c>
      <c r="CD364" s="14" t="n">
        <f aca="false">CC364/BT364</f>
        <v>0</v>
      </c>
      <c r="CE364" s="0" t="s">
        <v>1946</v>
      </c>
      <c r="CF364" s="14" t="n">
        <f aca="false">(COUNTIFS(U364:BQ364,CE364))/BT364</f>
        <v>0</v>
      </c>
      <c r="CH364" s="0" t="s">
        <v>1947</v>
      </c>
      <c r="CI364" s="14" t="n">
        <f aca="false">(COUNTIFS(U364:BQ364,CK364))/BT364</f>
        <v>0.26530612244898</v>
      </c>
      <c r="CJ364" s="14" t="n">
        <f aca="false">(COUNTIFS(U364:BQ364,CK365))/BT364</f>
        <v>0.0408163265306122</v>
      </c>
      <c r="CK364" s="15" t="s">
        <v>1625</v>
      </c>
      <c r="CL364" s="0" t="s">
        <v>2619</v>
      </c>
    </row>
    <row r="365" customFormat="false" ht="13.8" hidden="false" customHeight="false" outlineLevel="0" collapsed="false">
      <c r="A365" s="4" t="s">
        <v>195</v>
      </c>
      <c r="B365" s="4" t="n">
        <v>1</v>
      </c>
      <c r="C365" s="4" t="n">
        <v>1</v>
      </c>
      <c r="D365" s="4" t="n">
        <v>2</v>
      </c>
      <c r="E365" s="4" t="n">
        <v>87</v>
      </c>
      <c r="F365" s="4" t="n">
        <v>46</v>
      </c>
      <c r="G365" s="4" t="n">
        <v>1</v>
      </c>
      <c r="H365" s="4" t="n">
        <v>1046</v>
      </c>
      <c r="I365" s="4" t="n">
        <v>11046</v>
      </c>
      <c r="J365" s="4" t="n">
        <v>1046</v>
      </c>
      <c r="K365" s="4" t="s">
        <v>200</v>
      </c>
      <c r="L365" s="4" t="s">
        <v>132</v>
      </c>
      <c r="M365" s="0" t="s">
        <v>2620</v>
      </c>
      <c r="N365" s="0" t="s">
        <v>2598</v>
      </c>
      <c r="O365" s="0" t="s">
        <v>2621</v>
      </c>
      <c r="R365" s="0" t="n">
        <f aca="false">(1+LEN(N365)-LEN(SUBSTITUTE(N365," ","")))+1</f>
        <v>4</v>
      </c>
      <c r="S365" s="0" t="n">
        <f aca="false">(1+LEN(O365)-LEN(SUBSTITUTE(O365," ","")))</f>
        <v>8</v>
      </c>
      <c r="T365" s="0" t="s">
        <v>2437</v>
      </c>
      <c r="U365" s="0" t="s">
        <v>2622</v>
      </c>
      <c r="V365" s="0" t="s">
        <v>2623</v>
      </c>
      <c r="W365" s="0" t="s">
        <v>2624</v>
      </c>
      <c r="X365" s="0" t="s">
        <v>2625</v>
      </c>
      <c r="Y365" s="0" t="s">
        <v>2626</v>
      </c>
      <c r="Z365" s="0" t="s">
        <v>2627</v>
      </c>
      <c r="AA365" s="0" t="s">
        <v>2622</v>
      </c>
      <c r="AB365" s="0" t="s">
        <v>2626</v>
      </c>
      <c r="AC365" s="0" t="s">
        <v>2628</v>
      </c>
      <c r="AD365" s="0" t="s">
        <v>2629</v>
      </c>
      <c r="AE365" s="0" t="s">
        <v>560</v>
      </c>
      <c r="AF365" s="0" t="s">
        <v>2630</v>
      </c>
      <c r="AG365" s="0" t="s">
        <v>2631</v>
      </c>
      <c r="AH365" s="0" t="s">
        <v>560</v>
      </c>
      <c r="AI365" s="0" t="s">
        <v>2632</v>
      </c>
      <c r="AJ365" s="0" t="s">
        <v>2633</v>
      </c>
      <c r="AK365" s="0" t="s">
        <v>2634</v>
      </c>
      <c r="AL365" s="0" t="s">
        <v>2635</v>
      </c>
      <c r="AM365" s="0" t="s">
        <v>2636</v>
      </c>
      <c r="AN365" s="0" t="s">
        <v>2637</v>
      </c>
      <c r="AO365" s="0" t="s">
        <v>2638</v>
      </c>
      <c r="AP365" s="0" t="s">
        <v>2639</v>
      </c>
      <c r="AQ365" s="0" t="s">
        <v>2622</v>
      </c>
      <c r="AR365" s="0" t="s">
        <v>2640</v>
      </c>
      <c r="AS365" s="0" t="s">
        <v>537</v>
      </c>
      <c r="AT365" s="0" t="s">
        <v>2641</v>
      </c>
      <c r="AU365" s="0" t="s">
        <v>2640</v>
      </c>
      <c r="AV365" s="0" t="s">
        <v>560</v>
      </c>
      <c r="AW365" s="0" t="s">
        <v>2626</v>
      </c>
      <c r="AX365" s="0" t="s">
        <v>190</v>
      </c>
      <c r="AY365" s="0" t="s">
        <v>1309</v>
      </c>
      <c r="AZ365" s="0" t="s">
        <v>2642</v>
      </c>
      <c r="BA365" s="0" t="s">
        <v>2643</v>
      </c>
      <c r="BB365" s="0" t="s">
        <v>2644</v>
      </c>
      <c r="BC365" s="0" t="s">
        <v>2639</v>
      </c>
      <c r="BD365" s="0" t="s">
        <v>2645</v>
      </c>
      <c r="BE365" s="0" t="s">
        <v>2646</v>
      </c>
      <c r="BF365" s="0" t="s">
        <v>2622</v>
      </c>
      <c r="BG365" s="0" t="s">
        <v>2637</v>
      </c>
      <c r="BH365" s="0" t="s">
        <v>2641</v>
      </c>
      <c r="BI365" s="0" t="s">
        <v>2647</v>
      </c>
      <c r="BJ365" s="0" t="s">
        <v>2628</v>
      </c>
      <c r="BK365" s="0" t="s">
        <v>2626</v>
      </c>
      <c r="BL365" s="0" t="s">
        <v>2648</v>
      </c>
      <c r="BM365" s="0" t="s">
        <v>190</v>
      </c>
      <c r="BN365" s="12"/>
      <c r="BO365" s="0" t="s">
        <v>2626</v>
      </c>
      <c r="BP365" s="0" t="s">
        <v>2628</v>
      </c>
      <c r="BQ365" s="0" t="s">
        <v>1721</v>
      </c>
      <c r="BS365" s="0" t="s">
        <v>2187</v>
      </c>
      <c r="BT365" s="0" t="n">
        <f aca="false">49-(COUNTBLANK(U365:BQ365))</f>
        <v>48</v>
      </c>
      <c r="BU365" s="0" t="str">
        <f aca="false">CONCATENATE("*",BS365,"*")</f>
        <v>*rehearse*</v>
      </c>
      <c r="BV365" s="0" t="n">
        <f aca="false">COUNTIFS(U365:BQ365,BU365)</f>
        <v>0</v>
      </c>
      <c r="BW365" s="14" t="n">
        <f aca="false">BV365/BT365</f>
        <v>0</v>
      </c>
      <c r="BX365" s="0" t="s">
        <v>813</v>
      </c>
      <c r="BY365" s="0" t="n">
        <f aca="false">COUNTIFS(U365:BQ365,BX365)</f>
        <v>0</v>
      </c>
      <c r="BZ365" s="18" t="n">
        <f aca="false">IF(BY365="","",(BY365/BT365))</f>
        <v>0</v>
      </c>
      <c r="CA365" s="0" t="n">
        <f aca="false">COUNTIFS(U365:BQ365,BU364)</f>
        <v>0</v>
      </c>
      <c r="CB365" s="0" t="str">
        <f aca="false">IF(BX365="",BU365,BX365)</f>
        <v>*play*</v>
      </c>
      <c r="CC365" s="0" t="n">
        <f aca="false">COUNTIFS(U365:BQ365,CB364)</f>
        <v>0</v>
      </c>
      <c r="CD365" s="14" t="n">
        <f aca="false">CC365/BT365</f>
        <v>0</v>
      </c>
      <c r="CE365" s="0" t="s">
        <v>813</v>
      </c>
      <c r="CF365" s="14" t="n">
        <f aca="false">(COUNTIFS(U365:BQ365,CE365))/BT365</f>
        <v>0</v>
      </c>
      <c r="CH365" s="0" t="s">
        <v>814</v>
      </c>
      <c r="CI365" s="14" t="n">
        <f aca="false">(COUNTIFS(U365:BQ365,CK365))/BT365</f>
        <v>0.354166666666667</v>
      </c>
      <c r="CJ365" s="14" t="n">
        <f aca="false">(COUNTIFS(U365:BQ365,CK364))/BT365</f>
        <v>0</v>
      </c>
      <c r="CK365" s="15" t="s">
        <v>560</v>
      </c>
      <c r="CL365" s="0" t="s">
        <v>2619</v>
      </c>
    </row>
    <row r="366" customFormat="false" ht="13.8" hidden="false" customHeight="false" outlineLevel="0" collapsed="false">
      <c r="A366" s="4" t="s">
        <v>197</v>
      </c>
      <c r="B366" s="17" t="n">
        <v>1</v>
      </c>
      <c r="C366" s="17" t="n">
        <v>2</v>
      </c>
      <c r="D366" s="17" t="n">
        <v>1</v>
      </c>
      <c r="E366" s="17" t="n">
        <v>87</v>
      </c>
      <c r="F366" s="17" t="n">
        <v>46</v>
      </c>
      <c r="G366" s="17" t="n">
        <v>2</v>
      </c>
      <c r="H366" s="4" t="n">
        <v>2046</v>
      </c>
      <c r="I366" s="4" t="n">
        <v>12046</v>
      </c>
      <c r="J366" s="4" t="n">
        <v>2046</v>
      </c>
      <c r="K366" s="4" t="s">
        <v>200</v>
      </c>
      <c r="L366" s="4" t="s">
        <v>132</v>
      </c>
      <c r="M366" s="16" t="s">
        <v>2597</v>
      </c>
      <c r="N366" s="16" t="s">
        <v>2598</v>
      </c>
      <c r="O366" s="16" t="s">
        <v>2621</v>
      </c>
      <c r="R366" s="16" t="n">
        <f aca="false">(1+LEN(N366)-LEN(SUBSTITUTE(N366," ","")))+1</f>
        <v>4</v>
      </c>
      <c r="S366" s="16" t="n">
        <f aca="false">(1+LEN(O366)-LEN(SUBSTITUTE(O366," ","")))</f>
        <v>8</v>
      </c>
      <c r="T366" s="16" t="s">
        <v>2437</v>
      </c>
      <c r="U366" s="16" t="s">
        <v>2600</v>
      </c>
      <c r="V366" s="16" t="s">
        <v>2601</v>
      </c>
      <c r="W366" s="16" t="s">
        <v>2602</v>
      </c>
      <c r="X366" s="16" t="s">
        <v>1919</v>
      </c>
      <c r="Y366" s="16" t="s">
        <v>2603</v>
      </c>
      <c r="Z366" s="16" t="s">
        <v>1982</v>
      </c>
      <c r="AA366" s="16" t="s">
        <v>2604</v>
      </c>
      <c r="AB366" s="16" t="s">
        <v>1625</v>
      </c>
      <c r="AC366" s="16" t="s">
        <v>2605</v>
      </c>
      <c r="AD366" s="16" t="s">
        <v>1625</v>
      </c>
      <c r="AE366" s="16" t="s">
        <v>2606</v>
      </c>
      <c r="AF366" s="16" t="s">
        <v>2603</v>
      </c>
      <c r="AG366" s="16" t="s">
        <v>2607</v>
      </c>
      <c r="AH366" s="16" t="s">
        <v>1625</v>
      </c>
      <c r="AI366" s="16" t="s">
        <v>2608</v>
      </c>
      <c r="AJ366" s="16" t="s">
        <v>2609</v>
      </c>
      <c r="AK366" s="16" t="s">
        <v>186</v>
      </c>
      <c r="AL366" s="16" t="s">
        <v>1309</v>
      </c>
      <c r="AM366" s="16" t="s">
        <v>1625</v>
      </c>
      <c r="AN366" s="16" t="s">
        <v>1309</v>
      </c>
      <c r="AO366" s="16" t="s">
        <v>1982</v>
      </c>
      <c r="AP366" s="16" t="s">
        <v>1982</v>
      </c>
      <c r="AQ366" s="16" t="s">
        <v>304</v>
      </c>
      <c r="AR366" s="16" t="s">
        <v>1625</v>
      </c>
      <c r="AS366" s="16" t="s">
        <v>2610</v>
      </c>
      <c r="AT366" s="16" t="s">
        <v>2611</v>
      </c>
      <c r="AU366" s="16" t="s">
        <v>1625</v>
      </c>
      <c r="AV366" s="16" t="s">
        <v>2612</v>
      </c>
      <c r="AW366" s="16" t="s">
        <v>2613</v>
      </c>
      <c r="AX366" s="16" t="s">
        <v>186</v>
      </c>
      <c r="AY366" s="16" t="s">
        <v>304</v>
      </c>
      <c r="AZ366" s="16" t="s">
        <v>2614</v>
      </c>
      <c r="BA366" s="16" t="s">
        <v>1919</v>
      </c>
      <c r="BB366" s="16" t="s">
        <v>1309</v>
      </c>
      <c r="BC366" s="16" t="s">
        <v>2615</v>
      </c>
      <c r="BD366" s="16" t="s">
        <v>1827</v>
      </c>
      <c r="BE366" s="16" t="s">
        <v>1982</v>
      </c>
      <c r="BF366" s="16" t="s">
        <v>304</v>
      </c>
      <c r="BG366" s="16" t="s">
        <v>1625</v>
      </c>
      <c r="BH366" s="16" t="s">
        <v>2603</v>
      </c>
      <c r="BI366" s="16" t="s">
        <v>711</v>
      </c>
      <c r="BJ366" s="16" t="s">
        <v>2616</v>
      </c>
      <c r="BK366" s="16" t="s">
        <v>1827</v>
      </c>
      <c r="BL366" s="16" t="s">
        <v>1721</v>
      </c>
      <c r="BM366" s="16" t="s">
        <v>1309</v>
      </c>
      <c r="BN366" s="16" t="s">
        <v>2617</v>
      </c>
      <c r="BO366" s="16" t="s">
        <v>2618</v>
      </c>
      <c r="BP366" s="16" t="s">
        <v>1625</v>
      </c>
      <c r="BQ366" s="16" t="s">
        <v>2605</v>
      </c>
      <c r="BS366" s="16" t="s">
        <v>1309</v>
      </c>
      <c r="BT366" s="16" t="n">
        <f aca="false">49-(COUNTBLANK(U366:BQ366))</f>
        <v>49</v>
      </c>
      <c r="BU366" s="16" t="str">
        <f aca="false">CONCATENATE("*",BS366,"*")</f>
        <v>*relax*</v>
      </c>
      <c r="BV366" s="16" t="n">
        <f aca="false">COUNTIFS(U366:BQ366,BU366)</f>
        <v>0</v>
      </c>
      <c r="BW366" s="18" t="n">
        <f aca="false">BV366/BT366</f>
        <v>0</v>
      </c>
      <c r="BX366" s="16" t="s">
        <v>1946</v>
      </c>
      <c r="BY366" s="16" t="n">
        <f aca="false">COUNTIFS(U366:BQ366,BX366)</f>
        <v>0</v>
      </c>
      <c r="BZ366" s="18" t="n">
        <f aca="false">IF(BY366="","",(BY366/BT366))</f>
        <v>0</v>
      </c>
      <c r="CA366" s="16" t="n">
        <f aca="false">COUNTIFS(U366:BQ366,BU367)</f>
        <v>0</v>
      </c>
      <c r="CB366" s="16" t="str">
        <f aca="false">IF(BX366="",BU366,BX366)</f>
        <v>*sit*</v>
      </c>
      <c r="CC366" s="16" t="n">
        <f aca="false">COUNTIFS(U366:BQ366,CB367)</f>
        <v>0</v>
      </c>
      <c r="CD366" s="18" t="n">
        <f aca="false">CC366/BT366</f>
        <v>0</v>
      </c>
      <c r="CE366" s="16" t="s">
        <v>1946</v>
      </c>
      <c r="CF366" s="18" t="n">
        <f aca="false">(COUNTIFS(U366:BQ366,CE366))/BT366</f>
        <v>0</v>
      </c>
      <c r="CH366" s="16" t="s">
        <v>1947</v>
      </c>
      <c r="CI366" s="14" t="n">
        <f aca="false">(COUNTIFS(U366:BQ366,CK366))/BT366</f>
        <v>0.0408163265306122</v>
      </c>
      <c r="CJ366" s="14" t="n">
        <f aca="false">(COUNTIFS(U366:BQ366,CK367))/BT366</f>
        <v>0.26530612244898</v>
      </c>
      <c r="CK366" s="16" t="s">
        <v>560</v>
      </c>
      <c r="CL366" s="16" t="s">
        <v>2619</v>
      </c>
    </row>
    <row r="367" customFormat="false" ht="13.8" hidden="false" customHeight="false" outlineLevel="0" collapsed="false">
      <c r="A367" s="4" t="s">
        <v>131</v>
      </c>
      <c r="B367" s="17" t="n">
        <v>1</v>
      </c>
      <c r="C367" s="17" t="n">
        <v>2</v>
      </c>
      <c r="D367" s="17" t="n">
        <v>2</v>
      </c>
      <c r="E367" s="17" t="n">
        <v>87</v>
      </c>
      <c r="F367" s="17" t="n">
        <v>46</v>
      </c>
      <c r="G367" s="17" t="n">
        <v>3</v>
      </c>
      <c r="H367" s="4" t="n">
        <v>3046</v>
      </c>
      <c r="I367" s="4" t="n">
        <v>13046</v>
      </c>
      <c r="J367" s="4" t="n">
        <v>3046</v>
      </c>
      <c r="K367" s="4" t="s">
        <v>200</v>
      </c>
      <c r="L367" s="4" t="s">
        <v>132</v>
      </c>
      <c r="M367" s="16" t="s">
        <v>2620</v>
      </c>
      <c r="N367" s="16" t="s">
        <v>2598</v>
      </c>
      <c r="O367" s="16" t="s">
        <v>2599</v>
      </c>
      <c r="R367" s="16" t="n">
        <f aca="false">(1+LEN(N367)-LEN(SUBSTITUTE(N367," ","")))+1</f>
        <v>4</v>
      </c>
      <c r="S367" s="16" t="n">
        <f aca="false">(1+LEN(O367)-LEN(SUBSTITUTE(O367," ","")))</f>
        <v>8</v>
      </c>
      <c r="T367" s="16" t="s">
        <v>2437</v>
      </c>
      <c r="U367" s="16" t="s">
        <v>2622</v>
      </c>
      <c r="V367" s="16" t="s">
        <v>2623</v>
      </c>
      <c r="W367" s="16" t="s">
        <v>2624</v>
      </c>
      <c r="X367" s="16" t="s">
        <v>2625</v>
      </c>
      <c r="Y367" s="16" t="s">
        <v>2626</v>
      </c>
      <c r="Z367" s="16" t="s">
        <v>2627</v>
      </c>
      <c r="AA367" s="16" t="s">
        <v>2622</v>
      </c>
      <c r="AB367" s="16" t="s">
        <v>2626</v>
      </c>
      <c r="AC367" s="16" t="s">
        <v>2628</v>
      </c>
      <c r="AD367" s="16" t="s">
        <v>2629</v>
      </c>
      <c r="AE367" s="16" t="s">
        <v>560</v>
      </c>
      <c r="AF367" s="16" t="s">
        <v>2630</v>
      </c>
      <c r="AG367" s="16" t="s">
        <v>2631</v>
      </c>
      <c r="AH367" s="16" t="s">
        <v>560</v>
      </c>
      <c r="AI367" s="16" t="s">
        <v>2632</v>
      </c>
      <c r="AJ367" s="16" t="s">
        <v>2633</v>
      </c>
      <c r="AK367" s="16" t="s">
        <v>2634</v>
      </c>
      <c r="AL367" s="16" t="s">
        <v>2635</v>
      </c>
      <c r="AM367" s="16" t="s">
        <v>2636</v>
      </c>
      <c r="AN367" s="16" t="s">
        <v>2637</v>
      </c>
      <c r="AO367" s="16" t="s">
        <v>2638</v>
      </c>
      <c r="AP367" s="16" t="s">
        <v>2639</v>
      </c>
      <c r="AQ367" s="16" t="s">
        <v>2622</v>
      </c>
      <c r="AR367" s="16" t="s">
        <v>2640</v>
      </c>
      <c r="AS367" s="16" t="s">
        <v>537</v>
      </c>
      <c r="AT367" s="16" t="s">
        <v>2641</v>
      </c>
      <c r="AU367" s="16" t="s">
        <v>2640</v>
      </c>
      <c r="AV367" s="16" t="s">
        <v>560</v>
      </c>
      <c r="AW367" s="16" t="s">
        <v>2626</v>
      </c>
      <c r="AX367" s="16" t="s">
        <v>190</v>
      </c>
      <c r="AY367" s="16" t="s">
        <v>1309</v>
      </c>
      <c r="AZ367" s="16" t="s">
        <v>2642</v>
      </c>
      <c r="BA367" s="16" t="s">
        <v>2643</v>
      </c>
      <c r="BB367" s="16" t="s">
        <v>2644</v>
      </c>
      <c r="BC367" s="16" t="s">
        <v>2639</v>
      </c>
      <c r="BD367" s="16" t="s">
        <v>2645</v>
      </c>
      <c r="BE367" s="16" t="s">
        <v>2646</v>
      </c>
      <c r="BF367" s="16" t="s">
        <v>2622</v>
      </c>
      <c r="BG367" s="16" t="s">
        <v>2637</v>
      </c>
      <c r="BH367" s="16" t="s">
        <v>2641</v>
      </c>
      <c r="BI367" s="16" t="s">
        <v>2647</v>
      </c>
      <c r="BJ367" s="16" t="s">
        <v>2628</v>
      </c>
      <c r="BK367" s="16" t="s">
        <v>2626</v>
      </c>
      <c r="BL367" s="16" t="s">
        <v>2648</v>
      </c>
      <c r="BM367" s="16" t="s">
        <v>190</v>
      </c>
      <c r="BO367" s="16" t="s">
        <v>2626</v>
      </c>
      <c r="BP367" s="16" t="s">
        <v>2628</v>
      </c>
      <c r="BQ367" s="16" t="s">
        <v>1721</v>
      </c>
      <c r="BS367" s="16" t="s">
        <v>2187</v>
      </c>
      <c r="BT367" s="16" t="n">
        <f aca="false">49-(COUNTBLANK(U367:BQ367))</f>
        <v>48</v>
      </c>
      <c r="BU367" s="16" t="str">
        <f aca="false">CONCATENATE("*",BS367,"*")</f>
        <v>*rehearse*</v>
      </c>
      <c r="BV367" s="16" t="n">
        <f aca="false">COUNTIFS(U367:BQ367,BU367)</f>
        <v>0</v>
      </c>
      <c r="BW367" s="18" t="n">
        <f aca="false">BV367/BT367</f>
        <v>0</v>
      </c>
      <c r="BX367" s="16" t="s">
        <v>813</v>
      </c>
      <c r="BY367" s="16" t="n">
        <f aca="false">COUNTIFS(U367:BQ367,BX367)</f>
        <v>0</v>
      </c>
      <c r="BZ367" s="18" t="n">
        <f aca="false">IF(BY367="","",(BY367/BT367))</f>
        <v>0</v>
      </c>
      <c r="CA367" s="16" t="n">
        <f aca="false">COUNTIFS(U367:BQ367,BU366)</f>
        <v>0</v>
      </c>
      <c r="CB367" s="16" t="str">
        <f aca="false">IF(BX367="",BU367,BX367)</f>
        <v>*play*</v>
      </c>
      <c r="CC367" s="16" t="n">
        <f aca="false">COUNTIFS(U367:BQ367,CB366)</f>
        <v>0</v>
      </c>
      <c r="CD367" s="18" t="n">
        <f aca="false">CC367/BT367</f>
        <v>0</v>
      </c>
      <c r="CE367" s="16" t="s">
        <v>813</v>
      </c>
      <c r="CF367" s="18" t="n">
        <f aca="false">(COUNTIFS(U367:BQ367,CE367))/BT367</f>
        <v>0</v>
      </c>
      <c r="CH367" s="16" t="s">
        <v>814</v>
      </c>
      <c r="CI367" s="14" t="n">
        <f aca="false">(COUNTIFS(U367:BQ367,CK367))/BT367</f>
        <v>0</v>
      </c>
      <c r="CJ367" s="14" t="n">
        <f aca="false">(COUNTIFS(U367:BQ367,CK366))/BT367</f>
        <v>0.354166666666667</v>
      </c>
      <c r="CK367" s="16" t="s">
        <v>1625</v>
      </c>
      <c r="CL367" s="16" t="s">
        <v>2619</v>
      </c>
    </row>
    <row r="368" customFormat="false" ht="13.8" hidden="false" customHeight="false" outlineLevel="0" collapsed="false">
      <c r="A368" s="4" t="s">
        <v>203</v>
      </c>
      <c r="B368" s="4" t="n">
        <v>2</v>
      </c>
      <c r="C368" s="4" t="n">
        <v>1</v>
      </c>
      <c r="D368" s="4" t="n">
        <v>1</v>
      </c>
      <c r="E368" s="4" t="n">
        <v>87</v>
      </c>
      <c r="F368" s="4" t="n">
        <v>46</v>
      </c>
      <c r="G368" s="4" t="n">
        <v>5</v>
      </c>
      <c r="H368" s="4" t="n">
        <v>5046</v>
      </c>
      <c r="I368" s="4" t="n">
        <v>15046</v>
      </c>
      <c r="J368" s="4" t="n">
        <v>5046</v>
      </c>
      <c r="K368" s="4" t="s">
        <v>200</v>
      </c>
      <c r="L368" s="4" t="s">
        <v>132</v>
      </c>
      <c r="M368" s="0" t="s">
        <v>2597</v>
      </c>
      <c r="N368" s="0" t="s">
        <v>2598</v>
      </c>
      <c r="O368" s="0" t="s">
        <v>2599</v>
      </c>
      <c r="R368" s="0" t="n">
        <f aca="false">(1+LEN(N368)-LEN(SUBSTITUTE(N368," ","")))+1</f>
        <v>4</v>
      </c>
      <c r="S368" s="0" t="n">
        <f aca="false">(1+LEN(O368)-LEN(SUBSTITUTE(O368," ","")))</f>
        <v>8</v>
      </c>
      <c r="T368" s="0" t="s">
        <v>2437</v>
      </c>
      <c r="U368" s="0" t="s">
        <v>2600</v>
      </c>
      <c r="V368" s="0" t="s">
        <v>2601</v>
      </c>
      <c r="W368" s="0" t="s">
        <v>2602</v>
      </c>
      <c r="X368" s="0" t="s">
        <v>1919</v>
      </c>
      <c r="Y368" s="0" t="s">
        <v>2603</v>
      </c>
      <c r="Z368" s="0" t="s">
        <v>1982</v>
      </c>
      <c r="AA368" s="0" t="s">
        <v>2604</v>
      </c>
      <c r="AB368" s="0" t="s">
        <v>1625</v>
      </c>
      <c r="AC368" s="0" t="s">
        <v>2605</v>
      </c>
      <c r="AD368" s="0" t="s">
        <v>1625</v>
      </c>
      <c r="AE368" s="0" t="s">
        <v>2606</v>
      </c>
      <c r="AF368" s="0" t="s">
        <v>2603</v>
      </c>
      <c r="AG368" s="0" t="s">
        <v>2607</v>
      </c>
      <c r="AH368" s="0" t="s">
        <v>1625</v>
      </c>
      <c r="AI368" s="0" t="s">
        <v>2608</v>
      </c>
      <c r="AJ368" s="0" t="s">
        <v>2609</v>
      </c>
      <c r="AK368" s="0" t="s">
        <v>186</v>
      </c>
      <c r="AL368" s="0" t="s">
        <v>1309</v>
      </c>
      <c r="AM368" s="0" t="s">
        <v>1625</v>
      </c>
      <c r="AN368" s="0" t="s">
        <v>1309</v>
      </c>
      <c r="AO368" s="0" t="s">
        <v>1982</v>
      </c>
      <c r="AP368" s="0" t="s">
        <v>1982</v>
      </c>
      <c r="AQ368" s="0" t="s">
        <v>304</v>
      </c>
      <c r="AR368" s="0" t="s">
        <v>1625</v>
      </c>
      <c r="AS368" s="0" t="s">
        <v>2610</v>
      </c>
      <c r="AT368" s="0" t="s">
        <v>2611</v>
      </c>
      <c r="AU368" s="0" t="s">
        <v>1625</v>
      </c>
      <c r="AV368" s="0" t="s">
        <v>2612</v>
      </c>
      <c r="AW368" s="0" t="s">
        <v>2613</v>
      </c>
      <c r="AX368" s="0" t="s">
        <v>186</v>
      </c>
      <c r="AY368" s="0" t="s">
        <v>304</v>
      </c>
      <c r="AZ368" s="0" t="s">
        <v>2614</v>
      </c>
      <c r="BA368" s="0" t="s">
        <v>1919</v>
      </c>
      <c r="BB368" s="0" t="s">
        <v>1309</v>
      </c>
      <c r="BC368" s="0" t="s">
        <v>2615</v>
      </c>
      <c r="BD368" s="0" t="s">
        <v>1827</v>
      </c>
      <c r="BE368" s="0" t="s">
        <v>1982</v>
      </c>
      <c r="BF368" s="0" t="s">
        <v>304</v>
      </c>
      <c r="BG368" s="0" t="s">
        <v>1625</v>
      </c>
      <c r="BH368" s="0" t="s">
        <v>2603</v>
      </c>
      <c r="BI368" s="0" t="s">
        <v>711</v>
      </c>
      <c r="BJ368" s="0" t="s">
        <v>2616</v>
      </c>
      <c r="BK368" s="0" t="s">
        <v>1827</v>
      </c>
      <c r="BL368" s="0" t="s">
        <v>1721</v>
      </c>
      <c r="BM368" s="0" t="s">
        <v>1309</v>
      </c>
      <c r="BN368" s="0" t="s">
        <v>2617</v>
      </c>
      <c r="BO368" s="0" t="s">
        <v>2618</v>
      </c>
      <c r="BP368" s="0" t="s">
        <v>1625</v>
      </c>
      <c r="BQ368" s="0" t="s">
        <v>2605</v>
      </c>
      <c r="BS368" s="0" t="s">
        <v>1309</v>
      </c>
      <c r="BT368" s="0" t="n">
        <f aca="false">49-(COUNTBLANK(U368:BQ368))</f>
        <v>49</v>
      </c>
      <c r="BU368" s="0" t="str">
        <f aca="false">CONCATENATE("*",BS368,"*")</f>
        <v>*relax*</v>
      </c>
      <c r="BV368" s="0" t="n">
        <f aca="false">COUNTIFS(U368:BQ368,BU368)</f>
        <v>0</v>
      </c>
      <c r="BW368" s="14" t="n">
        <f aca="false">BV368/BT368</f>
        <v>0</v>
      </c>
      <c r="BX368" s="0" t="s">
        <v>1946</v>
      </c>
      <c r="BY368" s="0" t="n">
        <f aca="false">COUNTIFS(U368:BQ368,BX368)</f>
        <v>0</v>
      </c>
      <c r="BZ368" s="18" t="n">
        <f aca="false">IF(BY368="","",(BY368/BT368))</f>
        <v>0</v>
      </c>
      <c r="CA368" s="0" t="n">
        <f aca="false">COUNTIFS(U368:BQ368,BU369)</f>
        <v>0</v>
      </c>
      <c r="CB368" s="0" t="str">
        <f aca="false">IF(BX368="",BU368,BX368)</f>
        <v>*sit*</v>
      </c>
      <c r="CC368" s="0" t="n">
        <f aca="false">COUNTIFS(U368:BQ368,CB369)</f>
        <v>0</v>
      </c>
      <c r="CD368" s="14" t="n">
        <f aca="false">CC368/BT368</f>
        <v>0</v>
      </c>
      <c r="CE368" s="0" t="s">
        <v>1946</v>
      </c>
      <c r="CF368" s="14" t="n">
        <f aca="false">(COUNTIFS(U368:BQ368,CE368))/BT368</f>
        <v>0</v>
      </c>
      <c r="CH368" s="0" t="s">
        <v>1947</v>
      </c>
      <c r="CI368" s="14" t="n">
        <f aca="false">(COUNTIFS(U368:BQ368,CK368))/BT368</f>
        <v>0.26530612244898</v>
      </c>
      <c r="CJ368" s="14" t="n">
        <f aca="false">(COUNTIFS(U368:BQ368,CH369))/BT368</f>
        <v>0</v>
      </c>
      <c r="CK368" s="15" t="s">
        <v>1625</v>
      </c>
      <c r="CL368" s="0" t="s">
        <v>2619</v>
      </c>
    </row>
    <row r="369" customFormat="false" ht="13.8" hidden="false" customHeight="false" outlineLevel="0" collapsed="false">
      <c r="A369" s="4" t="s">
        <v>199</v>
      </c>
      <c r="B369" s="4" t="n">
        <v>2</v>
      </c>
      <c r="C369" s="4" t="n">
        <v>1</v>
      </c>
      <c r="D369" s="4" t="n">
        <v>2</v>
      </c>
      <c r="E369" s="4" t="n">
        <v>87</v>
      </c>
      <c r="F369" s="4" t="n">
        <v>46</v>
      </c>
      <c r="G369" s="4" t="n">
        <v>6</v>
      </c>
      <c r="H369" s="4" t="n">
        <v>6046</v>
      </c>
      <c r="I369" s="4" t="n">
        <v>16046</v>
      </c>
      <c r="J369" s="4" t="n">
        <v>6046</v>
      </c>
      <c r="K369" s="4" t="s">
        <v>200</v>
      </c>
      <c r="L369" s="4" t="s">
        <v>132</v>
      </c>
      <c r="M369" s="0" t="s">
        <v>2620</v>
      </c>
      <c r="N369" s="0" t="s">
        <v>2598</v>
      </c>
      <c r="O369" s="0" t="s">
        <v>2621</v>
      </c>
      <c r="R369" s="0" t="n">
        <f aca="false">(1+LEN(N369)-LEN(SUBSTITUTE(N369," ","")))+1</f>
        <v>4</v>
      </c>
      <c r="S369" s="0" t="n">
        <f aca="false">(1+LEN(O369)-LEN(SUBSTITUTE(O369," ","")))</f>
        <v>8</v>
      </c>
      <c r="T369" s="0" t="s">
        <v>2437</v>
      </c>
      <c r="U369" s="0" t="s">
        <v>2622</v>
      </c>
      <c r="V369" s="0" t="s">
        <v>2623</v>
      </c>
      <c r="W369" s="0" t="s">
        <v>2624</v>
      </c>
      <c r="X369" s="0" t="s">
        <v>2625</v>
      </c>
      <c r="Y369" s="0" t="s">
        <v>2626</v>
      </c>
      <c r="Z369" s="0" t="s">
        <v>2627</v>
      </c>
      <c r="AA369" s="0" t="s">
        <v>2622</v>
      </c>
      <c r="AB369" s="0" t="s">
        <v>2626</v>
      </c>
      <c r="AC369" s="0" t="s">
        <v>2628</v>
      </c>
      <c r="AD369" s="0" t="s">
        <v>2629</v>
      </c>
      <c r="AE369" s="0" t="s">
        <v>560</v>
      </c>
      <c r="AF369" s="0" t="s">
        <v>2630</v>
      </c>
      <c r="AG369" s="0" t="s">
        <v>2631</v>
      </c>
      <c r="AH369" s="0" t="s">
        <v>560</v>
      </c>
      <c r="AI369" s="0" t="s">
        <v>2632</v>
      </c>
      <c r="AJ369" s="0" t="s">
        <v>2633</v>
      </c>
      <c r="AK369" s="0" t="s">
        <v>2634</v>
      </c>
      <c r="AL369" s="0" t="s">
        <v>2635</v>
      </c>
      <c r="AM369" s="0" t="s">
        <v>2636</v>
      </c>
      <c r="AN369" s="0" t="s">
        <v>2637</v>
      </c>
      <c r="AO369" s="0" t="s">
        <v>2638</v>
      </c>
      <c r="AP369" s="0" t="s">
        <v>2639</v>
      </c>
      <c r="AQ369" s="0" t="s">
        <v>2622</v>
      </c>
      <c r="AR369" s="0" t="s">
        <v>2640</v>
      </c>
      <c r="AS369" s="0" t="s">
        <v>537</v>
      </c>
      <c r="AT369" s="0" t="s">
        <v>2641</v>
      </c>
      <c r="AU369" s="0" t="s">
        <v>2640</v>
      </c>
      <c r="AV369" s="0" t="s">
        <v>560</v>
      </c>
      <c r="AW369" s="0" t="s">
        <v>2626</v>
      </c>
      <c r="AX369" s="0" t="s">
        <v>190</v>
      </c>
      <c r="AY369" s="0" t="s">
        <v>1309</v>
      </c>
      <c r="AZ369" s="0" t="s">
        <v>2642</v>
      </c>
      <c r="BA369" s="0" t="s">
        <v>2643</v>
      </c>
      <c r="BB369" s="0" t="s">
        <v>2644</v>
      </c>
      <c r="BC369" s="0" t="s">
        <v>2639</v>
      </c>
      <c r="BD369" s="0" t="s">
        <v>2645</v>
      </c>
      <c r="BE369" s="0" t="s">
        <v>2646</v>
      </c>
      <c r="BF369" s="0" t="s">
        <v>2622</v>
      </c>
      <c r="BG369" s="0" t="s">
        <v>2637</v>
      </c>
      <c r="BH369" s="0" t="s">
        <v>2641</v>
      </c>
      <c r="BI369" s="0" t="s">
        <v>2647</v>
      </c>
      <c r="BJ369" s="0" t="s">
        <v>2628</v>
      </c>
      <c r="BK369" s="0" t="s">
        <v>2626</v>
      </c>
      <c r="BL369" s="0" t="s">
        <v>2648</v>
      </c>
      <c r="BM369" s="0" t="s">
        <v>190</v>
      </c>
      <c r="BN369" s="12"/>
      <c r="BO369" s="0" t="s">
        <v>2626</v>
      </c>
      <c r="BP369" s="0" t="s">
        <v>2628</v>
      </c>
      <c r="BQ369" s="0" t="s">
        <v>1721</v>
      </c>
      <c r="BS369" s="0" t="s">
        <v>2187</v>
      </c>
      <c r="BT369" s="0" t="n">
        <f aca="false">49-(COUNTBLANK(U369:BQ369))</f>
        <v>48</v>
      </c>
      <c r="BU369" s="0" t="str">
        <f aca="false">CONCATENATE("*",BS369,"*")</f>
        <v>*rehearse*</v>
      </c>
      <c r="BV369" s="0" t="n">
        <f aca="false">COUNTIFS(U369:BQ369,BU369)</f>
        <v>0</v>
      </c>
      <c r="BW369" s="14" t="n">
        <f aca="false">BV369/BT369</f>
        <v>0</v>
      </c>
      <c r="BX369" s="0" t="s">
        <v>813</v>
      </c>
      <c r="BY369" s="0" t="n">
        <f aca="false">COUNTIFS(U369:BQ369,BX369)</f>
        <v>0</v>
      </c>
      <c r="BZ369" s="18" t="n">
        <f aca="false">IF(BY369="","",(BY369/BT369))</f>
        <v>0</v>
      </c>
      <c r="CA369" s="0" t="n">
        <f aca="false">COUNTIFS(U369:BQ369,BU368)</f>
        <v>0</v>
      </c>
      <c r="CB369" s="0" t="str">
        <f aca="false">IF(BX369="",BU369,BX369)</f>
        <v>*play*</v>
      </c>
      <c r="CC369" s="0" t="n">
        <f aca="false">COUNTIFS(U369:BQ369,CB368)</f>
        <v>0</v>
      </c>
      <c r="CD369" s="14" t="n">
        <f aca="false">CC369/BT369</f>
        <v>0</v>
      </c>
      <c r="CE369" s="0" t="s">
        <v>813</v>
      </c>
      <c r="CF369" s="14" t="n">
        <f aca="false">(COUNTIFS(U369:BQ369,CE369))/BT369</f>
        <v>0</v>
      </c>
      <c r="CH369" s="0" t="s">
        <v>814</v>
      </c>
      <c r="CI369" s="14" t="n">
        <f aca="false">(COUNTIFS(U369:BQ369,CK369))/BT369</f>
        <v>0.354166666666667</v>
      </c>
      <c r="CJ369" s="14" t="n">
        <f aca="false">(COUNTIFS(U369:BQ369,CH368))/BT369</f>
        <v>0</v>
      </c>
      <c r="CK369" s="15" t="s">
        <v>560</v>
      </c>
      <c r="CL369" s="0" t="s">
        <v>2619</v>
      </c>
    </row>
    <row r="370" customFormat="false" ht="13.8" hidden="false" customHeight="false" outlineLevel="0" collapsed="false">
      <c r="A370" s="4" t="s">
        <v>201</v>
      </c>
      <c r="B370" s="17" t="n">
        <v>2</v>
      </c>
      <c r="C370" s="17" t="n">
        <v>2</v>
      </c>
      <c r="D370" s="17" t="n">
        <v>1</v>
      </c>
      <c r="E370" s="17" t="n">
        <v>87</v>
      </c>
      <c r="F370" s="17" t="n">
        <v>46</v>
      </c>
      <c r="G370" s="17" t="n">
        <v>7</v>
      </c>
      <c r="H370" s="4" t="n">
        <v>7046</v>
      </c>
      <c r="I370" s="4" t="n">
        <v>17046</v>
      </c>
      <c r="J370" s="4" t="n">
        <v>7046</v>
      </c>
      <c r="K370" s="4" t="s">
        <v>200</v>
      </c>
      <c r="L370" s="4" t="s">
        <v>132</v>
      </c>
      <c r="M370" s="16" t="s">
        <v>2597</v>
      </c>
      <c r="N370" s="16" t="s">
        <v>2598</v>
      </c>
      <c r="O370" s="16" t="s">
        <v>2621</v>
      </c>
      <c r="P370" s="16"/>
      <c r="Q370" s="16"/>
      <c r="R370" s="16" t="n">
        <f aca="false">(1+LEN(N370)-LEN(SUBSTITUTE(N370," ","")))+1</f>
        <v>4</v>
      </c>
      <c r="S370" s="16" t="n">
        <f aca="false">(1+LEN(O370)-LEN(SUBSTITUTE(O370," ","")))</f>
        <v>8</v>
      </c>
      <c r="T370" s="16" t="s">
        <v>2437</v>
      </c>
      <c r="U370" s="16" t="s">
        <v>2600</v>
      </c>
      <c r="V370" s="16" t="s">
        <v>2601</v>
      </c>
      <c r="W370" s="16" t="s">
        <v>2602</v>
      </c>
      <c r="X370" s="16" t="s">
        <v>1919</v>
      </c>
      <c r="Y370" s="16" t="s">
        <v>2603</v>
      </c>
      <c r="Z370" s="16" t="s">
        <v>1982</v>
      </c>
      <c r="AA370" s="16" t="s">
        <v>2604</v>
      </c>
      <c r="AB370" s="16" t="s">
        <v>1625</v>
      </c>
      <c r="AC370" s="16" t="s">
        <v>2605</v>
      </c>
      <c r="AD370" s="16" t="s">
        <v>1625</v>
      </c>
      <c r="AE370" s="16" t="s">
        <v>2606</v>
      </c>
      <c r="AF370" s="16" t="s">
        <v>2603</v>
      </c>
      <c r="AG370" s="16" t="s">
        <v>2607</v>
      </c>
      <c r="AH370" s="16" t="s">
        <v>1625</v>
      </c>
      <c r="AI370" s="16" t="s">
        <v>2608</v>
      </c>
      <c r="AJ370" s="16" t="s">
        <v>2609</v>
      </c>
      <c r="AK370" s="16" t="s">
        <v>186</v>
      </c>
      <c r="AL370" s="16" t="s">
        <v>1309</v>
      </c>
      <c r="AM370" s="16" t="s">
        <v>1625</v>
      </c>
      <c r="AN370" s="16" t="s">
        <v>1309</v>
      </c>
      <c r="AO370" s="16" t="s">
        <v>1982</v>
      </c>
      <c r="AP370" s="16" t="s">
        <v>1982</v>
      </c>
      <c r="AQ370" s="16" t="s">
        <v>304</v>
      </c>
      <c r="AR370" s="16" t="s">
        <v>1625</v>
      </c>
      <c r="AS370" s="16" t="s">
        <v>2610</v>
      </c>
      <c r="AT370" s="16" t="s">
        <v>2611</v>
      </c>
      <c r="AU370" s="16" t="s">
        <v>1625</v>
      </c>
      <c r="AV370" s="16" t="s">
        <v>2612</v>
      </c>
      <c r="AW370" s="16" t="s">
        <v>2613</v>
      </c>
      <c r="AX370" s="16" t="s">
        <v>186</v>
      </c>
      <c r="AY370" s="16" t="s">
        <v>304</v>
      </c>
      <c r="AZ370" s="16" t="s">
        <v>2614</v>
      </c>
      <c r="BA370" s="16" t="s">
        <v>1919</v>
      </c>
      <c r="BB370" s="16" t="s">
        <v>1309</v>
      </c>
      <c r="BC370" s="16" t="s">
        <v>2615</v>
      </c>
      <c r="BD370" s="16" t="s">
        <v>1827</v>
      </c>
      <c r="BE370" s="16" t="s">
        <v>1982</v>
      </c>
      <c r="BF370" s="16" t="s">
        <v>304</v>
      </c>
      <c r="BG370" s="16" t="s">
        <v>1625</v>
      </c>
      <c r="BH370" s="16" t="s">
        <v>2603</v>
      </c>
      <c r="BI370" s="16" t="s">
        <v>711</v>
      </c>
      <c r="BJ370" s="16" t="s">
        <v>2616</v>
      </c>
      <c r="BK370" s="16" t="s">
        <v>1827</v>
      </c>
      <c r="BL370" s="16" t="s">
        <v>1721</v>
      </c>
      <c r="BM370" s="16" t="s">
        <v>1309</v>
      </c>
      <c r="BN370" s="16" t="s">
        <v>2617</v>
      </c>
      <c r="BO370" s="16" t="s">
        <v>2618</v>
      </c>
      <c r="BP370" s="16" t="s">
        <v>1625</v>
      </c>
      <c r="BQ370" s="16" t="s">
        <v>2605</v>
      </c>
      <c r="BR370" s="16"/>
      <c r="BS370" s="16" t="s">
        <v>1309</v>
      </c>
      <c r="BT370" s="16" t="n">
        <f aca="false">49-(COUNTBLANK(U370:BQ370))</f>
        <v>49</v>
      </c>
      <c r="BU370" s="16" t="str">
        <f aca="false">CONCATENATE("*",BS370,"*")</f>
        <v>*relax*</v>
      </c>
      <c r="BV370" s="16" t="n">
        <f aca="false">COUNTIFS(U370:BQ370,BU370)</f>
        <v>0</v>
      </c>
      <c r="BW370" s="18" t="n">
        <f aca="false">BV370/BT370</f>
        <v>0</v>
      </c>
      <c r="BX370" s="16" t="s">
        <v>1946</v>
      </c>
      <c r="BY370" s="16" t="n">
        <f aca="false">COUNTIFS(U370:BQ370,BX370)</f>
        <v>0</v>
      </c>
      <c r="BZ370" s="18" t="n">
        <f aca="false">IF(BY370="","",(BY370/BT370))</f>
        <v>0</v>
      </c>
      <c r="CA370" s="16" t="n">
        <f aca="false">COUNTIFS(U370:BQ370,BU371)</f>
        <v>0</v>
      </c>
      <c r="CB370" s="16" t="str">
        <f aca="false">IF(BX370="",BU370,BX370)</f>
        <v>*sit*</v>
      </c>
      <c r="CC370" s="16" t="n">
        <f aca="false">COUNTIFS(U370:BQ370,CB371)</f>
        <v>0</v>
      </c>
      <c r="CD370" s="18" t="n">
        <f aca="false">CC370/BT370</f>
        <v>0</v>
      </c>
      <c r="CE370" s="16" t="s">
        <v>1946</v>
      </c>
      <c r="CF370" s="18" t="n">
        <f aca="false">(COUNTIFS(U370:BQ370,CE370))/BT370</f>
        <v>0</v>
      </c>
      <c r="CG370" s="16"/>
      <c r="CH370" s="16" t="s">
        <v>1947</v>
      </c>
      <c r="CI370" s="14" t="n">
        <f aca="false">(COUNTIFS(U370:BQ370,CK370))/BT370</f>
        <v>0.0408163265306122</v>
      </c>
      <c r="CJ370" s="18" t="n">
        <v>0.27</v>
      </c>
      <c r="CK370" s="16" t="s">
        <v>560</v>
      </c>
      <c r="CL370" s="16" t="s">
        <v>2619</v>
      </c>
    </row>
    <row r="371" customFormat="false" ht="13.8" hidden="false" customHeight="false" outlineLevel="0" collapsed="false">
      <c r="A371" s="4" t="s">
        <v>202</v>
      </c>
      <c r="B371" s="17" t="n">
        <v>2</v>
      </c>
      <c r="C371" s="17" t="n">
        <v>2</v>
      </c>
      <c r="D371" s="17" t="n">
        <v>2</v>
      </c>
      <c r="E371" s="17" t="n">
        <v>87</v>
      </c>
      <c r="F371" s="17" t="n">
        <v>46</v>
      </c>
      <c r="G371" s="17" t="n">
        <v>8</v>
      </c>
      <c r="H371" s="4" t="n">
        <v>8046</v>
      </c>
      <c r="I371" s="4" t="n">
        <v>18046</v>
      </c>
      <c r="J371" s="4" t="n">
        <v>8046</v>
      </c>
      <c r="K371" s="4" t="s">
        <v>200</v>
      </c>
      <c r="L371" s="4" t="s">
        <v>132</v>
      </c>
      <c r="M371" s="16" t="s">
        <v>2620</v>
      </c>
      <c r="N371" s="16" t="s">
        <v>2598</v>
      </c>
      <c r="O371" s="16" t="s">
        <v>2599</v>
      </c>
      <c r="P371" s="16"/>
      <c r="Q371" s="16"/>
      <c r="R371" s="16" t="n">
        <f aca="false">(1+LEN(N371)-LEN(SUBSTITUTE(N371," ","")))+1</f>
        <v>4</v>
      </c>
      <c r="S371" s="16" t="n">
        <f aca="false">(1+LEN(O371)-LEN(SUBSTITUTE(O371," ","")))</f>
        <v>8</v>
      </c>
      <c r="T371" s="16" t="s">
        <v>2437</v>
      </c>
      <c r="U371" s="16" t="s">
        <v>2622</v>
      </c>
      <c r="V371" s="16" t="s">
        <v>2623</v>
      </c>
      <c r="W371" s="16" t="s">
        <v>2624</v>
      </c>
      <c r="X371" s="16" t="s">
        <v>2625</v>
      </c>
      <c r="Y371" s="16" t="s">
        <v>2626</v>
      </c>
      <c r="Z371" s="16" t="s">
        <v>2627</v>
      </c>
      <c r="AA371" s="16" t="s">
        <v>2622</v>
      </c>
      <c r="AB371" s="16" t="s">
        <v>2626</v>
      </c>
      <c r="AC371" s="16" t="s">
        <v>2628</v>
      </c>
      <c r="AD371" s="16" t="s">
        <v>2629</v>
      </c>
      <c r="AE371" s="16" t="s">
        <v>560</v>
      </c>
      <c r="AF371" s="16" t="s">
        <v>2630</v>
      </c>
      <c r="AG371" s="16" t="s">
        <v>2631</v>
      </c>
      <c r="AH371" s="16" t="s">
        <v>560</v>
      </c>
      <c r="AI371" s="16" t="s">
        <v>2632</v>
      </c>
      <c r="AJ371" s="16" t="s">
        <v>2633</v>
      </c>
      <c r="AK371" s="16" t="s">
        <v>2634</v>
      </c>
      <c r="AL371" s="16" t="s">
        <v>2635</v>
      </c>
      <c r="AM371" s="16" t="s">
        <v>2636</v>
      </c>
      <c r="AN371" s="16" t="s">
        <v>2637</v>
      </c>
      <c r="AO371" s="16" t="s">
        <v>2638</v>
      </c>
      <c r="AP371" s="16" t="s">
        <v>2639</v>
      </c>
      <c r="AQ371" s="16" t="s">
        <v>2622</v>
      </c>
      <c r="AR371" s="16" t="s">
        <v>2640</v>
      </c>
      <c r="AS371" s="16" t="s">
        <v>537</v>
      </c>
      <c r="AT371" s="16" t="s">
        <v>2641</v>
      </c>
      <c r="AU371" s="16" t="s">
        <v>2640</v>
      </c>
      <c r="AV371" s="16" t="s">
        <v>560</v>
      </c>
      <c r="AW371" s="16" t="s">
        <v>2626</v>
      </c>
      <c r="AX371" s="16" t="s">
        <v>190</v>
      </c>
      <c r="AY371" s="16" t="s">
        <v>1309</v>
      </c>
      <c r="AZ371" s="16" t="s">
        <v>2642</v>
      </c>
      <c r="BA371" s="16" t="s">
        <v>2643</v>
      </c>
      <c r="BB371" s="16" t="s">
        <v>2644</v>
      </c>
      <c r="BC371" s="16" t="s">
        <v>2639</v>
      </c>
      <c r="BD371" s="16" t="s">
        <v>2645</v>
      </c>
      <c r="BE371" s="16" t="s">
        <v>2646</v>
      </c>
      <c r="BF371" s="16" t="s">
        <v>2622</v>
      </c>
      <c r="BG371" s="16" t="s">
        <v>2637</v>
      </c>
      <c r="BH371" s="16" t="s">
        <v>2641</v>
      </c>
      <c r="BI371" s="16" t="s">
        <v>2647</v>
      </c>
      <c r="BJ371" s="16" t="s">
        <v>2628</v>
      </c>
      <c r="BK371" s="16" t="s">
        <v>2626</v>
      </c>
      <c r="BL371" s="16" t="s">
        <v>2648</v>
      </c>
      <c r="BM371" s="16" t="s">
        <v>190</v>
      </c>
      <c r="BN371" s="16"/>
      <c r="BO371" s="16" t="s">
        <v>2626</v>
      </c>
      <c r="BP371" s="16" t="s">
        <v>2628</v>
      </c>
      <c r="BQ371" s="16" t="s">
        <v>1721</v>
      </c>
      <c r="BR371" s="16"/>
      <c r="BS371" s="16" t="s">
        <v>2187</v>
      </c>
      <c r="BT371" s="16" t="n">
        <f aca="false">49-(COUNTBLANK(U371:BQ371))</f>
        <v>48</v>
      </c>
      <c r="BU371" s="16" t="str">
        <f aca="false">CONCATENATE("*",BS371,"*")</f>
        <v>*rehearse*</v>
      </c>
      <c r="BV371" s="16" t="n">
        <f aca="false">COUNTIFS(U371:BQ371,BU371)</f>
        <v>0</v>
      </c>
      <c r="BW371" s="18" t="n">
        <f aca="false">BV371/BT371</f>
        <v>0</v>
      </c>
      <c r="BX371" s="16" t="s">
        <v>813</v>
      </c>
      <c r="BY371" s="16" t="n">
        <f aca="false">COUNTIFS(U371:BQ371,BX371)</f>
        <v>0</v>
      </c>
      <c r="BZ371" s="18" t="n">
        <f aca="false">IF(BY371="","",(BY371/BT371))</f>
        <v>0</v>
      </c>
      <c r="CA371" s="16" t="n">
        <f aca="false">COUNTIFS(U371:BQ371,BU370)</f>
        <v>0</v>
      </c>
      <c r="CB371" s="16" t="str">
        <f aca="false">IF(BX371="",BU371,BX371)</f>
        <v>*play*</v>
      </c>
      <c r="CC371" s="16" t="n">
        <f aca="false">COUNTIFS(U371:BQ371,CB370)</f>
        <v>0</v>
      </c>
      <c r="CD371" s="18" t="n">
        <f aca="false">CC371/BT371</f>
        <v>0</v>
      </c>
      <c r="CE371" s="16" t="s">
        <v>813</v>
      </c>
      <c r="CF371" s="18" t="n">
        <f aca="false">(COUNTIFS(U371:BQ371,CE371))/BT371</f>
        <v>0</v>
      </c>
      <c r="CG371" s="16"/>
      <c r="CH371" s="16" t="s">
        <v>814</v>
      </c>
      <c r="CI371" s="14" t="n">
        <f aca="false">(COUNTIFS(U371:BQ371,CK371))/BT371</f>
        <v>0</v>
      </c>
      <c r="CJ371" s="18" t="n">
        <v>0.35</v>
      </c>
      <c r="CK371" s="16" t="s">
        <v>1625</v>
      </c>
      <c r="CL371" s="16" t="s">
        <v>2619</v>
      </c>
    </row>
    <row r="372" customFormat="false" ht="13.8" hidden="false" customHeight="false" outlineLevel="0" collapsed="false">
      <c r="A372" s="4" t="s">
        <v>167</v>
      </c>
      <c r="B372" s="4" t="n">
        <v>1</v>
      </c>
      <c r="C372" s="4" t="n">
        <v>1</v>
      </c>
      <c r="D372" s="4" t="n">
        <v>1</v>
      </c>
      <c r="E372" s="4" t="n">
        <v>88</v>
      </c>
      <c r="F372" s="4" t="n">
        <v>47</v>
      </c>
      <c r="G372" s="4" t="n">
        <v>0</v>
      </c>
      <c r="H372" s="4" t="n">
        <v>47</v>
      </c>
      <c r="I372" s="4" t="n">
        <v>10047</v>
      </c>
      <c r="J372" s="4" t="n">
        <v>47</v>
      </c>
      <c r="K372" s="4" t="s">
        <v>200</v>
      </c>
      <c r="L372" s="4" t="s">
        <v>132</v>
      </c>
      <c r="M372" s="0" t="s">
        <v>2649</v>
      </c>
      <c r="N372" s="0" t="s">
        <v>2650</v>
      </c>
      <c r="O372" s="0" t="s">
        <v>2651</v>
      </c>
      <c r="R372" s="0" t="n">
        <f aca="false">(1+LEN(N372)-LEN(SUBSTITUTE(N372," ","")))+1</f>
        <v>5</v>
      </c>
      <c r="S372" s="0" t="n">
        <f aca="false">(1+LEN(O372)-LEN(SUBSTITUTE(O372," ","")))</f>
        <v>8</v>
      </c>
      <c r="T372" s="0" t="s">
        <v>2437</v>
      </c>
      <c r="U372" s="19" t="s">
        <v>2652</v>
      </c>
      <c r="V372" s="0" t="s">
        <v>2653</v>
      </c>
      <c r="W372" s="19" t="s">
        <v>2654</v>
      </c>
      <c r="X372" s="0" t="s">
        <v>2655</v>
      </c>
      <c r="Y372" s="19" t="s">
        <v>2656</v>
      </c>
      <c r="Z372" s="19" t="s">
        <v>2657</v>
      </c>
      <c r="AA372" s="19" t="s">
        <v>2658</v>
      </c>
      <c r="AB372" s="19" t="s">
        <v>2659</v>
      </c>
      <c r="AC372" s="19" t="s">
        <v>2660</v>
      </c>
      <c r="AD372" s="0" t="s">
        <v>2661</v>
      </c>
      <c r="AE372" s="0" t="s">
        <v>2662</v>
      </c>
      <c r="AF372" s="0" t="s">
        <v>2663</v>
      </c>
      <c r="AG372" s="0" t="s">
        <v>2664</v>
      </c>
      <c r="AH372" s="0" t="s">
        <v>2665</v>
      </c>
      <c r="AI372" s="19" t="s">
        <v>2666</v>
      </c>
      <c r="AJ372" s="0" t="s">
        <v>2667</v>
      </c>
      <c r="AK372" s="19" t="s">
        <v>2666</v>
      </c>
      <c r="AL372" s="19" t="s">
        <v>2652</v>
      </c>
      <c r="AM372" s="0" t="s">
        <v>2668</v>
      </c>
      <c r="AN372" s="19" t="s">
        <v>2669</v>
      </c>
      <c r="AO372" s="0" t="s">
        <v>2670</v>
      </c>
      <c r="AP372" s="19" t="s">
        <v>2669</v>
      </c>
      <c r="AQ372" s="19" t="s">
        <v>2666</v>
      </c>
      <c r="AR372" s="0" t="s">
        <v>2671</v>
      </c>
      <c r="AS372" s="0" t="s">
        <v>2672</v>
      </c>
      <c r="AT372" s="19" t="s">
        <v>2673</v>
      </c>
      <c r="AU372" s="0" t="s">
        <v>2674</v>
      </c>
      <c r="AV372" s="19" t="s">
        <v>2675</v>
      </c>
      <c r="AW372" s="19" t="s">
        <v>2652</v>
      </c>
      <c r="AX372" s="19" t="s">
        <v>2652</v>
      </c>
      <c r="AY372" s="19" t="s">
        <v>2656</v>
      </c>
      <c r="AZ372" s="19" t="s">
        <v>2669</v>
      </c>
      <c r="BA372" s="0" t="s">
        <v>2676</v>
      </c>
      <c r="BB372" s="19" t="s">
        <v>2669</v>
      </c>
      <c r="BC372" s="19" t="s">
        <v>2669</v>
      </c>
      <c r="BD372" s="19" t="s">
        <v>2677</v>
      </c>
      <c r="BE372" s="19" t="s">
        <v>2678</v>
      </c>
      <c r="BF372" s="19" t="s">
        <v>2656</v>
      </c>
      <c r="BG372" s="19" t="s">
        <v>2666</v>
      </c>
      <c r="BH372" s="19" t="s">
        <v>2666</v>
      </c>
      <c r="BI372" s="19" t="s">
        <v>2652</v>
      </c>
      <c r="BJ372" s="19" t="s">
        <v>2678</v>
      </c>
      <c r="BK372" s="19" t="s">
        <v>2669</v>
      </c>
      <c r="BL372" s="19" t="s">
        <v>2679</v>
      </c>
      <c r="BM372" s="0" t="s">
        <v>2680</v>
      </c>
      <c r="BN372" s="0" t="s">
        <v>2681</v>
      </c>
      <c r="BO372" s="19" t="s">
        <v>2669</v>
      </c>
      <c r="BP372" s="19" t="s">
        <v>2673</v>
      </c>
      <c r="BQ372" s="0" t="s">
        <v>2682</v>
      </c>
      <c r="BS372" s="0" t="s">
        <v>2652</v>
      </c>
      <c r="BT372" s="0" t="n">
        <f aca="false">49-(COUNTBLANK(U372:BQ372))</f>
        <v>49</v>
      </c>
      <c r="BU372" s="0" t="str">
        <f aca="false">CONCATENATE("*",BS372,"*")</f>
        <v>*drawing*</v>
      </c>
      <c r="BV372" s="0" t="n">
        <f aca="false">COUNTIFS(U372:BQ372,BU372)</f>
        <v>0</v>
      </c>
      <c r="BW372" s="13" t="n">
        <f aca="false">BV372/BT372</f>
        <v>0</v>
      </c>
      <c r="BZ372" s="14"/>
      <c r="CA372" s="0" t="n">
        <f aca="false">COUNTIFS(U372:BQ372,BU373)</f>
        <v>0</v>
      </c>
      <c r="CB372" s="0" t="str">
        <f aca="false">IF(BX372="",BU372,BX372)</f>
        <v>*drawing*</v>
      </c>
      <c r="CC372" s="0" t="n">
        <f aca="false">COUNTIFS(U372:BQ372,CB373)</f>
        <v>0</v>
      </c>
      <c r="CD372" s="14" t="n">
        <f aca="false">CC372/BT372</f>
        <v>0</v>
      </c>
      <c r="CE372" s="0" t="s">
        <v>2683</v>
      </c>
      <c r="CF372" s="14" t="n">
        <f aca="false">(COUNTIFS(U372:BQ372,CE372))/BT372</f>
        <v>0</v>
      </c>
      <c r="CG372" s="19" t="s">
        <v>2684</v>
      </c>
      <c r="CH372" s="0" t="s">
        <v>2685</v>
      </c>
      <c r="CI372" s="14" t="n">
        <f aca="false">(COUNTIFS(U372:BQ372,CK372))/BT372</f>
        <v>0.163265306122449</v>
      </c>
      <c r="CJ372" s="14" t="n">
        <f aca="false">(COUNTIFS(U372:BQ372,CK373))/BT372</f>
        <v>0</v>
      </c>
      <c r="CK372" s="15" t="s">
        <v>2652</v>
      </c>
      <c r="CL372" s="0" t="s">
        <v>2686</v>
      </c>
    </row>
    <row r="373" customFormat="false" ht="13.8" hidden="false" customHeight="false" outlineLevel="0" collapsed="false">
      <c r="A373" s="4" t="s">
        <v>195</v>
      </c>
      <c r="B373" s="4" t="n">
        <v>1</v>
      </c>
      <c r="C373" s="4" t="n">
        <v>1</v>
      </c>
      <c r="D373" s="4" t="n">
        <v>2</v>
      </c>
      <c r="E373" s="4" t="n">
        <v>88</v>
      </c>
      <c r="F373" s="4" t="n">
        <v>47</v>
      </c>
      <c r="G373" s="4" t="n">
        <v>1</v>
      </c>
      <c r="H373" s="4" t="n">
        <v>1047</v>
      </c>
      <c r="I373" s="4" t="n">
        <v>11047</v>
      </c>
      <c r="J373" s="4" t="n">
        <v>1047</v>
      </c>
      <c r="K373" s="4" t="s">
        <v>200</v>
      </c>
      <c r="L373" s="4" t="s">
        <v>132</v>
      </c>
      <c r="M373" s="0" t="s">
        <v>2687</v>
      </c>
      <c r="N373" s="0" t="s">
        <v>2650</v>
      </c>
      <c r="O373" s="0" t="s">
        <v>2688</v>
      </c>
      <c r="R373" s="0" t="n">
        <f aca="false">(1+LEN(N373)-LEN(SUBSTITUTE(N373," ","")))+1</f>
        <v>5</v>
      </c>
      <c r="S373" s="0" t="n">
        <f aca="false">(1+LEN(O373)-LEN(SUBSTITUTE(O373," ","")))</f>
        <v>8</v>
      </c>
      <c r="T373" s="0" t="s">
        <v>2437</v>
      </c>
      <c r="U373" s="19" t="s">
        <v>2689</v>
      </c>
      <c r="V373" s="19" t="s">
        <v>2690</v>
      </c>
      <c r="W373" s="19" t="s">
        <v>2691</v>
      </c>
      <c r="X373" s="19" t="s">
        <v>2691</v>
      </c>
      <c r="Y373" s="19" t="s">
        <v>2692</v>
      </c>
      <c r="Z373" s="19" t="s">
        <v>2693</v>
      </c>
      <c r="AA373" s="19" t="s">
        <v>2694</v>
      </c>
      <c r="AB373" s="19" t="s">
        <v>2691</v>
      </c>
      <c r="AC373" s="19" t="s">
        <v>2695</v>
      </c>
      <c r="AD373" s="19" t="s">
        <v>2691</v>
      </c>
      <c r="AE373" s="19" t="s">
        <v>2691</v>
      </c>
      <c r="AF373" s="19" t="s">
        <v>2694</v>
      </c>
      <c r="AG373" s="19" t="s">
        <v>2696</v>
      </c>
      <c r="AH373" s="19" t="s">
        <v>2691</v>
      </c>
      <c r="AI373" s="19" t="s">
        <v>2697</v>
      </c>
      <c r="AJ373" s="19" t="s">
        <v>2698</v>
      </c>
      <c r="AK373" s="19" t="s">
        <v>2699</v>
      </c>
      <c r="AL373" s="19" t="s">
        <v>2700</v>
      </c>
      <c r="AM373" s="19" t="s">
        <v>2701</v>
      </c>
      <c r="AN373" s="19" t="s">
        <v>2695</v>
      </c>
      <c r="AO373" s="19" t="s">
        <v>2702</v>
      </c>
      <c r="AP373" s="19" t="s">
        <v>2703</v>
      </c>
      <c r="AQ373" s="19" t="s">
        <v>2691</v>
      </c>
      <c r="AR373" s="19" t="s">
        <v>2704</v>
      </c>
      <c r="AS373" s="19" t="s">
        <v>2705</v>
      </c>
      <c r="AT373" s="19" t="s">
        <v>2691</v>
      </c>
      <c r="AU373" s="19" t="s">
        <v>2691</v>
      </c>
      <c r="AV373" s="19" t="s">
        <v>2706</v>
      </c>
      <c r="AW373" s="19" t="s">
        <v>2691</v>
      </c>
      <c r="AX373" s="19" t="s">
        <v>2707</v>
      </c>
      <c r="AY373" s="19" t="s">
        <v>2697</v>
      </c>
      <c r="AZ373" s="19" t="s">
        <v>2708</v>
      </c>
      <c r="BA373" s="19" t="s">
        <v>2697</v>
      </c>
      <c r="BB373" s="19" t="s">
        <v>2709</v>
      </c>
      <c r="BC373" s="19" t="s">
        <v>2710</v>
      </c>
      <c r="BD373" s="19" t="s">
        <v>2711</v>
      </c>
      <c r="BE373" s="19" t="s">
        <v>2712</v>
      </c>
      <c r="BF373" s="19" t="s">
        <v>2692</v>
      </c>
      <c r="BG373" s="19" t="s">
        <v>2691</v>
      </c>
      <c r="BH373" s="19" t="s">
        <v>2702</v>
      </c>
      <c r="BI373" s="19" t="s">
        <v>2713</v>
      </c>
      <c r="BJ373" s="19" t="s">
        <v>2691</v>
      </c>
      <c r="BK373" s="0" t="s">
        <v>2714</v>
      </c>
      <c r="BL373" s="19" t="s">
        <v>2691</v>
      </c>
      <c r="BM373" s="0" t="s">
        <v>2715</v>
      </c>
      <c r="BN373" s="19" t="s">
        <v>2691</v>
      </c>
      <c r="BO373" s="19" t="s">
        <v>2691</v>
      </c>
      <c r="BP373" s="19" t="s">
        <v>2716</v>
      </c>
      <c r="BQ373" s="19" t="s">
        <v>2717</v>
      </c>
      <c r="BS373" s="0" t="s">
        <v>2691</v>
      </c>
      <c r="BT373" s="0" t="n">
        <f aca="false">49-(COUNTBLANK(U373:BQ373))</f>
        <v>49</v>
      </c>
      <c r="BU373" s="0" t="str">
        <f aca="false">CONCATENATE("*",BS373,"*")</f>
        <v>*grilling*</v>
      </c>
      <c r="BV373" s="0" t="n">
        <f aca="false">COUNTIFS(U373:BQ373,BU373)</f>
        <v>0</v>
      </c>
      <c r="BW373" s="13" t="n">
        <f aca="false">BV373/BT373</f>
        <v>0</v>
      </c>
      <c r="BZ373" s="14" t="str">
        <f aca="false">IF(BY373="","",(BY373/BT373))</f>
        <v/>
      </c>
      <c r="CA373" s="0" t="n">
        <f aca="false">COUNTIFS(U373:BQ373,BU372)</f>
        <v>0</v>
      </c>
      <c r="CB373" s="0" t="str">
        <f aca="false">IF(BX373="",BU373,BX373)</f>
        <v>*grilling*</v>
      </c>
      <c r="CC373" s="0" t="n">
        <f aca="false">COUNTIFS(U373:BQ373,CB372)</f>
        <v>0</v>
      </c>
      <c r="CD373" s="14" t="n">
        <f aca="false">CC373/BT373</f>
        <v>0</v>
      </c>
      <c r="CE373" s="0" t="s">
        <v>2718</v>
      </c>
      <c r="CF373" s="14" t="n">
        <f aca="false">(COUNTIFS(U373:BQ373,CE373))/BT373</f>
        <v>0</v>
      </c>
      <c r="CG373" s="19" t="s">
        <v>2719</v>
      </c>
      <c r="CH373" s="0" t="s">
        <v>2720</v>
      </c>
      <c r="CI373" s="14" t="n">
        <f aca="false">(COUNTIFS(U373:BQ373,CK373))/BT373</f>
        <v>0.346938775510204</v>
      </c>
      <c r="CJ373" s="14" t="n">
        <f aca="false">(COUNTIFS(U373:BQ373,CK372))/BT373</f>
        <v>0</v>
      </c>
      <c r="CK373" s="15" t="s">
        <v>2691</v>
      </c>
      <c r="CL373" s="0" t="s">
        <v>2686</v>
      </c>
    </row>
    <row r="374" customFormat="false" ht="13.8" hidden="false" customHeight="false" outlineLevel="0" collapsed="false">
      <c r="A374" s="4" t="s">
        <v>197</v>
      </c>
      <c r="B374" s="17" t="n">
        <v>1</v>
      </c>
      <c r="C374" s="17" t="n">
        <v>2</v>
      </c>
      <c r="D374" s="17" t="n">
        <v>1</v>
      </c>
      <c r="E374" s="17" t="n">
        <v>88</v>
      </c>
      <c r="F374" s="17" t="n">
        <v>47</v>
      </c>
      <c r="G374" s="17" t="n">
        <v>2</v>
      </c>
      <c r="H374" s="4" t="n">
        <v>2047</v>
      </c>
      <c r="I374" s="4" t="n">
        <v>12047</v>
      </c>
      <c r="J374" s="4" t="n">
        <v>2047</v>
      </c>
      <c r="K374" s="4" t="s">
        <v>200</v>
      </c>
      <c r="L374" s="4" t="s">
        <v>132</v>
      </c>
      <c r="M374" s="16" t="s">
        <v>2649</v>
      </c>
      <c r="N374" s="16" t="s">
        <v>2650</v>
      </c>
      <c r="O374" s="16" t="s">
        <v>2688</v>
      </c>
      <c r="R374" s="16" t="n">
        <f aca="false">(1+LEN(N374)-LEN(SUBSTITUTE(N374," ","")))+1</f>
        <v>5</v>
      </c>
      <c r="S374" s="16" t="n">
        <f aca="false">(1+LEN(O374)-LEN(SUBSTITUTE(O374," ","")))</f>
        <v>8</v>
      </c>
      <c r="T374" s="16" t="s">
        <v>2437</v>
      </c>
      <c r="U374" s="20" t="s">
        <v>2652</v>
      </c>
      <c r="V374" s="16" t="s">
        <v>2653</v>
      </c>
      <c r="W374" s="20" t="s">
        <v>2654</v>
      </c>
      <c r="X374" s="16" t="s">
        <v>2655</v>
      </c>
      <c r="Y374" s="20" t="s">
        <v>2656</v>
      </c>
      <c r="Z374" s="20" t="s">
        <v>2657</v>
      </c>
      <c r="AA374" s="20" t="s">
        <v>2658</v>
      </c>
      <c r="AB374" s="20" t="s">
        <v>2659</v>
      </c>
      <c r="AC374" s="20" t="s">
        <v>2660</v>
      </c>
      <c r="AD374" s="16" t="s">
        <v>2661</v>
      </c>
      <c r="AE374" s="16" t="s">
        <v>2662</v>
      </c>
      <c r="AF374" s="16" t="s">
        <v>2663</v>
      </c>
      <c r="AG374" s="16" t="s">
        <v>2664</v>
      </c>
      <c r="AH374" s="16" t="s">
        <v>2665</v>
      </c>
      <c r="AI374" s="20" t="s">
        <v>2666</v>
      </c>
      <c r="AJ374" s="16" t="s">
        <v>2667</v>
      </c>
      <c r="AK374" s="20" t="s">
        <v>2666</v>
      </c>
      <c r="AL374" s="20" t="s">
        <v>2652</v>
      </c>
      <c r="AM374" s="16" t="s">
        <v>2668</v>
      </c>
      <c r="AN374" s="20" t="s">
        <v>2669</v>
      </c>
      <c r="AO374" s="16" t="s">
        <v>2670</v>
      </c>
      <c r="AP374" s="20" t="s">
        <v>2669</v>
      </c>
      <c r="AQ374" s="20" t="s">
        <v>2666</v>
      </c>
      <c r="AR374" s="16" t="s">
        <v>2671</v>
      </c>
      <c r="AS374" s="16" t="s">
        <v>2672</v>
      </c>
      <c r="AT374" s="20" t="s">
        <v>2673</v>
      </c>
      <c r="AU374" s="16" t="s">
        <v>2674</v>
      </c>
      <c r="AV374" s="20" t="s">
        <v>2675</v>
      </c>
      <c r="AW374" s="20" t="s">
        <v>2652</v>
      </c>
      <c r="AX374" s="20" t="s">
        <v>2652</v>
      </c>
      <c r="AY374" s="20" t="s">
        <v>2656</v>
      </c>
      <c r="AZ374" s="20" t="s">
        <v>2669</v>
      </c>
      <c r="BA374" s="16" t="s">
        <v>2676</v>
      </c>
      <c r="BB374" s="20" t="s">
        <v>2669</v>
      </c>
      <c r="BC374" s="20" t="s">
        <v>2669</v>
      </c>
      <c r="BD374" s="20" t="s">
        <v>2677</v>
      </c>
      <c r="BE374" s="20" t="s">
        <v>2678</v>
      </c>
      <c r="BF374" s="20" t="s">
        <v>2656</v>
      </c>
      <c r="BG374" s="20" t="s">
        <v>2666</v>
      </c>
      <c r="BH374" s="20" t="s">
        <v>2666</v>
      </c>
      <c r="BI374" s="20" t="s">
        <v>2652</v>
      </c>
      <c r="BJ374" s="20" t="s">
        <v>2678</v>
      </c>
      <c r="BK374" s="20" t="s">
        <v>2669</v>
      </c>
      <c r="BL374" s="20" t="s">
        <v>2679</v>
      </c>
      <c r="BM374" s="16" t="s">
        <v>2680</v>
      </c>
      <c r="BN374" s="16" t="s">
        <v>2681</v>
      </c>
      <c r="BO374" s="20" t="s">
        <v>2669</v>
      </c>
      <c r="BP374" s="20" t="s">
        <v>2673</v>
      </c>
      <c r="BQ374" s="16" t="s">
        <v>2682</v>
      </c>
      <c r="BS374" s="16" t="s">
        <v>2652</v>
      </c>
      <c r="BT374" s="16" t="n">
        <f aca="false">49-(COUNTBLANK(U374:BQ374))</f>
        <v>49</v>
      </c>
      <c r="BU374" s="16" t="str">
        <f aca="false">CONCATENATE("*",BS374,"*")</f>
        <v>*drawing*</v>
      </c>
      <c r="BV374" s="16" t="n">
        <f aca="false">COUNTIFS(U374:BQ374,BU374)</f>
        <v>0</v>
      </c>
      <c r="BW374" s="18" t="n">
        <f aca="false">BV374/BT374</f>
        <v>0</v>
      </c>
      <c r="BZ374" s="18"/>
      <c r="CA374" s="16" t="n">
        <f aca="false">COUNTIFS(U374:BQ374,BU375)</f>
        <v>0</v>
      </c>
      <c r="CB374" s="16" t="str">
        <f aca="false">IF(BX374="",BU374,BX374)</f>
        <v>*drawing*</v>
      </c>
      <c r="CC374" s="16" t="n">
        <f aca="false">COUNTIFS(U374:BQ374,CB375)</f>
        <v>0</v>
      </c>
      <c r="CD374" s="18" t="n">
        <f aca="false">CC374/BT374</f>
        <v>0</v>
      </c>
      <c r="CE374" s="16" t="s">
        <v>2683</v>
      </c>
      <c r="CF374" s="18" t="n">
        <f aca="false">(COUNTIFS(U374:BQ374,CE374))/BT374</f>
        <v>0</v>
      </c>
      <c r="CG374" s="20" t="s">
        <v>2684</v>
      </c>
      <c r="CH374" s="16" t="s">
        <v>2685</v>
      </c>
      <c r="CI374" s="14" t="n">
        <f aca="false">(COUNTIFS(U374:BQ374,CK374))/BT374</f>
        <v>0</v>
      </c>
      <c r="CJ374" s="14" t="n">
        <f aca="false">(COUNTIFS(U374:BQ374,CK375))/BT374</f>
        <v>0.163265306122449</v>
      </c>
      <c r="CK374" s="16" t="s">
        <v>2691</v>
      </c>
      <c r="CL374" s="16" t="s">
        <v>2686</v>
      </c>
    </row>
    <row r="375" customFormat="false" ht="13.8" hidden="false" customHeight="false" outlineLevel="0" collapsed="false">
      <c r="A375" s="4" t="s">
        <v>131</v>
      </c>
      <c r="B375" s="17" t="n">
        <v>1</v>
      </c>
      <c r="C375" s="17" t="n">
        <v>2</v>
      </c>
      <c r="D375" s="17" t="n">
        <v>2</v>
      </c>
      <c r="E375" s="17" t="n">
        <v>88</v>
      </c>
      <c r="F375" s="17" t="n">
        <v>47</v>
      </c>
      <c r="G375" s="17" t="n">
        <v>3</v>
      </c>
      <c r="H375" s="4" t="n">
        <v>3047</v>
      </c>
      <c r="I375" s="4" t="n">
        <v>13047</v>
      </c>
      <c r="J375" s="4" t="n">
        <v>3047</v>
      </c>
      <c r="K375" s="4" t="s">
        <v>200</v>
      </c>
      <c r="L375" s="4" t="s">
        <v>132</v>
      </c>
      <c r="M375" s="16" t="s">
        <v>2687</v>
      </c>
      <c r="N375" s="16" t="s">
        <v>2650</v>
      </c>
      <c r="O375" s="16" t="s">
        <v>2651</v>
      </c>
      <c r="R375" s="16" t="n">
        <f aca="false">(1+LEN(N375)-LEN(SUBSTITUTE(N375," ","")))+1</f>
        <v>5</v>
      </c>
      <c r="S375" s="16" t="n">
        <f aca="false">(1+LEN(O375)-LEN(SUBSTITUTE(O375," ","")))</f>
        <v>8</v>
      </c>
      <c r="T375" s="16" t="s">
        <v>2437</v>
      </c>
      <c r="U375" s="20" t="s">
        <v>2689</v>
      </c>
      <c r="V375" s="20" t="s">
        <v>2690</v>
      </c>
      <c r="W375" s="20" t="s">
        <v>2691</v>
      </c>
      <c r="X375" s="20" t="s">
        <v>2691</v>
      </c>
      <c r="Y375" s="20" t="s">
        <v>2692</v>
      </c>
      <c r="Z375" s="20" t="s">
        <v>2693</v>
      </c>
      <c r="AA375" s="20" t="s">
        <v>2694</v>
      </c>
      <c r="AB375" s="20" t="s">
        <v>2691</v>
      </c>
      <c r="AC375" s="20" t="s">
        <v>2695</v>
      </c>
      <c r="AD375" s="20" t="s">
        <v>2691</v>
      </c>
      <c r="AE375" s="20" t="s">
        <v>2691</v>
      </c>
      <c r="AF375" s="20" t="s">
        <v>2694</v>
      </c>
      <c r="AG375" s="20" t="s">
        <v>2696</v>
      </c>
      <c r="AH375" s="20" t="s">
        <v>2691</v>
      </c>
      <c r="AI375" s="20" t="s">
        <v>2697</v>
      </c>
      <c r="AJ375" s="20" t="s">
        <v>2698</v>
      </c>
      <c r="AK375" s="20" t="s">
        <v>2699</v>
      </c>
      <c r="AL375" s="20" t="s">
        <v>2700</v>
      </c>
      <c r="AM375" s="20" t="s">
        <v>2701</v>
      </c>
      <c r="AN375" s="20" t="s">
        <v>2695</v>
      </c>
      <c r="AO375" s="20" t="s">
        <v>2702</v>
      </c>
      <c r="AP375" s="20" t="s">
        <v>2703</v>
      </c>
      <c r="AQ375" s="20" t="s">
        <v>2691</v>
      </c>
      <c r="AR375" s="20" t="s">
        <v>2704</v>
      </c>
      <c r="AS375" s="20" t="s">
        <v>2705</v>
      </c>
      <c r="AT375" s="20" t="s">
        <v>2691</v>
      </c>
      <c r="AU375" s="20" t="s">
        <v>2691</v>
      </c>
      <c r="AV375" s="20" t="s">
        <v>2706</v>
      </c>
      <c r="AW375" s="20" t="s">
        <v>2691</v>
      </c>
      <c r="AX375" s="20" t="s">
        <v>2707</v>
      </c>
      <c r="AY375" s="20" t="s">
        <v>2697</v>
      </c>
      <c r="AZ375" s="20" t="s">
        <v>2708</v>
      </c>
      <c r="BA375" s="20" t="s">
        <v>2697</v>
      </c>
      <c r="BB375" s="20" t="s">
        <v>2709</v>
      </c>
      <c r="BC375" s="20" t="s">
        <v>2710</v>
      </c>
      <c r="BD375" s="20" t="s">
        <v>2711</v>
      </c>
      <c r="BE375" s="20" t="s">
        <v>2712</v>
      </c>
      <c r="BF375" s="20" t="s">
        <v>2692</v>
      </c>
      <c r="BG375" s="20" t="s">
        <v>2691</v>
      </c>
      <c r="BH375" s="20" t="s">
        <v>2702</v>
      </c>
      <c r="BI375" s="20" t="s">
        <v>2713</v>
      </c>
      <c r="BJ375" s="20" t="s">
        <v>2691</v>
      </c>
      <c r="BK375" s="16" t="s">
        <v>2714</v>
      </c>
      <c r="BL375" s="20" t="s">
        <v>2691</v>
      </c>
      <c r="BM375" s="16" t="s">
        <v>2715</v>
      </c>
      <c r="BN375" s="20" t="s">
        <v>2691</v>
      </c>
      <c r="BO375" s="20" t="s">
        <v>2691</v>
      </c>
      <c r="BP375" s="20" t="s">
        <v>2716</v>
      </c>
      <c r="BQ375" s="20" t="s">
        <v>2717</v>
      </c>
      <c r="BS375" s="16" t="s">
        <v>2691</v>
      </c>
      <c r="BT375" s="16" t="n">
        <f aca="false">49-(COUNTBLANK(U375:BQ375))</f>
        <v>49</v>
      </c>
      <c r="BU375" s="16" t="str">
        <f aca="false">CONCATENATE("*",BS375,"*")</f>
        <v>*grilling*</v>
      </c>
      <c r="BV375" s="16" t="n">
        <f aca="false">COUNTIFS(U375:BQ375,BU375)</f>
        <v>0</v>
      </c>
      <c r="BW375" s="18" t="n">
        <f aca="false">BV375/BT375</f>
        <v>0</v>
      </c>
      <c r="BZ375" s="18" t="str">
        <f aca="false">IF(BY375="","",(BY375/BT375))</f>
        <v/>
      </c>
      <c r="CA375" s="16" t="n">
        <f aca="false">COUNTIFS(U375:BQ375,BU374)</f>
        <v>0</v>
      </c>
      <c r="CB375" s="16" t="str">
        <f aca="false">IF(BX375="",BU375,BX375)</f>
        <v>*grilling*</v>
      </c>
      <c r="CC375" s="16" t="n">
        <f aca="false">COUNTIFS(U375:BQ375,CB374)</f>
        <v>0</v>
      </c>
      <c r="CD375" s="18" t="n">
        <f aca="false">CC375/BT375</f>
        <v>0</v>
      </c>
      <c r="CE375" s="16" t="s">
        <v>2718</v>
      </c>
      <c r="CF375" s="18" t="n">
        <f aca="false">(COUNTIFS(U375:BQ375,CE375))/BT375</f>
        <v>0</v>
      </c>
      <c r="CG375" s="20" t="s">
        <v>2719</v>
      </c>
      <c r="CH375" s="16" t="s">
        <v>2720</v>
      </c>
      <c r="CI375" s="14" t="n">
        <f aca="false">(COUNTIFS(U375:BQ375,CK375))/BT375</f>
        <v>0</v>
      </c>
      <c r="CJ375" s="14" t="n">
        <f aca="false">(COUNTIFS(U375:BQ375,CK374))/BT375</f>
        <v>0.346938775510204</v>
      </c>
      <c r="CK375" s="16" t="s">
        <v>2652</v>
      </c>
      <c r="CL375" s="16" t="s">
        <v>2686</v>
      </c>
    </row>
    <row r="376" customFormat="false" ht="13.8" hidden="false" customHeight="false" outlineLevel="0" collapsed="false">
      <c r="A376" s="4" t="s">
        <v>203</v>
      </c>
      <c r="B376" s="4" t="n">
        <v>2</v>
      </c>
      <c r="C376" s="4" t="n">
        <v>1</v>
      </c>
      <c r="D376" s="4" t="n">
        <v>1</v>
      </c>
      <c r="E376" s="4" t="n">
        <v>88</v>
      </c>
      <c r="F376" s="4" t="n">
        <v>47</v>
      </c>
      <c r="G376" s="4" t="n">
        <v>5</v>
      </c>
      <c r="H376" s="4" t="n">
        <v>5047</v>
      </c>
      <c r="I376" s="4" t="n">
        <v>15047</v>
      </c>
      <c r="J376" s="4" t="n">
        <v>5047</v>
      </c>
      <c r="K376" s="4" t="s">
        <v>200</v>
      </c>
      <c r="L376" s="4" t="s">
        <v>132</v>
      </c>
      <c r="M376" s="0" t="s">
        <v>2649</v>
      </c>
      <c r="N376" s="0" t="s">
        <v>2650</v>
      </c>
      <c r="O376" s="0" t="s">
        <v>2651</v>
      </c>
      <c r="R376" s="0" t="n">
        <f aca="false">(1+LEN(N376)-LEN(SUBSTITUTE(N376," ","")))+1</f>
        <v>5</v>
      </c>
      <c r="S376" s="0" t="n">
        <f aca="false">(1+LEN(O376)-LEN(SUBSTITUTE(O376," ","")))</f>
        <v>8</v>
      </c>
      <c r="T376" s="0" t="s">
        <v>2437</v>
      </c>
      <c r="U376" s="19" t="s">
        <v>2652</v>
      </c>
      <c r="V376" s="0" t="s">
        <v>2653</v>
      </c>
      <c r="W376" s="19" t="s">
        <v>2654</v>
      </c>
      <c r="X376" s="0" t="s">
        <v>2655</v>
      </c>
      <c r="Y376" s="19" t="s">
        <v>2656</v>
      </c>
      <c r="Z376" s="19" t="s">
        <v>2657</v>
      </c>
      <c r="AA376" s="19" t="s">
        <v>2658</v>
      </c>
      <c r="AB376" s="19" t="s">
        <v>2659</v>
      </c>
      <c r="AC376" s="19" t="s">
        <v>2660</v>
      </c>
      <c r="AD376" s="0" t="s">
        <v>2661</v>
      </c>
      <c r="AE376" s="0" t="s">
        <v>2662</v>
      </c>
      <c r="AF376" s="0" t="s">
        <v>2663</v>
      </c>
      <c r="AG376" s="0" t="s">
        <v>2664</v>
      </c>
      <c r="AH376" s="0" t="s">
        <v>2665</v>
      </c>
      <c r="AI376" s="19" t="s">
        <v>2666</v>
      </c>
      <c r="AJ376" s="0" t="s">
        <v>2667</v>
      </c>
      <c r="AK376" s="19" t="s">
        <v>2666</v>
      </c>
      <c r="AL376" s="19" t="s">
        <v>2652</v>
      </c>
      <c r="AM376" s="0" t="s">
        <v>2668</v>
      </c>
      <c r="AN376" s="19" t="s">
        <v>2669</v>
      </c>
      <c r="AO376" s="0" t="s">
        <v>2670</v>
      </c>
      <c r="AP376" s="19" t="s">
        <v>2669</v>
      </c>
      <c r="AQ376" s="19" t="s">
        <v>2666</v>
      </c>
      <c r="AR376" s="0" t="s">
        <v>2671</v>
      </c>
      <c r="AS376" s="0" t="s">
        <v>2672</v>
      </c>
      <c r="AT376" s="19" t="s">
        <v>2673</v>
      </c>
      <c r="AU376" s="0" t="s">
        <v>2674</v>
      </c>
      <c r="AV376" s="19" t="s">
        <v>2675</v>
      </c>
      <c r="AW376" s="19" t="s">
        <v>2652</v>
      </c>
      <c r="AX376" s="19" t="s">
        <v>2652</v>
      </c>
      <c r="AY376" s="19" t="s">
        <v>2656</v>
      </c>
      <c r="AZ376" s="19" t="s">
        <v>2669</v>
      </c>
      <c r="BA376" s="0" t="s">
        <v>2676</v>
      </c>
      <c r="BB376" s="19" t="s">
        <v>2669</v>
      </c>
      <c r="BC376" s="19" t="s">
        <v>2669</v>
      </c>
      <c r="BD376" s="19" t="s">
        <v>2677</v>
      </c>
      <c r="BE376" s="19" t="s">
        <v>2678</v>
      </c>
      <c r="BF376" s="19" t="s">
        <v>2656</v>
      </c>
      <c r="BG376" s="19" t="s">
        <v>2666</v>
      </c>
      <c r="BH376" s="19" t="s">
        <v>2666</v>
      </c>
      <c r="BI376" s="19" t="s">
        <v>2652</v>
      </c>
      <c r="BJ376" s="19" t="s">
        <v>2678</v>
      </c>
      <c r="BK376" s="19" t="s">
        <v>2669</v>
      </c>
      <c r="BL376" s="19" t="s">
        <v>2679</v>
      </c>
      <c r="BM376" s="0" t="s">
        <v>2680</v>
      </c>
      <c r="BN376" s="0" t="s">
        <v>2681</v>
      </c>
      <c r="BO376" s="19" t="s">
        <v>2669</v>
      </c>
      <c r="BP376" s="19" t="s">
        <v>2673</v>
      </c>
      <c r="BQ376" s="0" t="s">
        <v>2682</v>
      </c>
      <c r="BS376" s="0" t="s">
        <v>2652</v>
      </c>
      <c r="BT376" s="0" t="n">
        <f aca="false">49-(COUNTBLANK(U376:BQ376))</f>
        <v>49</v>
      </c>
      <c r="BU376" s="0" t="str">
        <f aca="false">CONCATENATE("*",BS376,"*")</f>
        <v>*drawing*</v>
      </c>
      <c r="BV376" s="0" t="n">
        <f aca="false">COUNTIFS(U376:BQ376,BU376)</f>
        <v>0</v>
      </c>
      <c r="BW376" s="13" t="n">
        <f aca="false">BV376/BT376</f>
        <v>0</v>
      </c>
      <c r="CA376" s="0" t="n">
        <f aca="false">COUNTIFS(U376:BQ376,BU377)</f>
        <v>0</v>
      </c>
      <c r="CB376" s="0" t="str">
        <f aca="false">IF(BX376="",BU376,BX376)</f>
        <v>*drawing*</v>
      </c>
      <c r="CC376" s="0" t="n">
        <f aca="false">COUNTIFS(U376:BQ376,CB377)</f>
        <v>0</v>
      </c>
      <c r="CD376" s="14" t="n">
        <f aca="false">CC376/BT376</f>
        <v>0</v>
      </c>
      <c r="CE376" s="0" t="s">
        <v>2683</v>
      </c>
      <c r="CF376" s="14" t="n">
        <f aca="false">(COUNTIFS(U376:BQ376,CE376))/BT376</f>
        <v>0</v>
      </c>
      <c r="CG376" s="19" t="s">
        <v>2684</v>
      </c>
      <c r="CH376" s="0" t="s">
        <v>2685</v>
      </c>
      <c r="CI376" s="14" t="n">
        <f aca="false">(COUNTIFS(U376:BQ376,CK376))/BT376</f>
        <v>0.163265306122449</v>
      </c>
      <c r="CJ376" s="14" t="n">
        <f aca="false">(COUNTIFS(U376:BQ376,CH377))/BT376</f>
        <v>0</v>
      </c>
      <c r="CK376" s="15" t="s">
        <v>2652</v>
      </c>
      <c r="CL376" s="0" t="s">
        <v>2686</v>
      </c>
    </row>
    <row r="377" customFormat="false" ht="13.8" hidden="false" customHeight="false" outlineLevel="0" collapsed="false">
      <c r="A377" s="4" t="s">
        <v>199</v>
      </c>
      <c r="B377" s="4" t="n">
        <v>2</v>
      </c>
      <c r="C377" s="4" t="n">
        <v>1</v>
      </c>
      <c r="D377" s="4" t="n">
        <v>2</v>
      </c>
      <c r="E377" s="4" t="n">
        <v>88</v>
      </c>
      <c r="F377" s="4" t="n">
        <v>47</v>
      </c>
      <c r="G377" s="4" t="n">
        <v>6</v>
      </c>
      <c r="H377" s="4" t="n">
        <v>6047</v>
      </c>
      <c r="I377" s="4" t="n">
        <v>16047</v>
      </c>
      <c r="J377" s="4" t="n">
        <v>6047</v>
      </c>
      <c r="K377" s="4" t="s">
        <v>200</v>
      </c>
      <c r="L377" s="4" t="s">
        <v>132</v>
      </c>
      <c r="M377" s="0" t="s">
        <v>2687</v>
      </c>
      <c r="N377" s="0" t="s">
        <v>2650</v>
      </c>
      <c r="O377" s="0" t="s">
        <v>2688</v>
      </c>
      <c r="R377" s="0" t="n">
        <f aca="false">(1+LEN(N377)-LEN(SUBSTITUTE(N377," ","")))+1</f>
        <v>5</v>
      </c>
      <c r="S377" s="0" t="n">
        <f aca="false">(1+LEN(O377)-LEN(SUBSTITUTE(O377," ","")))</f>
        <v>8</v>
      </c>
      <c r="T377" s="0" t="s">
        <v>2437</v>
      </c>
      <c r="U377" s="19" t="s">
        <v>2689</v>
      </c>
      <c r="V377" s="19" t="s">
        <v>2690</v>
      </c>
      <c r="W377" s="19" t="s">
        <v>2691</v>
      </c>
      <c r="X377" s="19" t="s">
        <v>2691</v>
      </c>
      <c r="Y377" s="19" t="s">
        <v>2692</v>
      </c>
      <c r="Z377" s="19" t="s">
        <v>2693</v>
      </c>
      <c r="AA377" s="19" t="s">
        <v>2694</v>
      </c>
      <c r="AB377" s="19" t="s">
        <v>2691</v>
      </c>
      <c r="AC377" s="19" t="s">
        <v>2695</v>
      </c>
      <c r="AD377" s="19" t="s">
        <v>2691</v>
      </c>
      <c r="AE377" s="19" t="s">
        <v>2691</v>
      </c>
      <c r="AF377" s="19" t="s">
        <v>2694</v>
      </c>
      <c r="AG377" s="19" t="s">
        <v>2696</v>
      </c>
      <c r="AH377" s="19" t="s">
        <v>2691</v>
      </c>
      <c r="AI377" s="19" t="s">
        <v>2697</v>
      </c>
      <c r="AJ377" s="19" t="s">
        <v>2698</v>
      </c>
      <c r="AK377" s="19" t="s">
        <v>2699</v>
      </c>
      <c r="AL377" s="19" t="s">
        <v>2700</v>
      </c>
      <c r="AM377" s="19" t="s">
        <v>2701</v>
      </c>
      <c r="AN377" s="19" t="s">
        <v>2695</v>
      </c>
      <c r="AO377" s="19" t="s">
        <v>2702</v>
      </c>
      <c r="AP377" s="19" t="s">
        <v>2703</v>
      </c>
      <c r="AQ377" s="19" t="s">
        <v>2691</v>
      </c>
      <c r="AR377" s="19" t="s">
        <v>2704</v>
      </c>
      <c r="AS377" s="19" t="s">
        <v>2705</v>
      </c>
      <c r="AT377" s="19" t="s">
        <v>2691</v>
      </c>
      <c r="AU377" s="19" t="s">
        <v>2691</v>
      </c>
      <c r="AV377" s="19" t="s">
        <v>2706</v>
      </c>
      <c r="AW377" s="19" t="s">
        <v>2691</v>
      </c>
      <c r="AX377" s="19" t="s">
        <v>2707</v>
      </c>
      <c r="AY377" s="19" t="s">
        <v>2697</v>
      </c>
      <c r="AZ377" s="19" t="s">
        <v>2708</v>
      </c>
      <c r="BA377" s="19" t="s">
        <v>2697</v>
      </c>
      <c r="BB377" s="19" t="s">
        <v>2709</v>
      </c>
      <c r="BC377" s="19" t="s">
        <v>2710</v>
      </c>
      <c r="BD377" s="19" t="s">
        <v>2711</v>
      </c>
      <c r="BE377" s="19" t="s">
        <v>2712</v>
      </c>
      <c r="BF377" s="19" t="s">
        <v>2692</v>
      </c>
      <c r="BG377" s="19" t="s">
        <v>2691</v>
      </c>
      <c r="BH377" s="19" t="s">
        <v>2702</v>
      </c>
      <c r="BI377" s="19" t="s">
        <v>2713</v>
      </c>
      <c r="BJ377" s="19" t="s">
        <v>2691</v>
      </c>
      <c r="BK377" s="0" t="s">
        <v>2714</v>
      </c>
      <c r="BL377" s="19" t="s">
        <v>2691</v>
      </c>
      <c r="BM377" s="0" t="s">
        <v>2715</v>
      </c>
      <c r="BN377" s="19" t="s">
        <v>2691</v>
      </c>
      <c r="BO377" s="19" t="s">
        <v>2691</v>
      </c>
      <c r="BP377" s="19" t="s">
        <v>2716</v>
      </c>
      <c r="BQ377" s="19" t="s">
        <v>2717</v>
      </c>
      <c r="BS377" s="0" t="s">
        <v>2691</v>
      </c>
      <c r="BT377" s="0" t="n">
        <f aca="false">49-(COUNTBLANK(U377:BQ377))</f>
        <v>49</v>
      </c>
      <c r="BU377" s="0" t="str">
        <f aca="false">CONCATENATE("*",BS377,"*")</f>
        <v>*grilling*</v>
      </c>
      <c r="BV377" s="0" t="n">
        <f aca="false">COUNTIFS(U377:BQ377,BU377)</f>
        <v>0</v>
      </c>
      <c r="BW377" s="13" t="n">
        <f aca="false">BV377/BT377</f>
        <v>0</v>
      </c>
      <c r="BZ377" s="14" t="str">
        <f aca="false">IF(BY377="","",(BY377/BT377))</f>
        <v/>
      </c>
      <c r="CA377" s="0" t="n">
        <f aca="false">COUNTIFS(U377:BQ377,BU376)</f>
        <v>0</v>
      </c>
      <c r="CB377" s="0" t="str">
        <f aca="false">IF(BX377="",BU377,BX377)</f>
        <v>*grilling*</v>
      </c>
      <c r="CC377" s="0" t="n">
        <f aca="false">COUNTIFS(U377:BQ377,CB376)</f>
        <v>0</v>
      </c>
      <c r="CD377" s="14" t="n">
        <f aca="false">CC377/BT377</f>
        <v>0</v>
      </c>
      <c r="CE377" s="0" t="s">
        <v>2718</v>
      </c>
      <c r="CF377" s="14" t="n">
        <f aca="false">(COUNTIFS(U377:BQ377,CE377))/BT377</f>
        <v>0</v>
      </c>
      <c r="CG377" s="19" t="s">
        <v>2719</v>
      </c>
      <c r="CH377" s="0" t="s">
        <v>2720</v>
      </c>
      <c r="CI377" s="14" t="n">
        <f aca="false">(COUNTIFS(U377:BQ377,CK377))/BT377</f>
        <v>0.346938775510204</v>
      </c>
      <c r="CJ377" s="14" t="n">
        <f aca="false">(COUNTIFS(U377:BQ377,CH376))/BT377</f>
        <v>0</v>
      </c>
      <c r="CK377" s="15" t="s">
        <v>2691</v>
      </c>
      <c r="CL377" s="0" t="s">
        <v>2686</v>
      </c>
    </row>
    <row r="378" customFormat="false" ht="13.8" hidden="false" customHeight="false" outlineLevel="0" collapsed="false">
      <c r="A378" s="4" t="s">
        <v>201</v>
      </c>
      <c r="B378" s="17" t="n">
        <v>2</v>
      </c>
      <c r="C378" s="17" t="n">
        <v>2</v>
      </c>
      <c r="D378" s="17" t="n">
        <v>1</v>
      </c>
      <c r="E378" s="17" t="n">
        <v>88</v>
      </c>
      <c r="F378" s="17" t="n">
        <v>47</v>
      </c>
      <c r="G378" s="17" t="n">
        <v>7</v>
      </c>
      <c r="H378" s="4" t="n">
        <v>7047</v>
      </c>
      <c r="I378" s="4" t="n">
        <v>17047</v>
      </c>
      <c r="J378" s="4" t="n">
        <v>7047</v>
      </c>
      <c r="K378" s="4" t="s">
        <v>200</v>
      </c>
      <c r="L378" s="4" t="s">
        <v>132</v>
      </c>
      <c r="M378" s="16" t="s">
        <v>2649</v>
      </c>
      <c r="N378" s="16" t="s">
        <v>2650</v>
      </c>
      <c r="O378" s="16" t="s">
        <v>2688</v>
      </c>
      <c r="P378" s="16"/>
      <c r="Q378" s="16"/>
      <c r="R378" s="16" t="n">
        <f aca="false">(1+LEN(N378)-LEN(SUBSTITUTE(N378," ","")))+1</f>
        <v>5</v>
      </c>
      <c r="S378" s="16" t="n">
        <f aca="false">(1+LEN(O378)-LEN(SUBSTITUTE(O378," ","")))</f>
        <v>8</v>
      </c>
      <c r="T378" s="16" t="s">
        <v>2437</v>
      </c>
      <c r="U378" s="20" t="s">
        <v>2652</v>
      </c>
      <c r="V378" s="16" t="s">
        <v>2653</v>
      </c>
      <c r="W378" s="20" t="s">
        <v>2654</v>
      </c>
      <c r="X378" s="16" t="s">
        <v>2655</v>
      </c>
      <c r="Y378" s="20" t="s">
        <v>2656</v>
      </c>
      <c r="Z378" s="20" t="s">
        <v>2657</v>
      </c>
      <c r="AA378" s="20" t="s">
        <v>2658</v>
      </c>
      <c r="AB378" s="20" t="s">
        <v>2659</v>
      </c>
      <c r="AC378" s="20" t="s">
        <v>2660</v>
      </c>
      <c r="AD378" s="16" t="s">
        <v>2661</v>
      </c>
      <c r="AE378" s="16" t="s">
        <v>2662</v>
      </c>
      <c r="AF378" s="16" t="s">
        <v>2663</v>
      </c>
      <c r="AG378" s="16" t="s">
        <v>2664</v>
      </c>
      <c r="AH378" s="16" t="s">
        <v>2665</v>
      </c>
      <c r="AI378" s="20" t="s">
        <v>2666</v>
      </c>
      <c r="AJ378" s="16" t="s">
        <v>2667</v>
      </c>
      <c r="AK378" s="20" t="s">
        <v>2666</v>
      </c>
      <c r="AL378" s="20" t="s">
        <v>2652</v>
      </c>
      <c r="AM378" s="16" t="s">
        <v>2668</v>
      </c>
      <c r="AN378" s="20" t="s">
        <v>2669</v>
      </c>
      <c r="AO378" s="16" t="s">
        <v>2670</v>
      </c>
      <c r="AP378" s="20" t="s">
        <v>2669</v>
      </c>
      <c r="AQ378" s="20" t="s">
        <v>2666</v>
      </c>
      <c r="AR378" s="16" t="s">
        <v>2671</v>
      </c>
      <c r="AS378" s="16" t="s">
        <v>2672</v>
      </c>
      <c r="AT378" s="20" t="s">
        <v>2673</v>
      </c>
      <c r="AU378" s="16" t="s">
        <v>2674</v>
      </c>
      <c r="AV378" s="20" t="s">
        <v>2675</v>
      </c>
      <c r="AW378" s="20" t="s">
        <v>2652</v>
      </c>
      <c r="AX378" s="20" t="s">
        <v>2652</v>
      </c>
      <c r="AY378" s="20" t="s">
        <v>2656</v>
      </c>
      <c r="AZ378" s="20" t="s">
        <v>2669</v>
      </c>
      <c r="BA378" s="16" t="s">
        <v>2676</v>
      </c>
      <c r="BB378" s="20" t="s">
        <v>2669</v>
      </c>
      <c r="BC378" s="20" t="s">
        <v>2669</v>
      </c>
      <c r="BD378" s="20" t="s">
        <v>2677</v>
      </c>
      <c r="BE378" s="20" t="s">
        <v>2678</v>
      </c>
      <c r="BF378" s="20" t="s">
        <v>2656</v>
      </c>
      <c r="BG378" s="20" t="s">
        <v>2666</v>
      </c>
      <c r="BH378" s="20" t="s">
        <v>2666</v>
      </c>
      <c r="BI378" s="20" t="s">
        <v>2652</v>
      </c>
      <c r="BJ378" s="20" t="s">
        <v>2678</v>
      </c>
      <c r="BK378" s="20" t="s">
        <v>2669</v>
      </c>
      <c r="BL378" s="20" t="s">
        <v>2679</v>
      </c>
      <c r="BM378" s="16" t="s">
        <v>2680</v>
      </c>
      <c r="BN378" s="16" t="s">
        <v>2681</v>
      </c>
      <c r="BO378" s="20" t="s">
        <v>2669</v>
      </c>
      <c r="BP378" s="20" t="s">
        <v>2673</v>
      </c>
      <c r="BQ378" s="16" t="s">
        <v>2682</v>
      </c>
      <c r="BR378" s="16"/>
      <c r="BS378" s="16" t="s">
        <v>2652</v>
      </c>
      <c r="BT378" s="16" t="n">
        <f aca="false">49-(COUNTBLANK(U378:BQ378))</f>
        <v>49</v>
      </c>
      <c r="BU378" s="16" t="str">
        <f aca="false">CONCATENATE("*",BS378,"*")</f>
        <v>*drawing*</v>
      </c>
      <c r="BV378" s="16" t="n">
        <f aca="false">COUNTIFS(U378:BQ378,BU378)</f>
        <v>0</v>
      </c>
      <c r="BW378" s="18" t="n">
        <f aca="false">BV378/BT378</f>
        <v>0</v>
      </c>
      <c r="BX378" s="16"/>
      <c r="BY378" s="16"/>
      <c r="BZ378" s="18"/>
      <c r="CA378" s="16" t="n">
        <f aca="false">COUNTIFS(U378:BQ378,BU379)</f>
        <v>0</v>
      </c>
      <c r="CB378" s="16" t="str">
        <f aca="false">IF(BX378="",BU378,BX378)</f>
        <v>*drawing*</v>
      </c>
      <c r="CC378" s="16" t="n">
        <f aca="false">COUNTIFS(U378:BQ378,CB379)</f>
        <v>0</v>
      </c>
      <c r="CD378" s="18" t="n">
        <f aca="false">CC378/BT378</f>
        <v>0</v>
      </c>
      <c r="CE378" s="16" t="s">
        <v>2683</v>
      </c>
      <c r="CF378" s="18" t="n">
        <f aca="false">(COUNTIFS(U378:BQ378,CE378))/BT378</f>
        <v>0</v>
      </c>
      <c r="CG378" s="20" t="s">
        <v>2684</v>
      </c>
      <c r="CH378" s="16" t="s">
        <v>2685</v>
      </c>
      <c r="CI378" s="14" t="n">
        <f aca="false">(COUNTIFS(U378:BQ378,CK378))/BT378</f>
        <v>0</v>
      </c>
      <c r="CJ378" s="18" t="n">
        <v>0.16</v>
      </c>
      <c r="CK378" s="16" t="s">
        <v>2691</v>
      </c>
      <c r="CL378" s="16" t="s">
        <v>2686</v>
      </c>
    </row>
    <row r="379" customFormat="false" ht="13.8" hidden="false" customHeight="false" outlineLevel="0" collapsed="false">
      <c r="A379" s="4" t="s">
        <v>202</v>
      </c>
      <c r="B379" s="17" t="n">
        <v>2</v>
      </c>
      <c r="C379" s="17" t="n">
        <v>2</v>
      </c>
      <c r="D379" s="17" t="n">
        <v>2</v>
      </c>
      <c r="E379" s="17" t="n">
        <v>88</v>
      </c>
      <c r="F379" s="17" t="n">
        <v>47</v>
      </c>
      <c r="G379" s="17" t="n">
        <v>8</v>
      </c>
      <c r="H379" s="4" t="n">
        <v>8047</v>
      </c>
      <c r="I379" s="4" t="n">
        <v>18047</v>
      </c>
      <c r="J379" s="4" t="n">
        <v>8047</v>
      </c>
      <c r="K379" s="4" t="s">
        <v>200</v>
      </c>
      <c r="L379" s="4" t="s">
        <v>132</v>
      </c>
      <c r="M379" s="16" t="s">
        <v>2687</v>
      </c>
      <c r="N379" s="16" t="s">
        <v>2650</v>
      </c>
      <c r="O379" s="16" t="s">
        <v>2651</v>
      </c>
      <c r="P379" s="16"/>
      <c r="Q379" s="16"/>
      <c r="R379" s="16" t="n">
        <f aca="false">(1+LEN(N379)-LEN(SUBSTITUTE(N379," ","")))+1</f>
        <v>5</v>
      </c>
      <c r="S379" s="16" t="n">
        <f aca="false">(1+LEN(O379)-LEN(SUBSTITUTE(O379," ","")))</f>
        <v>8</v>
      </c>
      <c r="T379" s="16" t="s">
        <v>2437</v>
      </c>
      <c r="U379" s="20" t="s">
        <v>2689</v>
      </c>
      <c r="V379" s="20" t="s">
        <v>2690</v>
      </c>
      <c r="W379" s="20" t="s">
        <v>2691</v>
      </c>
      <c r="X379" s="20" t="s">
        <v>2691</v>
      </c>
      <c r="Y379" s="20" t="s">
        <v>2692</v>
      </c>
      <c r="Z379" s="20" t="s">
        <v>2693</v>
      </c>
      <c r="AA379" s="20" t="s">
        <v>2694</v>
      </c>
      <c r="AB379" s="20" t="s">
        <v>2691</v>
      </c>
      <c r="AC379" s="20" t="s">
        <v>2695</v>
      </c>
      <c r="AD379" s="20" t="s">
        <v>2691</v>
      </c>
      <c r="AE379" s="20" t="s">
        <v>2691</v>
      </c>
      <c r="AF379" s="20" t="s">
        <v>2694</v>
      </c>
      <c r="AG379" s="20" t="s">
        <v>2696</v>
      </c>
      <c r="AH379" s="20" t="s">
        <v>2691</v>
      </c>
      <c r="AI379" s="20" t="s">
        <v>2697</v>
      </c>
      <c r="AJ379" s="20" t="s">
        <v>2698</v>
      </c>
      <c r="AK379" s="20" t="s">
        <v>2699</v>
      </c>
      <c r="AL379" s="20" t="s">
        <v>2700</v>
      </c>
      <c r="AM379" s="20" t="s">
        <v>2701</v>
      </c>
      <c r="AN379" s="20" t="s">
        <v>2695</v>
      </c>
      <c r="AO379" s="20" t="s">
        <v>2702</v>
      </c>
      <c r="AP379" s="20" t="s">
        <v>2703</v>
      </c>
      <c r="AQ379" s="20" t="s">
        <v>2691</v>
      </c>
      <c r="AR379" s="20" t="s">
        <v>2704</v>
      </c>
      <c r="AS379" s="20" t="s">
        <v>2705</v>
      </c>
      <c r="AT379" s="20" t="s">
        <v>2691</v>
      </c>
      <c r="AU379" s="20" t="s">
        <v>2691</v>
      </c>
      <c r="AV379" s="20" t="s">
        <v>2706</v>
      </c>
      <c r="AW379" s="20" t="s">
        <v>2691</v>
      </c>
      <c r="AX379" s="20" t="s">
        <v>2707</v>
      </c>
      <c r="AY379" s="20" t="s">
        <v>2697</v>
      </c>
      <c r="AZ379" s="20" t="s">
        <v>2708</v>
      </c>
      <c r="BA379" s="20" t="s">
        <v>2697</v>
      </c>
      <c r="BB379" s="20" t="s">
        <v>2709</v>
      </c>
      <c r="BC379" s="20" t="s">
        <v>2710</v>
      </c>
      <c r="BD379" s="20" t="s">
        <v>2711</v>
      </c>
      <c r="BE379" s="20" t="s">
        <v>2712</v>
      </c>
      <c r="BF379" s="20" t="s">
        <v>2692</v>
      </c>
      <c r="BG379" s="20" t="s">
        <v>2691</v>
      </c>
      <c r="BH379" s="20" t="s">
        <v>2702</v>
      </c>
      <c r="BI379" s="20" t="s">
        <v>2713</v>
      </c>
      <c r="BJ379" s="20" t="s">
        <v>2691</v>
      </c>
      <c r="BK379" s="16" t="s">
        <v>2714</v>
      </c>
      <c r="BL379" s="20" t="s">
        <v>2691</v>
      </c>
      <c r="BM379" s="16" t="s">
        <v>2715</v>
      </c>
      <c r="BN379" s="20" t="s">
        <v>2691</v>
      </c>
      <c r="BO379" s="20" t="s">
        <v>2691</v>
      </c>
      <c r="BP379" s="20" t="s">
        <v>2716</v>
      </c>
      <c r="BQ379" s="20" t="s">
        <v>2717</v>
      </c>
      <c r="BR379" s="16"/>
      <c r="BS379" s="16" t="s">
        <v>2691</v>
      </c>
      <c r="BT379" s="16" t="n">
        <f aca="false">49-(COUNTBLANK(U379:BQ379))</f>
        <v>49</v>
      </c>
      <c r="BU379" s="16" t="str">
        <f aca="false">CONCATENATE("*",BS379,"*")</f>
        <v>*grilling*</v>
      </c>
      <c r="BV379" s="16" t="n">
        <f aca="false">COUNTIFS(U379:BQ379,BU379)</f>
        <v>0</v>
      </c>
      <c r="BW379" s="18" t="n">
        <f aca="false">BV379/BT379</f>
        <v>0</v>
      </c>
      <c r="BX379" s="16"/>
      <c r="BY379" s="16"/>
      <c r="BZ379" s="18" t="str">
        <f aca="false">IF(BY379="","",(BY379/BT379))</f>
        <v/>
      </c>
      <c r="CA379" s="16" t="n">
        <f aca="false">COUNTIFS(U379:BQ379,BU378)</f>
        <v>0</v>
      </c>
      <c r="CB379" s="16" t="str">
        <f aca="false">IF(BX379="",BU379,BX379)</f>
        <v>*grilling*</v>
      </c>
      <c r="CC379" s="16" t="n">
        <f aca="false">COUNTIFS(U379:BQ379,CB378)</f>
        <v>0</v>
      </c>
      <c r="CD379" s="18" t="n">
        <f aca="false">CC379/BT379</f>
        <v>0</v>
      </c>
      <c r="CE379" s="16" t="s">
        <v>2718</v>
      </c>
      <c r="CF379" s="18" t="n">
        <f aca="false">(COUNTIFS(U379:BQ379,CE379))/BT379</f>
        <v>0</v>
      </c>
      <c r="CG379" s="20" t="s">
        <v>2719</v>
      </c>
      <c r="CH379" s="16" t="s">
        <v>2720</v>
      </c>
      <c r="CI379" s="14" t="n">
        <f aca="false">(COUNTIFS(U379:BQ379,CK379))/BT379</f>
        <v>0</v>
      </c>
      <c r="CJ379" s="18" t="n">
        <v>0.35</v>
      </c>
      <c r="CK379" s="16" t="s">
        <v>2652</v>
      </c>
      <c r="CL379" s="16" t="s">
        <v>2686</v>
      </c>
    </row>
    <row r="380" customFormat="false" ht="13.8" hidden="false" customHeight="false" outlineLevel="0" collapsed="false">
      <c r="A380" s="4" t="s">
        <v>167</v>
      </c>
      <c r="B380" s="4" t="n">
        <v>1</v>
      </c>
      <c r="C380" s="4" t="n">
        <v>1</v>
      </c>
      <c r="D380" s="4" t="n">
        <v>1</v>
      </c>
      <c r="E380" s="4" t="n">
        <v>93</v>
      </c>
      <c r="F380" s="4" t="n">
        <v>48</v>
      </c>
      <c r="G380" s="4" t="n">
        <v>0</v>
      </c>
      <c r="H380" s="4" t="n">
        <v>48</v>
      </c>
      <c r="I380" s="4" t="n">
        <v>10048</v>
      </c>
      <c r="J380" s="4" t="n">
        <v>48</v>
      </c>
      <c r="K380" s="4" t="s">
        <v>200</v>
      </c>
      <c r="L380" s="4" t="s">
        <v>132</v>
      </c>
      <c r="M380" s="0" t="s">
        <v>2721</v>
      </c>
      <c r="N380" s="0" t="s">
        <v>2722</v>
      </c>
      <c r="O380" s="0" t="s">
        <v>2723</v>
      </c>
      <c r="R380" s="0" t="n">
        <f aca="false">(1+LEN(N380)-LEN(SUBSTITUTE(N380," ","")))+1</f>
        <v>6</v>
      </c>
      <c r="S380" s="0" t="n">
        <f aca="false">(1+LEN(O380)-LEN(SUBSTITUTE(O380," ","")))</f>
        <v>9</v>
      </c>
      <c r="T380" s="0" t="s">
        <v>2724</v>
      </c>
      <c r="U380" s="0" t="s">
        <v>2725</v>
      </c>
      <c r="V380" s="0" t="s">
        <v>2726</v>
      </c>
      <c r="W380" s="0" t="s">
        <v>2727</v>
      </c>
      <c r="X380" s="0" t="s">
        <v>2728</v>
      </c>
      <c r="Y380" s="0" t="s">
        <v>2729</v>
      </c>
      <c r="Z380" s="0" t="s">
        <v>2729</v>
      </c>
      <c r="AA380" s="0" t="s">
        <v>2730</v>
      </c>
      <c r="AB380" s="0" t="s">
        <v>2731</v>
      </c>
      <c r="AC380" s="0" t="s">
        <v>2732</v>
      </c>
      <c r="AD380" s="0" t="s">
        <v>2729</v>
      </c>
      <c r="AE380" s="0" t="s">
        <v>2733</v>
      </c>
      <c r="AF380" s="0" t="s">
        <v>2734</v>
      </c>
      <c r="AG380" s="0" t="s">
        <v>424</v>
      </c>
      <c r="AH380" s="0" t="s">
        <v>2729</v>
      </c>
      <c r="AI380" s="0" t="s">
        <v>2729</v>
      </c>
      <c r="AJ380" s="0" t="s">
        <v>2735</v>
      </c>
      <c r="AK380" s="0" t="s">
        <v>1583</v>
      </c>
      <c r="AL380" s="0" t="s">
        <v>2736</v>
      </c>
      <c r="AM380" s="0" t="s">
        <v>2729</v>
      </c>
      <c r="AN380" s="0" t="s">
        <v>2729</v>
      </c>
      <c r="AO380" s="0" t="s">
        <v>2737</v>
      </c>
      <c r="AP380" s="0" t="s">
        <v>2736</v>
      </c>
      <c r="AQ380" s="0" t="s">
        <v>2729</v>
      </c>
      <c r="AR380" s="0" t="s">
        <v>2729</v>
      </c>
      <c r="AS380" s="0" t="s">
        <v>2738</v>
      </c>
      <c r="AT380" s="0" t="s">
        <v>2736</v>
      </c>
      <c r="AU380" s="0" t="s">
        <v>967</v>
      </c>
      <c r="AV380" s="0" t="s">
        <v>2739</v>
      </c>
      <c r="AW380" s="0" t="s">
        <v>2729</v>
      </c>
      <c r="AX380" s="0" t="s">
        <v>1583</v>
      </c>
      <c r="AY380" s="0" t="s">
        <v>2729</v>
      </c>
      <c r="AZ380" s="0" t="s">
        <v>465</v>
      </c>
      <c r="BA380" s="0" t="s">
        <v>2729</v>
      </c>
      <c r="BB380" s="0" t="s">
        <v>2729</v>
      </c>
      <c r="BC380" s="0" t="s">
        <v>2734</v>
      </c>
      <c r="BD380" s="0" t="s">
        <v>2736</v>
      </c>
      <c r="BE380" s="0" t="s">
        <v>2729</v>
      </c>
      <c r="BF380" s="0" t="s">
        <v>2729</v>
      </c>
      <c r="BG380" s="0" t="s">
        <v>2729</v>
      </c>
      <c r="BH380" s="0" t="s">
        <v>2740</v>
      </c>
      <c r="BI380" s="0" t="s">
        <v>2729</v>
      </c>
      <c r="BJ380" s="0" t="s">
        <v>2725</v>
      </c>
      <c r="BK380" s="0" t="s">
        <v>2729</v>
      </c>
      <c r="BL380" s="0" t="s">
        <v>2729</v>
      </c>
      <c r="BM380" s="0" t="s">
        <v>2729</v>
      </c>
      <c r="BN380" s="0" t="s">
        <v>2741</v>
      </c>
      <c r="BO380" s="0" t="s">
        <v>2729</v>
      </c>
      <c r="BP380" s="0" t="s">
        <v>2742</v>
      </c>
      <c r="BQ380" s="0" t="s">
        <v>2734</v>
      </c>
      <c r="BS380" s="0" t="s">
        <v>2729</v>
      </c>
      <c r="BT380" s="0" t="n">
        <f aca="false">49-(COUNTBLANK(U380:BQ380))</f>
        <v>49</v>
      </c>
      <c r="BU380" s="0" t="str">
        <f aca="false">CONCATENATE("*",BS380,"*")</f>
        <v>*stain*</v>
      </c>
      <c r="BV380" s="0" t="n">
        <f aca="false">COUNTIFS(U380:BQ380,BU380)</f>
        <v>0</v>
      </c>
      <c r="BW380" s="13" t="n">
        <f aca="false">BV380/BT380</f>
        <v>0</v>
      </c>
      <c r="BZ380" s="14" t="str">
        <f aca="false">IF(BY380="","",(BY380/BT380))</f>
        <v/>
      </c>
      <c r="CA380" s="0" t="n">
        <f aca="false">COUNTIFS(U380:BQ380,BU381)</f>
        <v>0</v>
      </c>
      <c r="CB380" s="0" t="str">
        <f aca="false">IF(BX380="",BU380,BX380)</f>
        <v>*stain*</v>
      </c>
      <c r="CC380" s="0" t="n">
        <f aca="false">COUNTIFS(U380:BQ380,CB381)</f>
        <v>0</v>
      </c>
      <c r="CD380" s="14" t="n">
        <f aca="false">CC380/BT380</f>
        <v>0</v>
      </c>
      <c r="CE380" s="0" t="s">
        <v>2743</v>
      </c>
      <c r="CF380" s="14" t="n">
        <f aca="false">(COUNTIFS(U380:BQ380,CE380))/BT380</f>
        <v>0</v>
      </c>
      <c r="CH380" s="0" t="s">
        <v>2744</v>
      </c>
      <c r="CI380" s="14" t="n">
        <f aca="false">(COUNTIFS(U380:BQ380,CK380))/BT380</f>
        <v>0.63265306122449</v>
      </c>
      <c r="CJ380" s="14" t="n">
        <f aca="false">(COUNTIFS(U380:BQ380,CK381))/BT380</f>
        <v>0.0204081632653061</v>
      </c>
      <c r="CK380" s="15" t="s">
        <v>2729</v>
      </c>
      <c r="CL380" s="0" t="s">
        <v>2745</v>
      </c>
    </row>
    <row r="381" customFormat="false" ht="13.8" hidden="false" customHeight="false" outlineLevel="0" collapsed="false">
      <c r="A381" s="4" t="s">
        <v>195</v>
      </c>
      <c r="B381" s="4" t="n">
        <v>1</v>
      </c>
      <c r="C381" s="4" t="n">
        <v>1</v>
      </c>
      <c r="D381" s="4" t="n">
        <v>2</v>
      </c>
      <c r="E381" s="4" t="n">
        <v>93</v>
      </c>
      <c r="F381" s="4" t="n">
        <v>48</v>
      </c>
      <c r="G381" s="4" t="n">
        <v>1</v>
      </c>
      <c r="H381" s="4" t="n">
        <v>1048</v>
      </c>
      <c r="I381" s="4" t="n">
        <v>11048</v>
      </c>
      <c r="J381" s="4" t="n">
        <v>1048</v>
      </c>
      <c r="K381" s="4" t="s">
        <v>200</v>
      </c>
      <c r="L381" s="4" t="s">
        <v>132</v>
      </c>
      <c r="M381" s="0" t="s">
        <v>2746</v>
      </c>
      <c r="N381" s="0" t="s">
        <v>2722</v>
      </c>
      <c r="O381" s="0" t="s">
        <v>2747</v>
      </c>
      <c r="R381" s="0" t="n">
        <f aca="false">(1+LEN(N381)-LEN(SUBSTITUTE(N381," ","")))+1</f>
        <v>6</v>
      </c>
      <c r="S381" s="0" t="n">
        <f aca="false">(1+LEN(O381)-LEN(SUBSTITUTE(O381," ","")))</f>
        <v>9</v>
      </c>
      <c r="T381" s="0" t="s">
        <v>2724</v>
      </c>
      <c r="U381" s="0" t="s">
        <v>2748</v>
      </c>
      <c r="V381" s="0" t="s">
        <v>2749</v>
      </c>
      <c r="W381" s="0" t="s">
        <v>2750</v>
      </c>
      <c r="X381" s="0" t="s">
        <v>967</v>
      </c>
      <c r="Y381" s="0" t="s">
        <v>482</v>
      </c>
      <c r="Z381" s="0" t="s">
        <v>2751</v>
      </c>
      <c r="AA381" s="0" t="s">
        <v>2752</v>
      </c>
      <c r="AB381" s="0" t="s">
        <v>482</v>
      </c>
      <c r="AC381" s="0" t="s">
        <v>2751</v>
      </c>
      <c r="AD381" s="0" t="s">
        <v>503</v>
      </c>
      <c r="AE381" s="0" t="s">
        <v>967</v>
      </c>
      <c r="AF381" s="0" t="s">
        <v>2753</v>
      </c>
      <c r="AG381" s="0" t="s">
        <v>2754</v>
      </c>
      <c r="AH381" s="0" t="s">
        <v>2755</v>
      </c>
      <c r="AI381" s="0" t="s">
        <v>2751</v>
      </c>
      <c r="AJ381" s="0" t="s">
        <v>486</v>
      </c>
      <c r="AK381" s="0" t="s">
        <v>2756</v>
      </c>
      <c r="AL381" s="0" t="s">
        <v>2757</v>
      </c>
      <c r="AM381" s="0" t="s">
        <v>486</v>
      </c>
      <c r="AN381" s="0" t="s">
        <v>967</v>
      </c>
      <c r="AO381" s="0" t="s">
        <v>1754</v>
      </c>
      <c r="AP381" s="0" t="s">
        <v>2758</v>
      </c>
      <c r="AQ381" s="0" t="s">
        <v>2759</v>
      </c>
      <c r="AR381" s="0" t="s">
        <v>2751</v>
      </c>
      <c r="AS381" s="0" t="s">
        <v>486</v>
      </c>
      <c r="AT381" s="0" t="s">
        <v>2760</v>
      </c>
      <c r="AU381" s="0" t="s">
        <v>2751</v>
      </c>
      <c r="AV381" s="0" t="s">
        <v>967</v>
      </c>
      <c r="AW381" s="0" t="s">
        <v>967</v>
      </c>
      <c r="AX381" s="0" t="s">
        <v>967</v>
      </c>
      <c r="AY381" s="0" t="s">
        <v>967</v>
      </c>
      <c r="AZ381" s="0" t="s">
        <v>2751</v>
      </c>
      <c r="BA381" s="0" t="s">
        <v>2761</v>
      </c>
      <c r="BB381" s="0" t="s">
        <v>967</v>
      </c>
      <c r="BC381" s="0" t="s">
        <v>2762</v>
      </c>
      <c r="BD381" s="0" t="s">
        <v>2763</v>
      </c>
      <c r="BE381" s="0" t="s">
        <v>2764</v>
      </c>
      <c r="BF381" s="0" t="s">
        <v>967</v>
      </c>
      <c r="BG381" s="0" t="s">
        <v>2763</v>
      </c>
      <c r="BH381" s="0" t="s">
        <v>967</v>
      </c>
      <c r="BI381" s="0" t="s">
        <v>2756</v>
      </c>
      <c r="BJ381" s="0" t="s">
        <v>2760</v>
      </c>
      <c r="BK381" s="0" t="s">
        <v>482</v>
      </c>
      <c r="BL381" s="0" t="s">
        <v>2751</v>
      </c>
      <c r="BM381" s="0" t="s">
        <v>1760</v>
      </c>
      <c r="BN381" s="0" t="s">
        <v>482</v>
      </c>
      <c r="BO381" s="0" t="s">
        <v>967</v>
      </c>
      <c r="BP381" s="0" t="s">
        <v>2765</v>
      </c>
      <c r="BQ381" s="0" t="s">
        <v>2766</v>
      </c>
      <c r="BS381" s="0" t="s">
        <v>967</v>
      </c>
      <c r="BT381" s="0" t="n">
        <f aca="false">49-(COUNTBLANK(U381:BQ381))</f>
        <v>49</v>
      </c>
      <c r="BU381" s="0" t="str">
        <f aca="false">CONCATENATE("*",BS381,"*")</f>
        <v>*drink*</v>
      </c>
      <c r="BV381" s="0" t="n">
        <f aca="false">COUNTIFS(U381:BQ381,BU381)</f>
        <v>0</v>
      </c>
      <c r="BW381" s="13" t="n">
        <f aca="false">BV381/BT381</f>
        <v>0</v>
      </c>
      <c r="BZ381" s="14" t="str">
        <f aca="false">IF(BY381="","",(BY381/BT381))</f>
        <v/>
      </c>
      <c r="CA381" s="0" t="n">
        <f aca="false">COUNTIFS(U381:BQ381,BU380)</f>
        <v>0</v>
      </c>
      <c r="CB381" s="0" t="str">
        <f aca="false">IF(BX381="",BU381,BX381)</f>
        <v>*drink*</v>
      </c>
      <c r="CC381" s="0" t="n">
        <f aca="false">COUNTIFS(U381:BQ381,CB380)</f>
        <v>0</v>
      </c>
      <c r="CD381" s="14" t="n">
        <f aca="false">CC381/BT381</f>
        <v>0</v>
      </c>
      <c r="CE381" s="0" t="s">
        <v>2767</v>
      </c>
      <c r="CF381" s="14" t="n">
        <f aca="false">(COUNTIFS(U381:BQ381,CE381))/BT381</f>
        <v>0</v>
      </c>
      <c r="CH381" s="0" t="s">
        <v>2768</v>
      </c>
      <c r="CI381" s="14" t="n">
        <f aca="false">(COUNTIFS(U381:BQ381,CK381))/BT381</f>
        <v>0.510204081632653</v>
      </c>
      <c r="CJ381" s="14" t="n">
        <f aca="false">(COUNTIFS(U381:BQ381,CK380))/BT381</f>
        <v>0</v>
      </c>
      <c r="CK381" s="15" t="s">
        <v>967</v>
      </c>
      <c r="CL381" s="0" t="s">
        <v>2745</v>
      </c>
    </row>
    <row r="382" customFormat="false" ht="13.8" hidden="false" customHeight="false" outlineLevel="0" collapsed="false">
      <c r="A382" s="4" t="s">
        <v>197</v>
      </c>
      <c r="B382" s="17" t="n">
        <v>1</v>
      </c>
      <c r="C382" s="17" t="n">
        <v>2</v>
      </c>
      <c r="D382" s="17" t="n">
        <v>1</v>
      </c>
      <c r="E382" s="17" t="n">
        <v>93</v>
      </c>
      <c r="F382" s="17" t="n">
        <v>48</v>
      </c>
      <c r="G382" s="17" t="n">
        <v>2</v>
      </c>
      <c r="H382" s="4" t="n">
        <v>2048</v>
      </c>
      <c r="I382" s="4" t="n">
        <v>12048</v>
      </c>
      <c r="J382" s="4" t="n">
        <v>2048</v>
      </c>
      <c r="K382" s="4" t="s">
        <v>200</v>
      </c>
      <c r="L382" s="4" t="s">
        <v>132</v>
      </c>
      <c r="M382" s="16" t="s">
        <v>2721</v>
      </c>
      <c r="N382" s="16" t="s">
        <v>2722</v>
      </c>
      <c r="O382" s="16" t="s">
        <v>2747</v>
      </c>
      <c r="R382" s="16" t="n">
        <f aca="false">(1+LEN(N382)-LEN(SUBSTITUTE(N382," ","")))+1</f>
        <v>6</v>
      </c>
      <c r="S382" s="16" t="n">
        <f aca="false">(1+LEN(O382)-LEN(SUBSTITUTE(O382," ","")))</f>
        <v>9</v>
      </c>
      <c r="T382" s="16" t="s">
        <v>2724</v>
      </c>
      <c r="U382" s="16" t="s">
        <v>2725</v>
      </c>
      <c r="V382" s="16" t="s">
        <v>2726</v>
      </c>
      <c r="W382" s="16" t="s">
        <v>2727</v>
      </c>
      <c r="X382" s="16" t="s">
        <v>2728</v>
      </c>
      <c r="Y382" s="16" t="s">
        <v>2729</v>
      </c>
      <c r="Z382" s="16" t="s">
        <v>2729</v>
      </c>
      <c r="AA382" s="16" t="s">
        <v>2730</v>
      </c>
      <c r="AB382" s="16" t="s">
        <v>2731</v>
      </c>
      <c r="AC382" s="16" t="s">
        <v>2732</v>
      </c>
      <c r="AD382" s="16" t="s">
        <v>2729</v>
      </c>
      <c r="AE382" s="16" t="s">
        <v>2733</v>
      </c>
      <c r="AF382" s="16" t="s">
        <v>2734</v>
      </c>
      <c r="AG382" s="16" t="s">
        <v>424</v>
      </c>
      <c r="AH382" s="16" t="s">
        <v>2729</v>
      </c>
      <c r="AI382" s="16" t="s">
        <v>2729</v>
      </c>
      <c r="AJ382" s="16" t="s">
        <v>2735</v>
      </c>
      <c r="AK382" s="16" t="s">
        <v>1583</v>
      </c>
      <c r="AL382" s="16" t="s">
        <v>2736</v>
      </c>
      <c r="AM382" s="16" t="s">
        <v>2729</v>
      </c>
      <c r="AN382" s="16" t="s">
        <v>2729</v>
      </c>
      <c r="AO382" s="16" t="s">
        <v>2737</v>
      </c>
      <c r="AP382" s="16" t="s">
        <v>2736</v>
      </c>
      <c r="AQ382" s="16" t="s">
        <v>2729</v>
      </c>
      <c r="AR382" s="16" t="s">
        <v>2729</v>
      </c>
      <c r="AS382" s="16" t="s">
        <v>2738</v>
      </c>
      <c r="AT382" s="16" t="s">
        <v>2736</v>
      </c>
      <c r="AU382" s="16" t="s">
        <v>967</v>
      </c>
      <c r="AV382" s="16" t="s">
        <v>2739</v>
      </c>
      <c r="AW382" s="16" t="s">
        <v>2729</v>
      </c>
      <c r="AX382" s="16" t="s">
        <v>1583</v>
      </c>
      <c r="AY382" s="16" t="s">
        <v>2729</v>
      </c>
      <c r="AZ382" s="16" t="s">
        <v>465</v>
      </c>
      <c r="BA382" s="16" t="s">
        <v>2729</v>
      </c>
      <c r="BB382" s="16" t="s">
        <v>2729</v>
      </c>
      <c r="BC382" s="16" t="s">
        <v>2734</v>
      </c>
      <c r="BD382" s="16" t="s">
        <v>2736</v>
      </c>
      <c r="BE382" s="16" t="s">
        <v>2729</v>
      </c>
      <c r="BF382" s="16" t="s">
        <v>2729</v>
      </c>
      <c r="BG382" s="16" t="s">
        <v>2729</v>
      </c>
      <c r="BH382" s="16" t="s">
        <v>2740</v>
      </c>
      <c r="BI382" s="16" t="s">
        <v>2729</v>
      </c>
      <c r="BJ382" s="16" t="s">
        <v>2725</v>
      </c>
      <c r="BK382" s="16" t="s">
        <v>2729</v>
      </c>
      <c r="BL382" s="16" t="s">
        <v>2729</v>
      </c>
      <c r="BM382" s="16" t="s">
        <v>2729</v>
      </c>
      <c r="BN382" s="16" t="s">
        <v>2741</v>
      </c>
      <c r="BO382" s="16" t="s">
        <v>2729</v>
      </c>
      <c r="BP382" s="16" t="s">
        <v>2742</v>
      </c>
      <c r="BQ382" s="16" t="s">
        <v>2734</v>
      </c>
      <c r="BS382" s="16" t="s">
        <v>2729</v>
      </c>
      <c r="BT382" s="16" t="n">
        <f aca="false">49-(COUNTBLANK(U382:BQ382))</f>
        <v>49</v>
      </c>
      <c r="BU382" s="16" t="str">
        <f aca="false">CONCATENATE("*",BS382,"*")</f>
        <v>*stain*</v>
      </c>
      <c r="BV382" s="16" t="n">
        <f aca="false">COUNTIFS(U382:BQ382,BU382)</f>
        <v>0</v>
      </c>
      <c r="BW382" s="18" t="n">
        <f aca="false">BV382/BT382</f>
        <v>0</v>
      </c>
      <c r="BZ382" s="18" t="str">
        <f aca="false">IF(BY382="","",(BY382/BT382))</f>
        <v/>
      </c>
      <c r="CA382" s="16" t="n">
        <f aca="false">COUNTIFS(U382:BQ382,BU383)</f>
        <v>0</v>
      </c>
      <c r="CB382" s="16" t="str">
        <f aca="false">IF(BX382="",BU382,BX382)</f>
        <v>*stain*</v>
      </c>
      <c r="CC382" s="16" t="n">
        <f aca="false">COUNTIFS(U382:BQ382,CB383)</f>
        <v>0</v>
      </c>
      <c r="CD382" s="18" t="n">
        <f aca="false">CC382/BT382</f>
        <v>0</v>
      </c>
      <c r="CE382" s="16" t="s">
        <v>2743</v>
      </c>
      <c r="CF382" s="18" t="n">
        <f aca="false">(COUNTIFS(U382:BQ382,CE382))/BT382</f>
        <v>0</v>
      </c>
      <c r="CH382" s="16" t="s">
        <v>2744</v>
      </c>
      <c r="CI382" s="14" t="n">
        <f aca="false">(COUNTIFS(U382:BQ382,CK382))/BT382</f>
        <v>0.0204081632653061</v>
      </c>
      <c r="CJ382" s="14" t="n">
        <f aca="false">(COUNTIFS(U382:BQ382,CK383))/BT382</f>
        <v>0.63265306122449</v>
      </c>
      <c r="CK382" s="16" t="s">
        <v>967</v>
      </c>
      <c r="CL382" s="16" t="s">
        <v>2745</v>
      </c>
    </row>
    <row r="383" customFormat="false" ht="13.8" hidden="false" customHeight="false" outlineLevel="0" collapsed="false">
      <c r="A383" s="4" t="s">
        <v>131</v>
      </c>
      <c r="B383" s="17" t="n">
        <v>1</v>
      </c>
      <c r="C383" s="17" t="n">
        <v>2</v>
      </c>
      <c r="D383" s="17" t="n">
        <v>2</v>
      </c>
      <c r="E383" s="17" t="n">
        <v>93</v>
      </c>
      <c r="F383" s="17" t="n">
        <v>48</v>
      </c>
      <c r="G383" s="17" t="n">
        <v>3</v>
      </c>
      <c r="H383" s="4" t="n">
        <v>3048</v>
      </c>
      <c r="I383" s="4" t="n">
        <v>13048</v>
      </c>
      <c r="J383" s="4" t="n">
        <v>3048</v>
      </c>
      <c r="K383" s="4" t="s">
        <v>200</v>
      </c>
      <c r="L383" s="4" t="s">
        <v>132</v>
      </c>
      <c r="M383" s="16" t="s">
        <v>2746</v>
      </c>
      <c r="N383" s="16" t="s">
        <v>2722</v>
      </c>
      <c r="O383" s="16" t="s">
        <v>2723</v>
      </c>
      <c r="R383" s="16" t="n">
        <f aca="false">(1+LEN(N383)-LEN(SUBSTITUTE(N383," ","")))+1</f>
        <v>6</v>
      </c>
      <c r="S383" s="16" t="n">
        <f aca="false">(1+LEN(O383)-LEN(SUBSTITUTE(O383," ","")))</f>
        <v>9</v>
      </c>
      <c r="T383" s="16" t="s">
        <v>2724</v>
      </c>
      <c r="U383" s="16" t="s">
        <v>2748</v>
      </c>
      <c r="V383" s="16" t="s">
        <v>2749</v>
      </c>
      <c r="W383" s="16" t="s">
        <v>2750</v>
      </c>
      <c r="X383" s="16" t="s">
        <v>967</v>
      </c>
      <c r="Y383" s="16" t="s">
        <v>482</v>
      </c>
      <c r="Z383" s="16" t="s">
        <v>2751</v>
      </c>
      <c r="AA383" s="16" t="s">
        <v>2752</v>
      </c>
      <c r="AB383" s="16" t="s">
        <v>482</v>
      </c>
      <c r="AC383" s="16" t="s">
        <v>2751</v>
      </c>
      <c r="AD383" s="16" t="s">
        <v>503</v>
      </c>
      <c r="AE383" s="16" t="s">
        <v>967</v>
      </c>
      <c r="AF383" s="16" t="s">
        <v>2753</v>
      </c>
      <c r="AG383" s="16" t="s">
        <v>2754</v>
      </c>
      <c r="AH383" s="16" t="s">
        <v>2755</v>
      </c>
      <c r="AI383" s="16" t="s">
        <v>2751</v>
      </c>
      <c r="AJ383" s="16" t="s">
        <v>486</v>
      </c>
      <c r="AK383" s="16" t="s">
        <v>2756</v>
      </c>
      <c r="AL383" s="16" t="s">
        <v>2757</v>
      </c>
      <c r="AM383" s="16" t="s">
        <v>486</v>
      </c>
      <c r="AN383" s="16" t="s">
        <v>967</v>
      </c>
      <c r="AO383" s="16" t="s">
        <v>1754</v>
      </c>
      <c r="AP383" s="16" t="s">
        <v>2758</v>
      </c>
      <c r="AQ383" s="16" t="s">
        <v>2759</v>
      </c>
      <c r="AR383" s="16" t="s">
        <v>2751</v>
      </c>
      <c r="AS383" s="16" t="s">
        <v>486</v>
      </c>
      <c r="AT383" s="16" t="s">
        <v>2760</v>
      </c>
      <c r="AU383" s="16" t="s">
        <v>2751</v>
      </c>
      <c r="AV383" s="16" t="s">
        <v>967</v>
      </c>
      <c r="AW383" s="16" t="s">
        <v>967</v>
      </c>
      <c r="AX383" s="16" t="s">
        <v>967</v>
      </c>
      <c r="AY383" s="16" t="s">
        <v>967</v>
      </c>
      <c r="AZ383" s="16" t="s">
        <v>2751</v>
      </c>
      <c r="BA383" s="16" t="s">
        <v>2761</v>
      </c>
      <c r="BB383" s="16" t="s">
        <v>967</v>
      </c>
      <c r="BC383" s="16" t="s">
        <v>2762</v>
      </c>
      <c r="BD383" s="16" t="s">
        <v>2763</v>
      </c>
      <c r="BE383" s="16" t="s">
        <v>2764</v>
      </c>
      <c r="BF383" s="16" t="s">
        <v>967</v>
      </c>
      <c r="BG383" s="16" t="s">
        <v>2763</v>
      </c>
      <c r="BH383" s="16" t="s">
        <v>967</v>
      </c>
      <c r="BI383" s="16" t="s">
        <v>2756</v>
      </c>
      <c r="BJ383" s="16" t="s">
        <v>2760</v>
      </c>
      <c r="BK383" s="16" t="s">
        <v>482</v>
      </c>
      <c r="BL383" s="16" t="s">
        <v>2751</v>
      </c>
      <c r="BM383" s="16" t="s">
        <v>1760</v>
      </c>
      <c r="BN383" s="16" t="s">
        <v>482</v>
      </c>
      <c r="BO383" s="16" t="s">
        <v>967</v>
      </c>
      <c r="BP383" s="16" t="s">
        <v>2765</v>
      </c>
      <c r="BQ383" s="16" t="s">
        <v>2766</v>
      </c>
      <c r="BS383" s="16" t="s">
        <v>967</v>
      </c>
      <c r="BT383" s="16" t="n">
        <f aca="false">49-(COUNTBLANK(U383:BQ383))</f>
        <v>49</v>
      </c>
      <c r="BU383" s="16" t="str">
        <f aca="false">CONCATENATE("*",BS383,"*")</f>
        <v>*drink*</v>
      </c>
      <c r="BV383" s="16" t="n">
        <f aca="false">COUNTIFS(U383:BQ383,BU383)</f>
        <v>0</v>
      </c>
      <c r="BW383" s="18" t="n">
        <f aca="false">BV383/BT383</f>
        <v>0</v>
      </c>
      <c r="BZ383" s="18" t="str">
        <f aca="false">IF(BY383="","",(BY383/BT383))</f>
        <v/>
      </c>
      <c r="CA383" s="16" t="n">
        <f aca="false">COUNTIFS(U383:BQ383,BU382)</f>
        <v>0</v>
      </c>
      <c r="CB383" s="16" t="str">
        <f aca="false">IF(BX383="",BU383,BX383)</f>
        <v>*drink*</v>
      </c>
      <c r="CC383" s="16" t="n">
        <f aca="false">COUNTIFS(U383:BQ383,CB382)</f>
        <v>0</v>
      </c>
      <c r="CD383" s="18" t="n">
        <f aca="false">CC383/BT383</f>
        <v>0</v>
      </c>
      <c r="CE383" s="16" t="s">
        <v>2767</v>
      </c>
      <c r="CF383" s="18" t="n">
        <f aca="false">(COUNTIFS(U383:BQ383,CE383))/BT383</f>
        <v>0</v>
      </c>
      <c r="CH383" s="16" t="s">
        <v>2768</v>
      </c>
      <c r="CI383" s="14" t="n">
        <f aca="false">(COUNTIFS(U383:BQ383,CK383))/BT383</f>
        <v>0</v>
      </c>
      <c r="CJ383" s="14" t="n">
        <f aca="false">(COUNTIFS(U383:BQ383,CK382))/BT383</f>
        <v>0.510204081632653</v>
      </c>
      <c r="CK383" s="16" t="s">
        <v>2729</v>
      </c>
      <c r="CL383" s="16" t="s">
        <v>2745</v>
      </c>
    </row>
    <row r="384" customFormat="false" ht="13.8" hidden="false" customHeight="false" outlineLevel="0" collapsed="false">
      <c r="A384" s="4" t="s">
        <v>203</v>
      </c>
      <c r="B384" s="4" t="n">
        <v>2</v>
      </c>
      <c r="C384" s="4" t="n">
        <v>1</v>
      </c>
      <c r="D384" s="4" t="n">
        <v>1</v>
      </c>
      <c r="E384" s="4" t="n">
        <v>93</v>
      </c>
      <c r="F384" s="4" t="n">
        <v>48</v>
      </c>
      <c r="G384" s="4" t="n">
        <v>5</v>
      </c>
      <c r="H384" s="4" t="n">
        <v>5048</v>
      </c>
      <c r="I384" s="4" t="n">
        <v>15048</v>
      </c>
      <c r="J384" s="4" t="n">
        <v>5048</v>
      </c>
      <c r="K384" s="4" t="s">
        <v>200</v>
      </c>
      <c r="L384" s="4" t="s">
        <v>132</v>
      </c>
      <c r="M384" s="0" t="s">
        <v>2721</v>
      </c>
      <c r="N384" s="0" t="s">
        <v>2722</v>
      </c>
      <c r="O384" s="0" t="s">
        <v>2723</v>
      </c>
      <c r="R384" s="0" t="n">
        <f aca="false">(1+LEN(N384)-LEN(SUBSTITUTE(N384," ","")))+1</f>
        <v>6</v>
      </c>
      <c r="S384" s="0" t="n">
        <f aca="false">(1+LEN(O384)-LEN(SUBSTITUTE(O384," ","")))</f>
        <v>9</v>
      </c>
      <c r="T384" s="0" t="s">
        <v>2724</v>
      </c>
      <c r="U384" s="0" t="s">
        <v>2725</v>
      </c>
      <c r="V384" s="0" t="s">
        <v>2726</v>
      </c>
      <c r="W384" s="0" t="s">
        <v>2727</v>
      </c>
      <c r="X384" s="0" t="s">
        <v>2728</v>
      </c>
      <c r="Y384" s="0" t="s">
        <v>2729</v>
      </c>
      <c r="Z384" s="0" t="s">
        <v>2729</v>
      </c>
      <c r="AA384" s="0" t="s">
        <v>2730</v>
      </c>
      <c r="AB384" s="0" t="s">
        <v>2731</v>
      </c>
      <c r="AC384" s="0" t="s">
        <v>2732</v>
      </c>
      <c r="AD384" s="0" t="s">
        <v>2729</v>
      </c>
      <c r="AE384" s="0" t="s">
        <v>2733</v>
      </c>
      <c r="AF384" s="0" t="s">
        <v>2734</v>
      </c>
      <c r="AG384" s="0" t="s">
        <v>424</v>
      </c>
      <c r="AH384" s="0" t="s">
        <v>2729</v>
      </c>
      <c r="AI384" s="0" t="s">
        <v>2729</v>
      </c>
      <c r="AJ384" s="0" t="s">
        <v>2735</v>
      </c>
      <c r="AK384" s="0" t="s">
        <v>1583</v>
      </c>
      <c r="AL384" s="0" t="s">
        <v>2736</v>
      </c>
      <c r="AM384" s="0" t="s">
        <v>2729</v>
      </c>
      <c r="AN384" s="0" t="s">
        <v>2729</v>
      </c>
      <c r="AO384" s="0" t="s">
        <v>2737</v>
      </c>
      <c r="AP384" s="0" t="s">
        <v>2736</v>
      </c>
      <c r="AQ384" s="0" t="s">
        <v>2729</v>
      </c>
      <c r="AR384" s="0" t="s">
        <v>2729</v>
      </c>
      <c r="AS384" s="0" t="s">
        <v>2738</v>
      </c>
      <c r="AT384" s="0" t="s">
        <v>2736</v>
      </c>
      <c r="AU384" s="0" t="s">
        <v>967</v>
      </c>
      <c r="AV384" s="0" t="s">
        <v>2739</v>
      </c>
      <c r="AW384" s="0" t="s">
        <v>2729</v>
      </c>
      <c r="AX384" s="0" t="s">
        <v>1583</v>
      </c>
      <c r="AY384" s="0" t="s">
        <v>2729</v>
      </c>
      <c r="AZ384" s="0" t="s">
        <v>465</v>
      </c>
      <c r="BA384" s="0" t="s">
        <v>2729</v>
      </c>
      <c r="BB384" s="0" t="s">
        <v>2729</v>
      </c>
      <c r="BC384" s="0" t="s">
        <v>2734</v>
      </c>
      <c r="BD384" s="0" t="s">
        <v>2736</v>
      </c>
      <c r="BE384" s="0" t="s">
        <v>2729</v>
      </c>
      <c r="BF384" s="0" t="s">
        <v>2729</v>
      </c>
      <c r="BG384" s="0" t="s">
        <v>2729</v>
      </c>
      <c r="BH384" s="0" t="s">
        <v>2740</v>
      </c>
      <c r="BI384" s="0" t="s">
        <v>2729</v>
      </c>
      <c r="BJ384" s="0" t="s">
        <v>2725</v>
      </c>
      <c r="BK384" s="0" t="s">
        <v>2729</v>
      </c>
      <c r="BL384" s="0" t="s">
        <v>2729</v>
      </c>
      <c r="BM384" s="0" t="s">
        <v>2729</v>
      </c>
      <c r="BN384" s="0" t="s">
        <v>2741</v>
      </c>
      <c r="BO384" s="0" t="s">
        <v>2729</v>
      </c>
      <c r="BP384" s="0" t="s">
        <v>2742</v>
      </c>
      <c r="BQ384" s="0" t="s">
        <v>2734</v>
      </c>
      <c r="BS384" s="0" t="s">
        <v>2729</v>
      </c>
      <c r="BT384" s="0" t="n">
        <f aca="false">49-(COUNTBLANK(U384:BQ384))</f>
        <v>49</v>
      </c>
      <c r="BU384" s="0" t="str">
        <f aca="false">CONCATENATE("*",BS384,"*")</f>
        <v>*stain*</v>
      </c>
      <c r="BV384" s="0" t="n">
        <f aca="false">COUNTIFS(U384:BQ384,BU384)</f>
        <v>0</v>
      </c>
      <c r="BW384" s="13" t="n">
        <f aca="false">BV384/BT384</f>
        <v>0</v>
      </c>
      <c r="BZ384" s="14" t="str">
        <f aca="false">IF(BY384="","",(BY384/BT384))</f>
        <v/>
      </c>
      <c r="CA384" s="0" t="n">
        <f aca="false">COUNTIFS(U384:BQ384,BU385)</f>
        <v>0</v>
      </c>
      <c r="CB384" s="0" t="str">
        <f aca="false">IF(BX384="",BU384,BX384)</f>
        <v>*stain*</v>
      </c>
      <c r="CC384" s="0" t="n">
        <f aca="false">COUNTIFS(U384:BQ384,CB385)</f>
        <v>0</v>
      </c>
      <c r="CD384" s="14" t="n">
        <f aca="false">CC384/BT384</f>
        <v>0</v>
      </c>
      <c r="CE384" s="0" t="s">
        <v>2743</v>
      </c>
      <c r="CF384" s="14" t="n">
        <f aca="false">(COUNTIFS(U384:BQ384,CE384))/BT384</f>
        <v>0</v>
      </c>
      <c r="CH384" s="0" t="s">
        <v>2744</v>
      </c>
      <c r="CI384" s="14" t="n">
        <f aca="false">(COUNTIFS(U384:BQ384,CK384))/BT384</f>
        <v>0.63265306122449</v>
      </c>
      <c r="CJ384" s="14" t="n">
        <f aca="false">(COUNTIFS(U384:BQ384,CH385))/BT384</f>
        <v>0</v>
      </c>
      <c r="CK384" s="15" t="s">
        <v>2729</v>
      </c>
      <c r="CL384" s="0" t="s">
        <v>2745</v>
      </c>
    </row>
    <row r="385" customFormat="false" ht="13.8" hidden="false" customHeight="false" outlineLevel="0" collapsed="false">
      <c r="A385" s="4" t="s">
        <v>199</v>
      </c>
      <c r="B385" s="4" t="n">
        <v>2</v>
      </c>
      <c r="C385" s="4" t="n">
        <v>1</v>
      </c>
      <c r="D385" s="4" t="n">
        <v>2</v>
      </c>
      <c r="E385" s="4" t="n">
        <v>93</v>
      </c>
      <c r="F385" s="4" t="n">
        <v>48</v>
      </c>
      <c r="G385" s="4" t="n">
        <v>6</v>
      </c>
      <c r="H385" s="4" t="n">
        <v>6048</v>
      </c>
      <c r="I385" s="4" t="n">
        <v>16048</v>
      </c>
      <c r="J385" s="4" t="n">
        <v>6048</v>
      </c>
      <c r="K385" s="4" t="s">
        <v>200</v>
      </c>
      <c r="L385" s="4" t="s">
        <v>132</v>
      </c>
      <c r="M385" s="0" t="s">
        <v>2746</v>
      </c>
      <c r="N385" s="0" t="s">
        <v>2722</v>
      </c>
      <c r="O385" s="0" t="s">
        <v>2747</v>
      </c>
      <c r="R385" s="0" t="n">
        <f aca="false">(1+LEN(N385)-LEN(SUBSTITUTE(N385," ","")))+1</f>
        <v>6</v>
      </c>
      <c r="S385" s="0" t="n">
        <f aca="false">(1+LEN(O385)-LEN(SUBSTITUTE(O385," ","")))</f>
        <v>9</v>
      </c>
      <c r="T385" s="0" t="s">
        <v>2724</v>
      </c>
      <c r="U385" s="0" t="s">
        <v>2748</v>
      </c>
      <c r="V385" s="0" t="s">
        <v>2749</v>
      </c>
      <c r="W385" s="0" t="s">
        <v>2750</v>
      </c>
      <c r="X385" s="0" t="s">
        <v>967</v>
      </c>
      <c r="Y385" s="0" t="s">
        <v>482</v>
      </c>
      <c r="Z385" s="0" t="s">
        <v>2751</v>
      </c>
      <c r="AA385" s="0" t="s">
        <v>2752</v>
      </c>
      <c r="AB385" s="0" t="s">
        <v>482</v>
      </c>
      <c r="AC385" s="0" t="s">
        <v>2751</v>
      </c>
      <c r="AD385" s="0" t="s">
        <v>503</v>
      </c>
      <c r="AE385" s="0" t="s">
        <v>967</v>
      </c>
      <c r="AF385" s="0" t="s">
        <v>2753</v>
      </c>
      <c r="AG385" s="0" t="s">
        <v>2754</v>
      </c>
      <c r="AH385" s="0" t="s">
        <v>2755</v>
      </c>
      <c r="AI385" s="0" t="s">
        <v>2751</v>
      </c>
      <c r="AJ385" s="0" t="s">
        <v>486</v>
      </c>
      <c r="AK385" s="0" t="s">
        <v>2756</v>
      </c>
      <c r="AL385" s="0" t="s">
        <v>2757</v>
      </c>
      <c r="AM385" s="0" t="s">
        <v>486</v>
      </c>
      <c r="AN385" s="0" t="s">
        <v>967</v>
      </c>
      <c r="AO385" s="0" t="s">
        <v>1754</v>
      </c>
      <c r="AP385" s="0" t="s">
        <v>2758</v>
      </c>
      <c r="AQ385" s="0" t="s">
        <v>2759</v>
      </c>
      <c r="AR385" s="0" t="s">
        <v>2751</v>
      </c>
      <c r="AS385" s="0" t="s">
        <v>486</v>
      </c>
      <c r="AT385" s="0" t="s">
        <v>2760</v>
      </c>
      <c r="AU385" s="0" t="s">
        <v>2751</v>
      </c>
      <c r="AV385" s="0" t="s">
        <v>967</v>
      </c>
      <c r="AW385" s="0" t="s">
        <v>967</v>
      </c>
      <c r="AX385" s="0" t="s">
        <v>967</v>
      </c>
      <c r="AY385" s="0" t="s">
        <v>967</v>
      </c>
      <c r="AZ385" s="0" t="s">
        <v>2751</v>
      </c>
      <c r="BA385" s="0" t="s">
        <v>2761</v>
      </c>
      <c r="BB385" s="0" t="s">
        <v>967</v>
      </c>
      <c r="BC385" s="0" t="s">
        <v>2762</v>
      </c>
      <c r="BD385" s="0" t="s">
        <v>2763</v>
      </c>
      <c r="BE385" s="0" t="s">
        <v>2764</v>
      </c>
      <c r="BF385" s="0" t="s">
        <v>967</v>
      </c>
      <c r="BG385" s="0" t="s">
        <v>2763</v>
      </c>
      <c r="BH385" s="0" t="s">
        <v>967</v>
      </c>
      <c r="BI385" s="0" t="s">
        <v>2756</v>
      </c>
      <c r="BJ385" s="0" t="s">
        <v>2760</v>
      </c>
      <c r="BK385" s="0" t="s">
        <v>482</v>
      </c>
      <c r="BL385" s="0" t="s">
        <v>2751</v>
      </c>
      <c r="BM385" s="0" t="s">
        <v>1760</v>
      </c>
      <c r="BN385" s="0" t="s">
        <v>482</v>
      </c>
      <c r="BO385" s="0" t="s">
        <v>967</v>
      </c>
      <c r="BP385" s="0" t="s">
        <v>2765</v>
      </c>
      <c r="BQ385" s="0" t="s">
        <v>2766</v>
      </c>
      <c r="BS385" s="0" t="s">
        <v>967</v>
      </c>
      <c r="BT385" s="0" t="n">
        <f aca="false">49-(COUNTBLANK(U385:BQ385))</f>
        <v>49</v>
      </c>
      <c r="BU385" s="0" t="str">
        <f aca="false">CONCATENATE("*",BS385,"*")</f>
        <v>*drink*</v>
      </c>
      <c r="BV385" s="0" t="n">
        <f aca="false">COUNTIFS(U385:BQ385,BU385)</f>
        <v>0</v>
      </c>
      <c r="BW385" s="13" t="n">
        <f aca="false">BV385/BT385</f>
        <v>0</v>
      </c>
      <c r="BZ385" s="14" t="str">
        <f aca="false">IF(BY385="","",(BY385/BT385))</f>
        <v/>
      </c>
      <c r="CA385" s="0" t="n">
        <f aca="false">COUNTIFS(U385:BQ385,BU384)</f>
        <v>0</v>
      </c>
      <c r="CB385" s="0" t="str">
        <f aca="false">IF(BX385="",BU385,BX385)</f>
        <v>*drink*</v>
      </c>
      <c r="CC385" s="0" t="n">
        <f aca="false">COUNTIFS(U385:BQ385,CB384)</f>
        <v>0</v>
      </c>
      <c r="CD385" s="14" t="n">
        <f aca="false">CC385/BT385</f>
        <v>0</v>
      </c>
      <c r="CE385" s="0" t="s">
        <v>2767</v>
      </c>
      <c r="CF385" s="14" t="n">
        <f aca="false">(COUNTIFS(U385:BQ385,CE385))/BT385</f>
        <v>0</v>
      </c>
      <c r="CH385" s="0" t="s">
        <v>2768</v>
      </c>
      <c r="CI385" s="14" t="n">
        <f aca="false">(COUNTIFS(U385:BQ385,CK385))/BT385</f>
        <v>0.510204081632653</v>
      </c>
      <c r="CJ385" s="14" t="n">
        <f aca="false">(COUNTIFS(U385:BQ385,CH384))/BT385</f>
        <v>0</v>
      </c>
      <c r="CK385" s="15" t="s">
        <v>967</v>
      </c>
      <c r="CL385" s="0" t="s">
        <v>2745</v>
      </c>
    </row>
    <row r="386" customFormat="false" ht="13.8" hidden="false" customHeight="false" outlineLevel="0" collapsed="false">
      <c r="A386" s="4" t="s">
        <v>201</v>
      </c>
      <c r="B386" s="17" t="n">
        <v>2</v>
      </c>
      <c r="C386" s="17" t="n">
        <v>2</v>
      </c>
      <c r="D386" s="17" t="n">
        <v>1</v>
      </c>
      <c r="E386" s="17" t="n">
        <v>93</v>
      </c>
      <c r="F386" s="17" t="n">
        <v>48</v>
      </c>
      <c r="G386" s="17" t="n">
        <v>7</v>
      </c>
      <c r="H386" s="4" t="n">
        <v>7048</v>
      </c>
      <c r="I386" s="4" t="n">
        <v>17048</v>
      </c>
      <c r="J386" s="4" t="n">
        <v>7048</v>
      </c>
      <c r="K386" s="4" t="s">
        <v>200</v>
      </c>
      <c r="L386" s="4" t="s">
        <v>132</v>
      </c>
      <c r="M386" s="16" t="s">
        <v>2721</v>
      </c>
      <c r="N386" s="16" t="s">
        <v>2722</v>
      </c>
      <c r="O386" s="16" t="s">
        <v>2747</v>
      </c>
      <c r="P386" s="16"/>
      <c r="Q386" s="16"/>
      <c r="R386" s="16" t="n">
        <f aca="false">(1+LEN(N386)-LEN(SUBSTITUTE(N386," ","")))+1</f>
        <v>6</v>
      </c>
      <c r="S386" s="16" t="n">
        <f aca="false">(1+LEN(O386)-LEN(SUBSTITUTE(O386," ","")))</f>
        <v>9</v>
      </c>
      <c r="T386" s="16" t="s">
        <v>2724</v>
      </c>
      <c r="U386" s="16" t="s">
        <v>2725</v>
      </c>
      <c r="V386" s="16" t="s">
        <v>2726</v>
      </c>
      <c r="W386" s="16" t="s">
        <v>2727</v>
      </c>
      <c r="X386" s="16" t="s">
        <v>2728</v>
      </c>
      <c r="Y386" s="16" t="s">
        <v>2729</v>
      </c>
      <c r="Z386" s="16" t="s">
        <v>2729</v>
      </c>
      <c r="AA386" s="16" t="s">
        <v>2730</v>
      </c>
      <c r="AB386" s="16" t="s">
        <v>2731</v>
      </c>
      <c r="AC386" s="16" t="s">
        <v>2732</v>
      </c>
      <c r="AD386" s="16" t="s">
        <v>2729</v>
      </c>
      <c r="AE386" s="16" t="s">
        <v>2733</v>
      </c>
      <c r="AF386" s="16" t="s">
        <v>2734</v>
      </c>
      <c r="AG386" s="16" t="s">
        <v>424</v>
      </c>
      <c r="AH386" s="16" t="s">
        <v>2729</v>
      </c>
      <c r="AI386" s="16" t="s">
        <v>2729</v>
      </c>
      <c r="AJ386" s="16" t="s">
        <v>2735</v>
      </c>
      <c r="AK386" s="16" t="s">
        <v>1583</v>
      </c>
      <c r="AL386" s="16" t="s">
        <v>2736</v>
      </c>
      <c r="AM386" s="16" t="s">
        <v>2729</v>
      </c>
      <c r="AN386" s="16" t="s">
        <v>2729</v>
      </c>
      <c r="AO386" s="16" t="s">
        <v>2737</v>
      </c>
      <c r="AP386" s="16" t="s">
        <v>2736</v>
      </c>
      <c r="AQ386" s="16" t="s">
        <v>2729</v>
      </c>
      <c r="AR386" s="16" t="s">
        <v>2729</v>
      </c>
      <c r="AS386" s="16" t="s">
        <v>2738</v>
      </c>
      <c r="AT386" s="16" t="s">
        <v>2736</v>
      </c>
      <c r="AU386" s="16" t="s">
        <v>967</v>
      </c>
      <c r="AV386" s="16" t="s">
        <v>2739</v>
      </c>
      <c r="AW386" s="16" t="s">
        <v>2729</v>
      </c>
      <c r="AX386" s="16" t="s">
        <v>1583</v>
      </c>
      <c r="AY386" s="16" t="s">
        <v>2729</v>
      </c>
      <c r="AZ386" s="16" t="s">
        <v>465</v>
      </c>
      <c r="BA386" s="16" t="s">
        <v>2729</v>
      </c>
      <c r="BB386" s="16" t="s">
        <v>2729</v>
      </c>
      <c r="BC386" s="16" t="s">
        <v>2734</v>
      </c>
      <c r="BD386" s="16" t="s">
        <v>2736</v>
      </c>
      <c r="BE386" s="16" t="s">
        <v>2729</v>
      </c>
      <c r="BF386" s="16" t="s">
        <v>2729</v>
      </c>
      <c r="BG386" s="16" t="s">
        <v>2729</v>
      </c>
      <c r="BH386" s="16" t="s">
        <v>2740</v>
      </c>
      <c r="BI386" s="16" t="s">
        <v>2729</v>
      </c>
      <c r="BJ386" s="16" t="s">
        <v>2725</v>
      </c>
      <c r="BK386" s="16" t="s">
        <v>2729</v>
      </c>
      <c r="BL386" s="16" t="s">
        <v>2729</v>
      </c>
      <c r="BM386" s="16" t="s">
        <v>2729</v>
      </c>
      <c r="BN386" s="16" t="s">
        <v>2741</v>
      </c>
      <c r="BO386" s="16" t="s">
        <v>2729</v>
      </c>
      <c r="BP386" s="16" t="s">
        <v>2742</v>
      </c>
      <c r="BQ386" s="16" t="s">
        <v>2734</v>
      </c>
      <c r="BR386" s="16"/>
      <c r="BS386" s="16" t="s">
        <v>2729</v>
      </c>
      <c r="BT386" s="16" t="n">
        <f aca="false">49-(COUNTBLANK(U386:BQ386))</f>
        <v>49</v>
      </c>
      <c r="BU386" s="16" t="str">
        <f aca="false">CONCATENATE("*",BS386,"*")</f>
        <v>*stain*</v>
      </c>
      <c r="BV386" s="16" t="n">
        <f aca="false">COUNTIFS(U386:BQ386,BU386)</f>
        <v>0</v>
      </c>
      <c r="BW386" s="18" t="n">
        <f aca="false">BV386/BT386</f>
        <v>0</v>
      </c>
      <c r="BX386" s="16"/>
      <c r="BY386" s="16"/>
      <c r="BZ386" s="18" t="str">
        <f aca="false">IF(BY386="","",(BY386/BT386))</f>
        <v/>
      </c>
      <c r="CA386" s="16" t="n">
        <f aca="false">COUNTIFS(U386:BQ386,BU387)</f>
        <v>0</v>
      </c>
      <c r="CB386" s="16" t="str">
        <f aca="false">IF(BX386="",BU386,BX386)</f>
        <v>*stain*</v>
      </c>
      <c r="CC386" s="16" t="n">
        <f aca="false">COUNTIFS(U386:BQ386,CB387)</f>
        <v>0</v>
      </c>
      <c r="CD386" s="18" t="n">
        <f aca="false">CC386/BT386</f>
        <v>0</v>
      </c>
      <c r="CE386" s="16" t="s">
        <v>2743</v>
      </c>
      <c r="CF386" s="18" t="n">
        <f aca="false">(COUNTIFS(U386:BQ386,CE386))/BT386</f>
        <v>0</v>
      </c>
      <c r="CG386" s="16"/>
      <c r="CH386" s="16" t="s">
        <v>2744</v>
      </c>
      <c r="CI386" s="14" t="n">
        <f aca="false">(COUNTIFS(U386:BQ386,CK386))/BT386</f>
        <v>0.0204081632653061</v>
      </c>
      <c r="CJ386" s="18" t="n">
        <v>0.47</v>
      </c>
      <c r="CK386" s="16" t="s">
        <v>967</v>
      </c>
      <c r="CL386" s="16" t="s">
        <v>2745</v>
      </c>
    </row>
    <row r="387" customFormat="false" ht="13.8" hidden="false" customHeight="false" outlineLevel="0" collapsed="false">
      <c r="A387" s="4" t="s">
        <v>202</v>
      </c>
      <c r="B387" s="17" t="n">
        <v>2</v>
      </c>
      <c r="C387" s="17" t="n">
        <v>2</v>
      </c>
      <c r="D387" s="17" t="n">
        <v>2</v>
      </c>
      <c r="E387" s="17" t="n">
        <v>93</v>
      </c>
      <c r="F387" s="17" t="n">
        <v>48</v>
      </c>
      <c r="G387" s="17" t="n">
        <v>8</v>
      </c>
      <c r="H387" s="4" t="n">
        <v>8048</v>
      </c>
      <c r="I387" s="4" t="n">
        <v>18048</v>
      </c>
      <c r="J387" s="4" t="n">
        <v>8048</v>
      </c>
      <c r="K387" s="4" t="s">
        <v>200</v>
      </c>
      <c r="L387" s="4" t="s">
        <v>132</v>
      </c>
      <c r="M387" s="16" t="s">
        <v>2746</v>
      </c>
      <c r="N387" s="16" t="s">
        <v>2722</v>
      </c>
      <c r="O387" s="16" t="s">
        <v>2723</v>
      </c>
      <c r="P387" s="16"/>
      <c r="Q387" s="16"/>
      <c r="R387" s="16" t="n">
        <f aca="false">(1+LEN(N387)-LEN(SUBSTITUTE(N387," ","")))+1</f>
        <v>6</v>
      </c>
      <c r="S387" s="16" t="n">
        <f aca="false">(1+LEN(O387)-LEN(SUBSTITUTE(O387," ","")))</f>
        <v>9</v>
      </c>
      <c r="T387" s="16" t="s">
        <v>2724</v>
      </c>
      <c r="U387" s="16" t="s">
        <v>2748</v>
      </c>
      <c r="V387" s="16" t="s">
        <v>2749</v>
      </c>
      <c r="W387" s="16" t="s">
        <v>2750</v>
      </c>
      <c r="X387" s="16" t="s">
        <v>967</v>
      </c>
      <c r="Y387" s="16" t="s">
        <v>482</v>
      </c>
      <c r="Z387" s="16" t="s">
        <v>2751</v>
      </c>
      <c r="AA387" s="16" t="s">
        <v>2752</v>
      </c>
      <c r="AB387" s="16" t="s">
        <v>482</v>
      </c>
      <c r="AC387" s="16" t="s">
        <v>2751</v>
      </c>
      <c r="AD387" s="16" t="s">
        <v>503</v>
      </c>
      <c r="AE387" s="16" t="s">
        <v>967</v>
      </c>
      <c r="AF387" s="16" t="s">
        <v>2753</v>
      </c>
      <c r="AG387" s="16" t="s">
        <v>2754</v>
      </c>
      <c r="AH387" s="16" t="s">
        <v>2755</v>
      </c>
      <c r="AI387" s="16" t="s">
        <v>2751</v>
      </c>
      <c r="AJ387" s="16" t="s">
        <v>486</v>
      </c>
      <c r="AK387" s="16" t="s">
        <v>2756</v>
      </c>
      <c r="AL387" s="16" t="s">
        <v>2757</v>
      </c>
      <c r="AM387" s="16" t="s">
        <v>486</v>
      </c>
      <c r="AN387" s="16" t="s">
        <v>967</v>
      </c>
      <c r="AO387" s="16" t="s">
        <v>1754</v>
      </c>
      <c r="AP387" s="16" t="s">
        <v>2758</v>
      </c>
      <c r="AQ387" s="16" t="s">
        <v>2759</v>
      </c>
      <c r="AR387" s="16" t="s">
        <v>2751</v>
      </c>
      <c r="AS387" s="16" t="s">
        <v>486</v>
      </c>
      <c r="AT387" s="16" t="s">
        <v>2760</v>
      </c>
      <c r="AU387" s="16" t="s">
        <v>2751</v>
      </c>
      <c r="AV387" s="16" t="s">
        <v>967</v>
      </c>
      <c r="AW387" s="16" t="s">
        <v>967</v>
      </c>
      <c r="AX387" s="16" t="s">
        <v>967</v>
      </c>
      <c r="AY387" s="16" t="s">
        <v>967</v>
      </c>
      <c r="AZ387" s="16" t="s">
        <v>2751</v>
      </c>
      <c r="BA387" s="16" t="s">
        <v>2761</v>
      </c>
      <c r="BB387" s="16" t="s">
        <v>967</v>
      </c>
      <c r="BC387" s="16" t="s">
        <v>2762</v>
      </c>
      <c r="BD387" s="16" t="s">
        <v>2763</v>
      </c>
      <c r="BE387" s="16" t="s">
        <v>2764</v>
      </c>
      <c r="BF387" s="16" t="s">
        <v>967</v>
      </c>
      <c r="BG387" s="16" t="s">
        <v>2763</v>
      </c>
      <c r="BH387" s="16" t="s">
        <v>967</v>
      </c>
      <c r="BI387" s="16" t="s">
        <v>2756</v>
      </c>
      <c r="BJ387" s="16" t="s">
        <v>2760</v>
      </c>
      <c r="BK387" s="16" t="s">
        <v>482</v>
      </c>
      <c r="BL387" s="16" t="s">
        <v>2751</v>
      </c>
      <c r="BM387" s="16" t="s">
        <v>1760</v>
      </c>
      <c r="BN387" s="16" t="s">
        <v>482</v>
      </c>
      <c r="BO387" s="16" t="s">
        <v>967</v>
      </c>
      <c r="BP387" s="16" t="s">
        <v>2765</v>
      </c>
      <c r="BQ387" s="16" t="s">
        <v>2766</v>
      </c>
      <c r="BR387" s="16"/>
      <c r="BS387" s="16" t="s">
        <v>967</v>
      </c>
      <c r="BT387" s="16" t="n">
        <f aca="false">49-(COUNTBLANK(U387:BQ387))</f>
        <v>49</v>
      </c>
      <c r="BU387" s="16" t="str">
        <f aca="false">CONCATENATE("*",BS387,"*")</f>
        <v>*drink*</v>
      </c>
      <c r="BV387" s="16" t="n">
        <f aca="false">COUNTIFS(U387:BQ387,BU387)</f>
        <v>0</v>
      </c>
      <c r="BW387" s="18" t="n">
        <f aca="false">BV387/BT387</f>
        <v>0</v>
      </c>
      <c r="BX387" s="16"/>
      <c r="BY387" s="16"/>
      <c r="BZ387" s="18" t="str">
        <f aca="false">IF(BY387="","",(BY387/BT387))</f>
        <v/>
      </c>
      <c r="CA387" s="16" t="n">
        <f aca="false">COUNTIFS(U387:BQ387,BU386)</f>
        <v>0</v>
      </c>
      <c r="CB387" s="16" t="str">
        <f aca="false">IF(BX387="",BU387,BX387)</f>
        <v>*drink*</v>
      </c>
      <c r="CC387" s="16" t="n">
        <f aca="false">COUNTIFS(U387:BQ387,CB386)</f>
        <v>0</v>
      </c>
      <c r="CD387" s="18" t="n">
        <f aca="false">CC387/BT387</f>
        <v>0</v>
      </c>
      <c r="CE387" s="16" t="s">
        <v>2767</v>
      </c>
      <c r="CF387" s="18" t="n">
        <f aca="false">(COUNTIFS(U387:BQ387,CE387))/BT387</f>
        <v>0</v>
      </c>
      <c r="CG387" s="16"/>
      <c r="CH387" s="16" t="s">
        <v>2768</v>
      </c>
      <c r="CI387" s="14" t="n">
        <f aca="false">(COUNTIFS(U387:BQ387,CK387))/BT387</f>
        <v>0</v>
      </c>
      <c r="CJ387" s="18" t="n">
        <v>0.49</v>
      </c>
      <c r="CK387" s="16" t="s">
        <v>2729</v>
      </c>
      <c r="CL387" s="16" t="s">
        <v>2745</v>
      </c>
    </row>
    <row r="388" customFormat="false" ht="13.8" hidden="false" customHeight="false" outlineLevel="0" collapsed="false">
      <c r="A388" s="4" t="s">
        <v>167</v>
      </c>
      <c r="B388" s="4" t="n">
        <v>1</v>
      </c>
      <c r="C388" s="4" t="n">
        <v>1</v>
      </c>
      <c r="D388" s="4" t="n">
        <v>1</v>
      </c>
      <c r="E388" s="4" t="n">
        <v>94</v>
      </c>
      <c r="F388" s="4" t="n">
        <v>49</v>
      </c>
      <c r="G388" s="4" t="n">
        <v>0</v>
      </c>
      <c r="H388" s="4" t="n">
        <v>49</v>
      </c>
      <c r="I388" s="4" t="n">
        <v>10049</v>
      </c>
      <c r="J388" s="4" t="n">
        <v>49</v>
      </c>
      <c r="K388" s="4" t="s">
        <v>200</v>
      </c>
      <c r="L388" s="4" t="s">
        <v>132</v>
      </c>
      <c r="M388" s="0" t="s">
        <v>2769</v>
      </c>
      <c r="N388" s="0" t="s">
        <v>2770</v>
      </c>
      <c r="O388" s="0" t="s">
        <v>2771</v>
      </c>
      <c r="R388" s="0" t="n">
        <f aca="false">(1+LEN(N388)-LEN(SUBSTITUTE(N388," ","")))+1</f>
        <v>5</v>
      </c>
      <c r="S388" s="0" t="n">
        <f aca="false">(1+LEN(O388)-LEN(SUBSTITUTE(O388," ","")))</f>
        <v>8</v>
      </c>
      <c r="T388" s="0" t="s">
        <v>2724</v>
      </c>
      <c r="U388" s="0" t="s">
        <v>2772</v>
      </c>
      <c r="V388" s="0" t="s">
        <v>2773</v>
      </c>
      <c r="W388" s="0" t="s">
        <v>2774</v>
      </c>
      <c r="X388" s="0" t="s">
        <v>2775</v>
      </c>
      <c r="Y388" s="0" t="s">
        <v>186</v>
      </c>
      <c r="Z388" s="12"/>
      <c r="AA388" s="0" t="s">
        <v>2776</v>
      </c>
      <c r="AB388" s="0" t="s">
        <v>186</v>
      </c>
      <c r="AC388" s="0" t="s">
        <v>2777</v>
      </c>
      <c r="AD388" s="0" t="s">
        <v>938</v>
      </c>
      <c r="AE388" s="0" t="s">
        <v>2772</v>
      </c>
      <c r="AF388" s="0" t="s">
        <v>2778</v>
      </c>
      <c r="AG388" s="0" t="s">
        <v>2772</v>
      </c>
      <c r="AH388" s="0" t="s">
        <v>186</v>
      </c>
      <c r="AI388" s="0" t="s">
        <v>186</v>
      </c>
      <c r="AJ388" s="0" t="s">
        <v>2779</v>
      </c>
      <c r="AK388" s="0" t="s">
        <v>186</v>
      </c>
      <c r="AL388" s="0" t="s">
        <v>186</v>
      </c>
      <c r="AM388" s="0" t="s">
        <v>186</v>
      </c>
      <c r="AN388" s="0" t="s">
        <v>582</v>
      </c>
      <c r="AO388" s="0" t="s">
        <v>2780</v>
      </c>
      <c r="AP388" s="0" t="s">
        <v>186</v>
      </c>
      <c r="AQ388" s="0" t="s">
        <v>186</v>
      </c>
      <c r="AR388" s="0" t="s">
        <v>2776</v>
      </c>
      <c r="AS388" s="0" t="s">
        <v>186</v>
      </c>
      <c r="AT388" s="0" t="s">
        <v>186</v>
      </c>
      <c r="AU388" s="0" t="s">
        <v>186</v>
      </c>
      <c r="AV388" s="0" t="s">
        <v>2781</v>
      </c>
      <c r="AW388" s="0" t="s">
        <v>2782</v>
      </c>
      <c r="AX388" s="0" t="s">
        <v>1793</v>
      </c>
      <c r="AY388" s="0" t="s">
        <v>186</v>
      </c>
      <c r="AZ388" s="0" t="s">
        <v>186</v>
      </c>
      <c r="BA388" s="0" t="s">
        <v>2776</v>
      </c>
      <c r="BB388" s="0" t="s">
        <v>186</v>
      </c>
      <c r="BC388" s="0" t="s">
        <v>2779</v>
      </c>
      <c r="BD388" s="0" t="s">
        <v>2776</v>
      </c>
      <c r="BE388" s="0" t="s">
        <v>2776</v>
      </c>
      <c r="BF388" s="0" t="s">
        <v>2776</v>
      </c>
      <c r="BG388" s="0" t="s">
        <v>186</v>
      </c>
      <c r="BH388" s="0" t="s">
        <v>186</v>
      </c>
      <c r="BI388" s="0" t="s">
        <v>186</v>
      </c>
      <c r="BJ388" s="0" t="s">
        <v>2776</v>
      </c>
      <c r="BK388" s="0" t="s">
        <v>186</v>
      </c>
      <c r="BL388" s="0" t="s">
        <v>2783</v>
      </c>
      <c r="BM388" s="0" t="s">
        <v>2784</v>
      </c>
      <c r="BN388" s="0" t="s">
        <v>2785</v>
      </c>
      <c r="BO388" s="0" t="s">
        <v>2786</v>
      </c>
      <c r="BP388" s="0" t="s">
        <v>482</v>
      </c>
      <c r="BQ388" s="0" t="s">
        <v>2787</v>
      </c>
      <c r="BS388" s="0" t="s">
        <v>186</v>
      </c>
      <c r="BT388" s="0" t="n">
        <f aca="false">49-(COUNTBLANK(U388:BQ388))</f>
        <v>48</v>
      </c>
      <c r="BU388" s="0" t="str">
        <f aca="false">CONCATENATE("*",BS388,"*")</f>
        <v>*eat*</v>
      </c>
      <c r="BV388" s="0" t="n">
        <f aca="false">COUNTIFS(U388:BQ388,BU388)</f>
        <v>0</v>
      </c>
      <c r="BW388" s="18" t="n">
        <f aca="false">BV388/BT388</f>
        <v>0</v>
      </c>
      <c r="BZ388" s="14" t="str">
        <f aca="false">IF(BY388="","",(BY388/BT388))</f>
        <v/>
      </c>
      <c r="CA388" s="0" t="n">
        <f aca="false">COUNTIFS(U388:BQ388,BU389)</f>
        <v>0</v>
      </c>
      <c r="CB388" s="0" t="str">
        <f aca="false">IF(BX388="",BU388,BX388)</f>
        <v>*eat*</v>
      </c>
      <c r="CC388" s="0" t="n">
        <f aca="false">COUNTIFS(U388:BQ388,CB389)</f>
        <v>0</v>
      </c>
      <c r="CD388" s="14" t="n">
        <f aca="false">CC388/BT388</f>
        <v>0</v>
      </c>
      <c r="CE388" s="0" t="s">
        <v>193</v>
      </c>
      <c r="CF388" s="14" t="n">
        <f aca="false">(COUNTIFS(U388:BQ388,CE388))/BT388</f>
        <v>0</v>
      </c>
      <c r="CH388" s="0" t="s">
        <v>194</v>
      </c>
      <c r="CI388" s="14" t="n">
        <f aca="false">(COUNTIFS(U388:BQ388,CK388))/BT388</f>
        <v>0.8125</v>
      </c>
      <c r="CJ388" s="14" t="n">
        <f aca="false">(COUNTIFS(U388:BQ388,CK389))/BT388</f>
        <v>0</v>
      </c>
      <c r="CK388" s="15" t="s">
        <v>186</v>
      </c>
      <c r="CL388" s="0" t="s">
        <v>2788</v>
      </c>
    </row>
    <row r="389" customFormat="false" ht="13.8" hidden="false" customHeight="false" outlineLevel="0" collapsed="false">
      <c r="A389" s="4" t="s">
        <v>195</v>
      </c>
      <c r="B389" s="4" t="n">
        <v>1</v>
      </c>
      <c r="C389" s="4" t="n">
        <v>1</v>
      </c>
      <c r="D389" s="4" t="n">
        <v>2</v>
      </c>
      <c r="E389" s="4" t="n">
        <v>94</v>
      </c>
      <c r="F389" s="4" t="n">
        <v>49</v>
      </c>
      <c r="G389" s="4" t="n">
        <v>1</v>
      </c>
      <c r="H389" s="4" t="n">
        <v>1049</v>
      </c>
      <c r="I389" s="4" t="n">
        <v>11049</v>
      </c>
      <c r="J389" s="4" t="n">
        <v>1049</v>
      </c>
      <c r="K389" s="4" t="s">
        <v>200</v>
      </c>
      <c r="L389" s="4" t="s">
        <v>132</v>
      </c>
      <c r="M389" s="0" t="s">
        <v>2789</v>
      </c>
      <c r="N389" s="0" t="s">
        <v>2770</v>
      </c>
      <c r="O389" s="0" t="s">
        <v>2790</v>
      </c>
      <c r="R389" s="0" t="n">
        <f aca="false">(1+LEN(N389)-LEN(SUBSTITUTE(N389," ","")))+1</f>
        <v>5</v>
      </c>
      <c r="S389" s="0" t="n">
        <f aca="false">(1+LEN(O389)-LEN(SUBSTITUTE(O389," ","")))</f>
        <v>8</v>
      </c>
      <c r="T389" s="0" t="s">
        <v>2724</v>
      </c>
      <c r="U389" s="0" t="s">
        <v>2791</v>
      </c>
      <c r="V389" s="0" t="s">
        <v>2792</v>
      </c>
      <c r="W389" s="0" t="s">
        <v>2793</v>
      </c>
      <c r="X389" s="0" t="s">
        <v>2794</v>
      </c>
      <c r="Y389" s="0" t="s">
        <v>2794</v>
      </c>
      <c r="Z389" s="0" t="s">
        <v>2795</v>
      </c>
      <c r="AA389" s="0" t="s">
        <v>2796</v>
      </c>
      <c r="AB389" s="0" t="s">
        <v>2794</v>
      </c>
      <c r="AC389" s="0" t="s">
        <v>2797</v>
      </c>
      <c r="AD389" s="0" t="s">
        <v>2798</v>
      </c>
      <c r="AE389" s="0" t="s">
        <v>2799</v>
      </c>
      <c r="AF389" s="0" t="s">
        <v>2800</v>
      </c>
      <c r="AG389" s="0" t="s">
        <v>2801</v>
      </c>
      <c r="AH389" s="0" t="s">
        <v>2794</v>
      </c>
      <c r="AI389" s="0" t="s">
        <v>2794</v>
      </c>
      <c r="AJ389" s="0" t="s">
        <v>2802</v>
      </c>
      <c r="AK389" s="0" t="s">
        <v>2803</v>
      </c>
      <c r="AL389" s="0" t="s">
        <v>2794</v>
      </c>
      <c r="AM389" s="0" t="s">
        <v>2794</v>
      </c>
      <c r="AN389" s="0" t="s">
        <v>2804</v>
      </c>
      <c r="AO389" s="0" t="s">
        <v>2805</v>
      </c>
      <c r="AP389" s="0" t="s">
        <v>2806</v>
      </c>
      <c r="AQ389" s="0" t="s">
        <v>2807</v>
      </c>
      <c r="AR389" s="0" t="s">
        <v>2808</v>
      </c>
      <c r="AS389" s="0" t="s">
        <v>2809</v>
      </c>
      <c r="AT389" s="0" t="s">
        <v>2794</v>
      </c>
      <c r="AU389" s="0" t="s">
        <v>2794</v>
      </c>
      <c r="AV389" s="0" t="s">
        <v>2794</v>
      </c>
      <c r="AW389" s="0" t="s">
        <v>2794</v>
      </c>
      <c r="AX389" s="0" t="s">
        <v>2799</v>
      </c>
      <c r="AY389" s="0" t="s">
        <v>2794</v>
      </c>
      <c r="AZ389" s="0" t="s">
        <v>2810</v>
      </c>
      <c r="BA389" s="0" t="s">
        <v>2794</v>
      </c>
      <c r="BB389" s="0" t="s">
        <v>2811</v>
      </c>
      <c r="BC389" s="0" t="s">
        <v>2794</v>
      </c>
      <c r="BD389" s="0" t="s">
        <v>2812</v>
      </c>
      <c r="BE389" s="0" t="s">
        <v>2811</v>
      </c>
      <c r="BF389" s="0" t="s">
        <v>2794</v>
      </c>
      <c r="BG389" s="0" t="s">
        <v>2813</v>
      </c>
      <c r="BH389" s="0" t="s">
        <v>2794</v>
      </c>
      <c r="BI389" s="0" t="s">
        <v>2814</v>
      </c>
      <c r="BJ389" s="0" t="s">
        <v>2794</v>
      </c>
      <c r="BK389" s="0" t="s">
        <v>2794</v>
      </c>
      <c r="BL389" s="0" t="s">
        <v>2815</v>
      </c>
      <c r="BM389" s="0" t="s">
        <v>2816</v>
      </c>
      <c r="BN389" s="0" t="s">
        <v>2817</v>
      </c>
      <c r="BO389" s="0" t="s">
        <v>2794</v>
      </c>
      <c r="BP389" s="0" t="s">
        <v>2794</v>
      </c>
      <c r="BQ389" s="0" t="s">
        <v>1741</v>
      </c>
      <c r="BS389" s="0" t="s">
        <v>2794</v>
      </c>
      <c r="BT389" s="0" t="n">
        <f aca="false">49-(COUNTBLANK(U389:BQ389))</f>
        <v>49</v>
      </c>
      <c r="BU389" s="0" t="str">
        <f aca="false">CONCATENATE("*",BS389,"*")</f>
        <v>*steal*</v>
      </c>
      <c r="BV389" s="0" t="n">
        <f aca="false">COUNTIFS(U389:BQ389,BU389)</f>
        <v>0</v>
      </c>
      <c r="BW389" s="18" t="n">
        <f aca="false">BV389/BT389</f>
        <v>0</v>
      </c>
      <c r="BZ389" s="14" t="str">
        <f aca="false">IF(BY389="","",(BY389/BT389))</f>
        <v/>
      </c>
      <c r="CA389" s="0" t="n">
        <f aca="false">COUNTIFS(U389:BQ389,BU388)</f>
        <v>0</v>
      </c>
      <c r="CB389" s="0" t="str">
        <f aca="false">IF(BX389="",BU389,BX389)</f>
        <v>*steal*</v>
      </c>
      <c r="CC389" s="0" t="n">
        <f aca="false">COUNTIFS(U389:BQ389,CB388)</f>
        <v>0</v>
      </c>
      <c r="CD389" s="14" t="n">
        <f aca="false">CC389/BT389</f>
        <v>0</v>
      </c>
      <c r="CE389" s="0" t="s">
        <v>2818</v>
      </c>
      <c r="CF389" s="14" t="n">
        <f aca="false">(COUNTIFS(U389:BQ389,CE389))/BT389</f>
        <v>0</v>
      </c>
      <c r="CH389" s="0" t="s">
        <v>2819</v>
      </c>
      <c r="CI389" s="14" t="n">
        <f aca="false">(COUNTIFS(U389:BQ389,CK389))/BT389</f>
        <v>0.673469387755102</v>
      </c>
      <c r="CJ389" s="14" t="n">
        <f aca="false">(COUNTIFS(U389:BQ389,CK388))/BT389</f>
        <v>0</v>
      </c>
      <c r="CK389" s="15" t="s">
        <v>2794</v>
      </c>
      <c r="CL389" s="0" t="s">
        <v>2788</v>
      </c>
    </row>
    <row r="390" customFormat="false" ht="13.8" hidden="false" customHeight="false" outlineLevel="0" collapsed="false">
      <c r="A390" s="4" t="s">
        <v>197</v>
      </c>
      <c r="B390" s="17" t="n">
        <v>1</v>
      </c>
      <c r="C390" s="17" t="n">
        <v>2</v>
      </c>
      <c r="D390" s="17" t="n">
        <v>1</v>
      </c>
      <c r="E390" s="17" t="n">
        <v>94</v>
      </c>
      <c r="F390" s="17" t="n">
        <v>49</v>
      </c>
      <c r="G390" s="17" t="n">
        <v>2</v>
      </c>
      <c r="H390" s="4" t="n">
        <v>2049</v>
      </c>
      <c r="I390" s="4" t="n">
        <v>12049</v>
      </c>
      <c r="J390" s="4" t="n">
        <v>2049</v>
      </c>
      <c r="K390" s="4" t="s">
        <v>200</v>
      </c>
      <c r="L390" s="4" t="s">
        <v>132</v>
      </c>
      <c r="M390" s="16" t="s">
        <v>2769</v>
      </c>
      <c r="N390" s="16" t="s">
        <v>2770</v>
      </c>
      <c r="O390" s="16" t="s">
        <v>2790</v>
      </c>
      <c r="R390" s="16" t="n">
        <f aca="false">(1+LEN(N390)-LEN(SUBSTITUTE(N390," ","")))+1</f>
        <v>5</v>
      </c>
      <c r="S390" s="16" t="n">
        <f aca="false">(1+LEN(O390)-LEN(SUBSTITUTE(O390," ","")))</f>
        <v>8</v>
      </c>
      <c r="T390" s="16" t="s">
        <v>2724</v>
      </c>
      <c r="U390" s="16" t="s">
        <v>2772</v>
      </c>
      <c r="V390" s="16" t="s">
        <v>2773</v>
      </c>
      <c r="W390" s="16" t="s">
        <v>2774</v>
      </c>
      <c r="X390" s="16" t="s">
        <v>2775</v>
      </c>
      <c r="Y390" s="16" t="s">
        <v>186</v>
      </c>
      <c r="AA390" s="16" t="s">
        <v>2776</v>
      </c>
      <c r="AB390" s="16" t="s">
        <v>186</v>
      </c>
      <c r="AC390" s="16" t="s">
        <v>2777</v>
      </c>
      <c r="AD390" s="16" t="s">
        <v>938</v>
      </c>
      <c r="AE390" s="16" t="s">
        <v>2772</v>
      </c>
      <c r="AF390" s="16" t="s">
        <v>2778</v>
      </c>
      <c r="AG390" s="16" t="s">
        <v>2772</v>
      </c>
      <c r="AH390" s="16" t="s">
        <v>186</v>
      </c>
      <c r="AI390" s="16" t="s">
        <v>186</v>
      </c>
      <c r="AJ390" s="16" t="s">
        <v>2779</v>
      </c>
      <c r="AK390" s="16" t="s">
        <v>186</v>
      </c>
      <c r="AL390" s="16" t="s">
        <v>186</v>
      </c>
      <c r="AM390" s="16" t="s">
        <v>186</v>
      </c>
      <c r="AN390" s="16" t="s">
        <v>582</v>
      </c>
      <c r="AO390" s="16" t="s">
        <v>2780</v>
      </c>
      <c r="AP390" s="16" t="s">
        <v>186</v>
      </c>
      <c r="AQ390" s="16" t="s">
        <v>186</v>
      </c>
      <c r="AR390" s="16" t="s">
        <v>2776</v>
      </c>
      <c r="AS390" s="16" t="s">
        <v>186</v>
      </c>
      <c r="AT390" s="16" t="s">
        <v>186</v>
      </c>
      <c r="AU390" s="16" t="s">
        <v>186</v>
      </c>
      <c r="AV390" s="16" t="s">
        <v>2781</v>
      </c>
      <c r="AW390" s="16" t="s">
        <v>2782</v>
      </c>
      <c r="AX390" s="16" t="s">
        <v>1793</v>
      </c>
      <c r="AY390" s="16" t="s">
        <v>186</v>
      </c>
      <c r="AZ390" s="16" t="s">
        <v>186</v>
      </c>
      <c r="BA390" s="16" t="s">
        <v>2776</v>
      </c>
      <c r="BB390" s="16" t="s">
        <v>186</v>
      </c>
      <c r="BC390" s="16" t="s">
        <v>2779</v>
      </c>
      <c r="BD390" s="16" t="s">
        <v>2776</v>
      </c>
      <c r="BE390" s="16" t="s">
        <v>2776</v>
      </c>
      <c r="BF390" s="16" t="s">
        <v>2776</v>
      </c>
      <c r="BG390" s="16" t="s">
        <v>186</v>
      </c>
      <c r="BH390" s="16" t="s">
        <v>186</v>
      </c>
      <c r="BI390" s="16" t="s">
        <v>186</v>
      </c>
      <c r="BJ390" s="16" t="s">
        <v>2776</v>
      </c>
      <c r="BK390" s="16" t="s">
        <v>186</v>
      </c>
      <c r="BL390" s="16" t="s">
        <v>2783</v>
      </c>
      <c r="BM390" s="16" t="s">
        <v>2784</v>
      </c>
      <c r="BN390" s="16" t="s">
        <v>2785</v>
      </c>
      <c r="BO390" s="16" t="s">
        <v>2786</v>
      </c>
      <c r="BP390" s="16" t="s">
        <v>482</v>
      </c>
      <c r="BQ390" s="16" t="s">
        <v>2787</v>
      </c>
      <c r="BS390" s="16" t="s">
        <v>186</v>
      </c>
      <c r="BT390" s="16" t="n">
        <f aca="false">49-(COUNTBLANK(U390:BQ390))</f>
        <v>48</v>
      </c>
      <c r="BU390" s="16" t="str">
        <f aca="false">CONCATENATE("*",BS390,"*")</f>
        <v>*eat*</v>
      </c>
      <c r="BV390" s="16" t="n">
        <f aca="false">COUNTIFS(U390:BQ390,BU390)</f>
        <v>0</v>
      </c>
      <c r="BW390" s="18" t="n">
        <f aca="false">BV390/BT390</f>
        <v>0</v>
      </c>
      <c r="BZ390" s="18" t="str">
        <f aca="false">IF(BY390="","",(BY390/BT390))</f>
        <v/>
      </c>
      <c r="CA390" s="16" t="n">
        <f aca="false">COUNTIFS(U390:BQ390,BU391)</f>
        <v>0</v>
      </c>
      <c r="CB390" s="16" t="str">
        <f aca="false">IF(BX390="",BU390,BX390)</f>
        <v>*eat*</v>
      </c>
      <c r="CC390" s="16" t="n">
        <f aca="false">COUNTIFS(U390:BQ390,CB391)</f>
        <v>0</v>
      </c>
      <c r="CD390" s="18" t="n">
        <f aca="false">CC390/BT390</f>
        <v>0</v>
      </c>
      <c r="CE390" s="16" t="s">
        <v>193</v>
      </c>
      <c r="CF390" s="18" t="n">
        <f aca="false">(COUNTIFS(U390:BQ390,CE390))/BT390</f>
        <v>0</v>
      </c>
      <c r="CH390" s="16" t="s">
        <v>194</v>
      </c>
      <c r="CI390" s="14" t="n">
        <f aca="false">(COUNTIFS(U390:BQ390,CK390))/BT390</f>
        <v>0</v>
      </c>
      <c r="CJ390" s="14" t="n">
        <f aca="false">(COUNTIFS(U390:BQ390,CK391))/BT390</f>
        <v>0.8125</v>
      </c>
      <c r="CK390" s="16" t="s">
        <v>2794</v>
      </c>
      <c r="CL390" s="16" t="s">
        <v>2788</v>
      </c>
    </row>
    <row r="391" customFormat="false" ht="13.8" hidden="false" customHeight="false" outlineLevel="0" collapsed="false">
      <c r="A391" s="4" t="s">
        <v>131</v>
      </c>
      <c r="B391" s="17" t="n">
        <v>1</v>
      </c>
      <c r="C391" s="17" t="n">
        <v>2</v>
      </c>
      <c r="D391" s="17" t="n">
        <v>2</v>
      </c>
      <c r="E391" s="17" t="n">
        <v>94</v>
      </c>
      <c r="F391" s="17" t="n">
        <v>49</v>
      </c>
      <c r="G391" s="17" t="n">
        <v>3</v>
      </c>
      <c r="H391" s="4" t="n">
        <v>3049</v>
      </c>
      <c r="I391" s="4" t="n">
        <v>13049</v>
      </c>
      <c r="J391" s="4" t="n">
        <v>3049</v>
      </c>
      <c r="K391" s="4" t="s">
        <v>200</v>
      </c>
      <c r="L391" s="4" t="s">
        <v>132</v>
      </c>
      <c r="M391" s="16" t="s">
        <v>2789</v>
      </c>
      <c r="N391" s="16" t="s">
        <v>2770</v>
      </c>
      <c r="O391" s="16" t="s">
        <v>2771</v>
      </c>
      <c r="R391" s="16" t="n">
        <f aca="false">(1+LEN(N391)-LEN(SUBSTITUTE(N391," ","")))+1</f>
        <v>5</v>
      </c>
      <c r="S391" s="16" t="n">
        <f aca="false">(1+LEN(O391)-LEN(SUBSTITUTE(O391," ","")))</f>
        <v>8</v>
      </c>
      <c r="T391" s="16" t="s">
        <v>2724</v>
      </c>
      <c r="U391" s="16" t="s">
        <v>2791</v>
      </c>
      <c r="V391" s="16" t="s">
        <v>2792</v>
      </c>
      <c r="W391" s="16" t="s">
        <v>2793</v>
      </c>
      <c r="X391" s="16" t="s">
        <v>2794</v>
      </c>
      <c r="Y391" s="16" t="s">
        <v>2794</v>
      </c>
      <c r="Z391" s="16" t="s">
        <v>2795</v>
      </c>
      <c r="AA391" s="16" t="s">
        <v>2796</v>
      </c>
      <c r="AB391" s="16" t="s">
        <v>2794</v>
      </c>
      <c r="AC391" s="16" t="s">
        <v>2797</v>
      </c>
      <c r="AD391" s="16" t="s">
        <v>2798</v>
      </c>
      <c r="AE391" s="16" t="s">
        <v>2799</v>
      </c>
      <c r="AF391" s="16" t="s">
        <v>2800</v>
      </c>
      <c r="AG391" s="16" t="s">
        <v>2801</v>
      </c>
      <c r="AH391" s="16" t="s">
        <v>2794</v>
      </c>
      <c r="AI391" s="16" t="s">
        <v>2794</v>
      </c>
      <c r="AJ391" s="16" t="s">
        <v>2802</v>
      </c>
      <c r="AK391" s="16" t="s">
        <v>2803</v>
      </c>
      <c r="AL391" s="16" t="s">
        <v>2794</v>
      </c>
      <c r="AM391" s="16" t="s">
        <v>2794</v>
      </c>
      <c r="AN391" s="16" t="s">
        <v>2804</v>
      </c>
      <c r="AO391" s="16" t="s">
        <v>2805</v>
      </c>
      <c r="AP391" s="16" t="s">
        <v>2806</v>
      </c>
      <c r="AQ391" s="16" t="s">
        <v>2807</v>
      </c>
      <c r="AR391" s="16" t="s">
        <v>2808</v>
      </c>
      <c r="AS391" s="16" t="s">
        <v>2809</v>
      </c>
      <c r="AT391" s="16" t="s">
        <v>2794</v>
      </c>
      <c r="AU391" s="16" t="s">
        <v>2794</v>
      </c>
      <c r="AV391" s="16" t="s">
        <v>2794</v>
      </c>
      <c r="AW391" s="16" t="s">
        <v>2794</v>
      </c>
      <c r="AX391" s="16" t="s">
        <v>2799</v>
      </c>
      <c r="AY391" s="16" t="s">
        <v>2794</v>
      </c>
      <c r="AZ391" s="16" t="s">
        <v>2810</v>
      </c>
      <c r="BA391" s="16" t="s">
        <v>2794</v>
      </c>
      <c r="BB391" s="16" t="s">
        <v>2811</v>
      </c>
      <c r="BC391" s="16" t="s">
        <v>2794</v>
      </c>
      <c r="BD391" s="16" t="s">
        <v>2812</v>
      </c>
      <c r="BE391" s="16" t="s">
        <v>2811</v>
      </c>
      <c r="BF391" s="16" t="s">
        <v>2794</v>
      </c>
      <c r="BG391" s="16" t="s">
        <v>2813</v>
      </c>
      <c r="BH391" s="16" t="s">
        <v>2794</v>
      </c>
      <c r="BI391" s="16" t="s">
        <v>2814</v>
      </c>
      <c r="BJ391" s="16" t="s">
        <v>2794</v>
      </c>
      <c r="BK391" s="16" t="s">
        <v>2794</v>
      </c>
      <c r="BL391" s="16" t="s">
        <v>2815</v>
      </c>
      <c r="BM391" s="16" t="s">
        <v>2816</v>
      </c>
      <c r="BN391" s="16" t="s">
        <v>2817</v>
      </c>
      <c r="BO391" s="16" t="s">
        <v>2794</v>
      </c>
      <c r="BP391" s="16" t="s">
        <v>2794</v>
      </c>
      <c r="BQ391" s="16" t="s">
        <v>1741</v>
      </c>
      <c r="BS391" s="16" t="s">
        <v>2794</v>
      </c>
      <c r="BT391" s="16" t="n">
        <f aca="false">49-(COUNTBLANK(U391:BQ391))</f>
        <v>49</v>
      </c>
      <c r="BU391" s="16" t="str">
        <f aca="false">CONCATENATE("*",BS391,"*")</f>
        <v>*steal*</v>
      </c>
      <c r="BV391" s="16" t="n">
        <f aca="false">COUNTIFS(U391:BQ391,BU391)</f>
        <v>0</v>
      </c>
      <c r="BW391" s="18" t="n">
        <f aca="false">BV391/BT391</f>
        <v>0</v>
      </c>
      <c r="BZ391" s="18" t="str">
        <f aca="false">IF(BY391="","",(BY391/BT391))</f>
        <v/>
      </c>
      <c r="CA391" s="16" t="n">
        <f aca="false">COUNTIFS(U391:BQ391,BU390)</f>
        <v>0</v>
      </c>
      <c r="CB391" s="16" t="str">
        <f aca="false">IF(BX391="",BU391,BX391)</f>
        <v>*steal*</v>
      </c>
      <c r="CC391" s="16" t="n">
        <f aca="false">COUNTIFS(U391:BQ391,CB390)</f>
        <v>0</v>
      </c>
      <c r="CD391" s="18" t="n">
        <f aca="false">CC391/BT391</f>
        <v>0</v>
      </c>
      <c r="CE391" s="16" t="s">
        <v>2818</v>
      </c>
      <c r="CF391" s="18" t="n">
        <f aca="false">(COUNTIFS(U391:BQ391,CE391))/BT391</f>
        <v>0</v>
      </c>
      <c r="CH391" s="16" t="s">
        <v>2819</v>
      </c>
      <c r="CI391" s="14" t="n">
        <f aca="false">(COUNTIFS(U391:BQ391,CK391))/BT391</f>
        <v>0</v>
      </c>
      <c r="CJ391" s="14" t="n">
        <f aca="false">(COUNTIFS(U391:BQ391,CK390))/BT391</f>
        <v>0.673469387755102</v>
      </c>
      <c r="CK391" s="16" t="s">
        <v>186</v>
      </c>
      <c r="CL391" s="16" t="s">
        <v>2788</v>
      </c>
    </row>
    <row r="392" customFormat="false" ht="13.8" hidden="false" customHeight="false" outlineLevel="0" collapsed="false">
      <c r="A392" s="4" t="s">
        <v>203</v>
      </c>
      <c r="B392" s="4" t="n">
        <v>2</v>
      </c>
      <c r="C392" s="4" t="n">
        <v>1</v>
      </c>
      <c r="D392" s="4" t="n">
        <v>1</v>
      </c>
      <c r="E392" s="4" t="n">
        <v>94</v>
      </c>
      <c r="F392" s="4" t="n">
        <v>49</v>
      </c>
      <c r="G392" s="4" t="n">
        <v>5</v>
      </c>
      <c r="H392" s="4" t="n">
        <v>5049</v>
      </c>
      <c r="I392" s="4" t="n">
        <v>15049</v>
      </c>
      <c r="J392" s="4" t="n">
        <v>5049</v>
      </c>
      <c r="K392" s="4" t="s">
        <v>200</v>
      </c>
      <c r="L392" s="4" t="s">
        <v>132</v>
      </c>
      <c r="M392" s="0" t="s">
        <v>2769</v>
      </c>
      <c r="N392" s="0" t="s">
        <v>2770</v>
      </c>
      <c r="O392" s="0" t="s">
        <v>2771</v>
      </c>
      <c r="R392" s="0" t="n">
        <f aca="false">(1+LEN(N392)-LEN(SUBSTITUTE(N392," ","")))+1</f>
        <v>5</v>
      </c>
      <c r="S392" s="0" t="n">
        <f aca="false">(1+LEN(O392)-LEN(SUBSTITUTE(O392," ","")))</f>
        <v>8</v>
      </c>
      <c r="T392" s="0" t="s">
        <v>2724</v>
      </c>
      <c r="U392" s="0" t="s">
        <v>2772</v>
      </c>
      <c r="V392" s="0" t="s">
        <v>2773</v>
      </c>
      <c r="W392" s="0" t="s">
        <v>2774</v>
      </c>
      <c r="X392" s="0" t="s">
        <v>2775</v>
      </c>
      <c r="Y392" s="0" t="s">
        <v>186</v>
      </c>
      <c r="Z392" s="12"/>
      <c r="AA392" s="0" t="s">
        <v>2776</v>
      </c>
      <c r="AB392" s="0" t="s">
        <v>186</v>
      </c>
      <c r="AC392" s="0" t="s">
        <v>2777</v>
      </c>
      <c r="AD392" s="0" t="s">
        <v>938</v>
      </c>
      <c r="AE392" s="0" t="s">
        <v>2772</v>
      </c>
      <c r="AF392" s="0" t="s">
        <v>2778</v>
      </c>
      <c r="AG392" s="0" t="s">
        <v>2772</v>
      </c>
      <c r="AH392" s="0" t="s">
        <v>186</v>
      </c>
      <c r="AI392" s="0" t="s">
        <v>186</v>
      </c>
      <c r="AJ392" s="0" t="s">
        <v>2779</v>
      </c>
      <c r="AK392" s="0" t="s">
        <v>186</v>
      </c>
      <c r="AL392" s="0" t="s">
        <v>186</v>
      </c>
      <c r="AM392" s="0" t="s">
        <v>186</v>
      </c>
      <c r="AN392" s="0" t="s">
        <v>582</v>
      </c>
      <c r="AO392" s="0" t="s">
        <v>2780</v>
      </c>
      <c r="AP392" s="0" t="s">
        <v>186</v>
      </c>
      <c r="AQ392" s="0" t="s">
        <v>186</v>
      </c>
      <c r="AR392" s="0" t="s">
        <v>2776</v>
      </c>
      <c r="AS392" s="0" t="s">
        <v>186</v>
      </c>
      <c r="AT392" s="0" t="s">
        <v>186</v>
      </c>
      <c r="AU392" s="0" t="s">
        <v>186</v>
      </c>
      <c r="AV392" s="0" t="s">
        <v>2781</v>
      </c>
      <c r="AW392" s="0" t="s">
        <v>2782</v>
      </c>
      <c r="AX392" s="0" t="s">
        <v>1793</v>
      </c>
      <c r="AY392" s="0" t="s">
        <v>186</v>
      </c>
      <c r="AZ392" s="0" t="s">
        <v>186</v>
      </c>
      <c r="BA392" s="0" t="s">
        <v>2776</v>
      </c>
      <c r="BB392" s="0" t="s">
        <v>186</v>
      </c>
      <c r="BC392" s="0" t="s">
        <v>2779</v>
      </c>
      <c r="BD392" s="0" t="s">
        <v>2776</v>
      </c>
      <c r="BE392" s="0" t="s">
        <v>2776</v>
      </c>
      <c r="BF392" s="0" t="s">
        <v>2776</v>
      </c>
      <c r="BG392" s="0" t="s">
        <v>186</v>
      </c>
      <c r="BH392" s="0" t="s">
        <v>186</v>
      </c>
      <c r="BI392" s="0" t="s">
        <v>186</v>
      </c>
      <c r="BJ392" s="0" t="s">
        <v>2776</v>
      </c>
      <c r="BK392" s="0" t="s">
        <v>186</v>
      </c>
      <c r="BL392" s="0" t="s">
        <v>2783</v>
      </c>
      <c r="BM392" s="0" t="s">
        <v>2784</v>
      </c>
      <c r="BN392" s="0" t="s">
        <v>2785</v>
      </c>
      <c r="BO392" s="0" t="s">
        <v>2786</v>
      </c>
      <c r="BP392" s="0" t="s">
        <v>482</v>
      </c>
      <c r="BQ392" s="0" t="s">
        <v>2787</v>
      </c>
      <c r="BS392" s="0" t="s">
        <v>186</v>
      </c>
      <c r="BT392" s="0" t="n">
        <f aca="false">49-(COUNTBLANK(U392:BQ392))</f>
        <v>48</v>
      </c>
      <c r="BU392" s="0" t="str">
        <f aca="false">CONCATENATE("*",BS392,"*")</f>
        <v>*eat*</v>
      </c>
      <c r="BV392" s="0" t="n">
        <f aca="false">COUNTIFS(U392:BQ392,BU392)</f>
        <v>0</v>
      </c>
      <c r="BW392" s="18" t="n">
        <f aca="false">BV392/BT392</f>
        <v>0</v>
      </c>
      <c r="BZ392" s="14" t="str">
        <f aca="false">IF(BY392="","",(BY392/BT392))</f>
        <v/>
      </c>
      <c r="CA392" s="0" t="n">
        <f aca="false">COUNTIFS(U392:BQ392,BU393)</f>
        <v>0</v>
      </c>
      <c r="CB392" s="0" t="str">
        <f aca="false">IF(BX392="",BU392,BX392)</f>
        <v>*eat*</v>
      </c>
      <c r="CC392" s="0" t="n">
        <f aca="false">COUNTIFS(U392:BQ392,CB393)</f>
        <v>0</v>
      </c>
      <c r="CD392" s="14" t="n">
        <f aca="false">CC392/BT392</f>
        <v>0</v>
      </c>
      <c r="CE392" s="0" t="s">
        <v>193</v>
      </c>
      <c r="CF392" s="14" t="n">
        <f aca="false">(COUNTIFS(U392:BQ392,CE392))/BT392</f>
        <v>0</v>
      </c>
      <c r="CH392" s="0" t="s">
        <v>194</v>
      </c>
      <c r="CI392" s="14" t="n">
        <f aca="false">(COUNTIFS(U392:BQ392,CK392))/BT392</f>
        <v>0.8125</v>
      </c>
      <c r="CJ392" s="14" t="n">
        <f aca="false">(COUNTIFS(U392:BQ392,CH393))/BT392</f>
        <v>0</v>
      </c>
      <c r="CK392" s="15" t="s">
        <v>186</v>
      </c>
      <c r="CL392" s="0" t="s">
        <v>2788</v>
      </c>
    </row>
    <row r="393" customFormat="false" ht="13.8" hidden="false" customHeight="false" outlineLevel="0" collapsed="false">
      <c r="A393" s="4" t="s">
        <v>199</v>
      </c>
      <c r="B393" s="4" t="n">
        <v>2</v>
      </c>
      <c r="C393" s="4" t="n">
        <v>1</v>
      </c>
      <c r="D393" s="4" t="n">
        <v>2</v>
      </c>
      <c r="E393" s="4" t="n">
        <v>94</v>
      </c>
      <c r="F393" s="4" t="n">
        <v>49</v>
      </c>
      <c r="G393" s="4" t="n">
        <v>6</v>
      </c>
      <c r="H393" s="4" t="n">
        <v>6049</v>
      </c>
      <c r="I393" s="4" t="n">
        <v>16049</v>
      </c>
      <c r="J393" s="4" t="n">
        <v>6049</v>
      </c>
      <c r="K393" s="4" t="s">
        <v>200</v>
      </c>
      <c r="L393" s="4" t="s">
        <v>132</v>
      </c>
      <c r="M393" s="0" t="s">
        <v>2789</v>
      </c>
      <c r="N393" s="0" t="s">
        <v>2770</v>
      </c>
      <c r="O393" s="0" t="s">
        <v>2790</v>
      </c>
      <c r="R393" s="0" t="n">
        <f aca="false">(1+LEN(N393)-LEN(SUBSTITUTE(N393," ","")))+1</f>
        <v>5</v>
      </c>
      <c r="S393" s="0" t="n">
        <f aca="false">(1+LEN(O393)-LEN(SUBSTITUTE(O393," ","")))</f>
        <v>8</v>
      </c>
      <c r="T393" s="0" t="s">
        <v>2724</v>
      </c>
      <c r="U393" s="0" t="s">
        <v>2791</v>
      </c>
      <c r="V393" s="0" t="s">
        <v>2792</v>
      </c>
      <c r="W393" s="0" t="s">
        <v>2793</v>
      </c>
      <c r="X393" s="0" t="s">
        <v>2794</v>
      </c>
      <c r="Y393" s="0" t="s">
        <v>2794</v>
      </c>
      <c r="Z393" s="0" t="s">
        <v>2795</v>
      </c>
      <c r="AA393" s="0" t="s">
        <v>2796</v>
      </c>
      <c r="AB393" s="0" t="s">
        <v>2794</v>
      </c>
      <c r="AC393" s="0" t="s">
        <v>2797</v>
      </c>
      <c r="AD393" s="0" t="s">
        <v>2798</v>
      </c>
      <c r="AE393" s="0" t="s">
        <v>2799</v>
      </c>
      <c r="AF393" s="0" t="s">
        <v>2800</v>
      </c>
      <c r="AG393" s="0" t="s">
        <v>2801</v>
      </c>
      <c r="AH393" s="0" t="s">
        <v>2794</v>
      </c>
      <c r="AI393" s="0" t="s">
        <v>2794</v>
      </c>
      <c r="AJ393" s="0" t="s">
        <v>2802</v>
      </c>
      <c r="AK393" s="0" t="s">
        <v>2803</v>
      </c>
      <c r="AL393" s="0" t="s">
        <v>2794</v>
      </c>
      <c r="AM393" s="0" t="s">
        <v>2794</v>
      </c>
      <c r="AN393" s="0" t="s">
        <v>2804</v>
      </c>
      <c r="AO393" s="0" t="s">
        <v>2805</v>
      </c>
      <c r="AP393" s="0" t="s">
        <v>2806</v>
      </c>
      <c r="AQ393" s="0" t="s">
        <v>2807</v>
      </c>
      <c r="AR393" s="0" t="s">
        <v>2808</v>
      </c>
      <c r="AS393" s="0" t="s">
        <v>2809</v>
      </c>
      <c r="AT393" s="0" t="s">
        <v>2794</v>
      </c>
      <c r="AU393" s="0" t="s">
        <v>2794</v>
      </c>
      <c r="AV393" s="0" t="s">
        <v>2794</v>
      </c>
      <c r="AW393" s="0" t="s">
        <v>2794</v>
      </c>
      <c r="AX393" s="0" t="s">
        <v>2799</v>
      </c>
      <c r="AY393" s="0" t="s">
        <v>2794</v>
      </c>
      <c r="AZ393" s="0" t="s">
        <v>2810</v>
      </c>
      <c r="BA393" s="0" t="s">
        <v>2794</v>
      </c>
      <c r="BB393" s="0" t="s">
        <v>2811</v>
      </c>
      <c r="BC393" s="0" t="s">
        <v>2794</v>
      </c>
      <c r="BD393" s="0" t="s">
        <v>2812</v>
      </c>
      <c r="BE393" s="0" t="s">
        <v>2811</v>
      </c>
      <c r="BF393" s="0" t="s">
        <v>2794</v>
      </c>
      <c r="BG393" s="0" t="s">
        <v>2813</v>
      </c>
      <c r="BH393" s="0" t="s">
        <v>2794</v>
      </c>
      <c r="BI393" s="0" t="s">
        <v>2814</v>
      </c>
      <c r="BJ393" s="0" t="s">
        <v>2794</v>
      </c>
      <c r="BK393" s="0" t="s">
        <v>2794</v>
      </c>
      <c r="BL393" s="0" t="s">
        <v>2815</v>
      </c>
      <c r="BM393" s="0" t="s">
        <v>2816</v>
      </c>
      <c r="BN393" s="0" t="s">
        <v>2817</v>
      </c>
      <c r="BO393" s="0" t="s">
        <v>2794</v>
      </c>
      <c r="BP393" s="0" t="s">
        <v>2794</v>
      </c>
      <c r="BQ393" s="0" t="s">
        <v>1741</v>
      </c>
      <c r="BS393" s="0" t="s">
        <v>2794</v>
      </c>
      <c r="BT393" s="0" t="n">
        <f aca="false">49-(COUNTBLANK(U393:BQ393))</f>
        <v>49</v>
      </c>
      <c r="BU393" s="0" t="str">
        <f aca="false">CONCATENATE("*",BS393,"*")</f>
        <v>*steal*</v>
      </c>
      <c r="BV393" s="0" t="n">
        <f aca="false">COUNTIFS(U393:BQ393,BU393)</f>
        <v>0</v>
      </c>
      <c r="BW393" s="18" t="n">
        <f aca="false">BV393/BT393</f>
        <v>0</v>
      </c>
      <c r="BZ393" s="14" t="str">
        <f aca="false">IF(BY393="","",(BY393/BT393))</f>
        <v/>
      </c>
      <c r="CA393" s="0" t="n">
        <f aca="false">COUNTIFS(U393:BQ393,BU392)</f>
        <v>0</v>
      </c>
      <c r="CB393" s="0" t="str">
        <f aca="false">IF(BX393="",BU393,BX393)</f>
        <v>*steal*</v>
      </c>
      <c r="CC393" s="0" t="n">
        <f aca="false">COUNTIFS(U393:BQ393,CB392)</f>
        <v>0</v>
      </c>
      <c r="CD393" s="14" t="n">
        <f aca="false">CC393/BT393</f>
        <v>0</v>
      </c>
      <c r="CE393" s="0" t="s">
        <v>2818</v>
      </c>
      <c r="CF393" s="14" t="n">
        <f aca="false">(COUNTIFS(U393:BQ393,CE393))/BT393</f>
        <v>0</v>
      </c>
      <c r="CH393" s="0" t="s">
        <v>2819</v>
      </c>
      <c r="CI393" s="14" t="n">
        <f aca="false">(COUNTIFS(U393:BQ393,CK393))/BT393</f>
        <v>0.673469387755102</v>
      </c>
      <c r="CJ393" s="14" t="n">
        <f aca="false">(COUNTIFS(U393:BQ393,CH392))/BT393</f>
        <v>0</v>
      </c>
      <c r="CK393" s="15" t="s">
        <v>2794</v>
      </c>
      <c r="CL393" s="0" t="s">
        <v>2788</v>
      </c>
    </row>
    <row r="394" customFormat="false" ht="13.8" hidden="false" customHeight="false" outlineLevel="0" collapsed="false">
      <c r="A394" s="4" t="s">
        <v>201</v>
      </c>
      <c r="B394" s="17" t="n">
        <v>2</v>
      </c>
      <c r="C394" s="17" t="n">
        <v>2</v>
      </c>
      <c r="D394" s="17" t="n">
        <v>1</v>
      </c>
      <c r="E394" s="17" t="n">
        <v>94</v>
      </c>
      <c r="F394" s="17" t="n">
        <v>49</v>
      </c>
      <c r="G394" s="17" t="n">
        <v>7</v>
      </c>
      <c r="H394" s="4" t="n">
        <v>7049</v>
      </c>
      <c r="I394" s="4" t="n">
        <v>17049</v>
      </c>
      <c r="J394" s="4" t="n">
        <v>7049</v>
      </c>
      <c r="K394" s="4" t="s">
        <v>200</v>
      </c>
      <c r="L394" s="4" t="s">
        <v>132</v>
      </c>
      <c r="M394" s="16" t="s">
        <v>2769</v>
      </c>
      <c r="N394" s="16" t="s">
        <v>2770</v>
      </c>
      <c r="O394" s="16" t="s">
        <v>2790</v>
      </c>
      <c r="P394" s="16"/>
      <c r="Q394" s="16"/>
      <c r="R394" s="16" t="n">
        <f aca="false">(1+LEN(N394)-LEN(SUBSTITUTE(N394," ","")))+1</f>
        <v>5</v>
      </c>
      <c r="S394" s="16" t="n">
        <f aca="false">(1+LEN(O394)-LEN(SUBSTITUTE(O394," ","")))</f>
        <v>8</v>
      </c>
      <c r="T394" s="16" t="s">
        <v>2724</v>
      </c>
      <c r="U394" s="16" t="s">
        <v>2772</v>
      </c>
      <c r="V394" s="16" t="s">
        <v>2773</v>
      </c>
      <c r="W394" s="16" t="s">
        <v>2774</v>
      </c>
      <c r="X394" s="16" t="s">
        <v>2775</v>
      </c>
      <c r="Y394" s="16" t="s">
        <v>186</v>
      </c>
      <c r="Z394" s="16"/>
      <c r="AA394" s="16" t="s">
        <v>2776</v>
      </c>
      <c r="AB394" s="16" t="s">
        <v>186</v>
      </c>
      <c r="AC394" s="16" t="s">
        <v>2777</v>
      </c>
      <c r="AD394" s="16" t="s">
        <v>938</v>
      </c>
      <c r="AE394" s="16" t="s">
        <v>2772</v>
      </c>
      <c r="AF394" s="16" t="s">
        <v>2778</v>
      </c>
      <c r="AG394" s="16" t="s">
        <v>2772</v>
      </c>
      <c r="AH394" s="16" t="s">
        <v>186</v>
      </c>
      <c r="AI394" s="16" t="s">
        <v>186</v>
      </c>
      <c r="AJ394" s="16" t="s">
        <v>2779</v>
      </c>
      <c r="AK394" s="16" t="s">
        <v>186</v>
      </c>
      <c r="AL394" s="16" t="s">
        <v>186</v>
      </c>
      <c r="AM394" s="16" t="s">
        <v>186</v>
      </c>
      <c r="AN394" s="16" t="s">
        <v>582</v>
      </c>
      <c r="AO394" s="16" t="s">
        <v>2780</v>
      </c>
      <c r="AP394" s="16" t="s">
        <v>186</v>
      </c>
      <c r="AQ394" s="16" t="s">
        <v>186</v>
      </c>
      <c r="AR394" s="16" t="s">
        <v>2776</v>
      </c>
      <c r="AS394" s="16" t="s">
        <v>186</v>
      </c>
      <c r="AT394" s="16" t="s">
        <v>186</v>
      </c>
      <c r="AU394" s="16" t="s">
        <v>186</v>
      </c>
      <c r="AV394" s="16" t="s">
        <v>2781</v>
      </c>
      <c r="AW394" s="16" t="s">
        <v>2782</v>
      </c>
      <c r="AX394" s="16" t="s">
        <v>1793</v>
      </c>
      <c r="AY394" s="16" t="s">
        <v>186</v>
      </c>
      <c r="AZ394" s="16" t="s">
        <v>186</v>
      </c>
      <c r="BA394" s="16" t="s">
        <v>2776</v>
      </c>
      <c r="BB394" s="16" t="s">
        <v>186</v>
      </c>
      <c r="BC394" s="16" t="s">
        <v>2779</v>
      </c>
      <c r="BD394" s="16" t="s">
        <v>2776</v>
      </c>
      <c r="BE394" s="16" t="s">
        <v>2776</v>
      </c>
      <c r="BF394" s="16" t="s">
        <v>2776</v>
      </c>
      <c r="BG394" s="16" t="s">
        <v>186</v>
      </c>
      <c r="BH394" s="16" t="s">
        <v>186</v>
      </c>
      <c r="BI394" s="16" t="s">
        <v>186</v>
      </c>
      <c r="BJ394" s="16" t="s">
        <v>2776</v>
      </c>
      <c r="BK394" s="16" t="s">
        <v>186</v>
      </c>
      <c r="BL394" s="16" t="s">
        <v>2783</v>
      </c>
      <c r="BM394" s="16" t="s">
        <v>2784</v>
      </c>
      <c r="BN394" s="16" t="s">
        <v>2785</v>
      </c>
      <c r="BO394" s="16" t="s">
        <v>2786</v>
      </c>
      <c r="BP394" s="16" t="s">
        <v>482</v>
      </c>
      <c r="BQ394" s="16" t="s">
        <v>2787</v>
      </c>
      <c r="BR394" s="16"/>
      <c r="BS394" s="16" t="s">
        <v>186</v>
      </c>
      <c r="BT394" s="16" t="n">
        <f aca="false">49-(COUNTBLANK(U394:BQ394))</f>
        <v>48</v>
      </c>
      <c r="BU394" s="16" t="str">
        <f aca="false">CONCATENATE("*",BS394,"*")</f>
        <v>*eat*</v>
      </c>
      <c r="BV394" s="16" t="n">
        <f aca="false">COUNTIFS(U394:BQ394,BU394)</f>
        <v>0</v>
      </c>
      <c r="BW394" s="18" t="n">
        <f aca="false">BV394/BT394</f>
        <v>0</v>
      </c>
      <c r="BX394" s="16"/>
      <c r="BY394" s="16"/>
      <c r="BZ394" s="18" t="str">
        <f aca="false">IF(BY394="","",(BY394/BT394))</f>
        <v/>
      </c>
      <c r="CA394" s="16" t="n">
        <f aca="false">COUNTIFS(U394:BQ394,BU395)</f>
        <v>0</v>
      </c>
      <c r="CB394" s="16" t="str">
        <f aca="false">IF(BX394="",BU394,BX394)</f>
        <v>*eat*</v>
      </c>
      <c r="CC394" s="16" t="n">
        <f aca="false">COUNTIFS(U394:BQ394,CB395)</f>
        <v>0</v>
      </c>
      <c r="CD394" s="18" t="n">
        <f aca="false">CC394/BT394</f>
        <v>0</v>
      </c>
      <c r="CE394" s="16" t="s">
        <v>193</v>
      </c>
      <c r="CF394" s="18" t="n">
        <f aca="false">(COUNTIFS(U394:BQ394,CE394))/BT394</f>
        <v>0</v>
      </c>
      <c r="CG394" s="16"/>
      <c r="CH394" s="16" t="s">
        <v>194</v>
      </c>
      <c r="CI394" s="14" t="n">
        <f aca="false">(COUNTIFS(U394:BQ394,CK394))/BT394</f>
        <v>0</v>
      </c>
      <c r="CJ394" s="18" t="n">
        <v>0.79</v>
      </c>
      <c r="CK394" s="16" t="s">
        <v>2794</v>
      </c>
      <c r="CL394" s="16" t="s">
        <v>2788</v>
      </c>
    </row>
    <row r="395" customFormat="false" ht="13.8" hidden="false" customHeight="false" outlineLevel="0" collapsed="false">
      <c r="A395" s="4" t="s">
        <v>202</v>
      </c>
      <c r="B395" s="17" t="n">
        <v>2</v>
      </c>
      <c r="C395" s="17" t="n">
        <v>2</v>
      </c>
      <c r="D395" s="17" t="n">
        <v>2</v>
      </c>
      <c r="E395" s="17" t="n">
        <v>94</v>
      </c>
      <c r="F395" s="17" t="n">
        <v>49</v>
      </c>
      <c r="G395" s="17" t="n">
        <v>8</v>
      </c>
      <c r="H395" s="4" t="n">
        <v>8049</v>
      </c>
      <c r="I395" s="4" t="n">
        <v>18049</v>
      </c>
      <c r="J395" s="4" t="n">
        <v>8049</v>
      </c>
      <c r="K395" s="4" t="s">
        <v>200</v>
      </c>
      <c r="L395" s="4" t="s">
        <v>132</v>
      </c>
      <c r="M395" s="16" t="s">
        <v>2789</v>
      </c>
      <c r="N395" s="16" t="s">
        <v>2770</v>
      </c>
      <c r="O395" s="16" t="s">
        <v>2771</v>
      </c>
      <c r="P395" s="16"/>
      <c r="Q395" s="16"/>
      <c r="R395" s="16" t="n">
        <f aca="false">(1+LEN(N395)-LEN(SUBSTITUTE(N395," ","")))+1</f>
        <v>5</v>
      </c>
      <c r="S395" s="16" t="n">
        <f aca="false">(1+LEN(O395)-LEN(SUBSTITUTE(O395," ","")))</f>
        <v>8</v>
      </c>
      <c r="T395" s="16" t="s">
        <v>2724</v>
      </c>
      <c r="U395" s="16" t="s">
        <v>2791</v>
      </c>
      <c r="V395" s="16" t="s">
        <v>2792</v>
      </c>
      <c r="W395" s="16" t="s">
        <v>2793</v>
      </c>
      <c r="X395" s="16" t="s">
        <v>2794</v>
      </c>
      <c r="Y395" s="16" t="s">
        <v>2794</v>
      </c>
      <c r="Z395" s="16" t="s">
        <v>2795</v>
      </c>
      <c r="AA395" s="16" t="s">
        <v>2796</v>
      </c>
      <c r="AB395" s="16" t="s">
        <v>2794</v>
      </c>
      <c r="AC395" s="16" t="s">
        <v>2797</v>
      </c>
      <c r="AD395" s="16" t="s">
        <v>2798</v>
      </c>
      <c r="AE395" s="16" t="s">
        <v>2799</v>
      </c>
      <c r="AF395" s="16" t="s">
        <v>2800</v>
      </c>
      <c r="AG395" s="16" t="s">
        <v>2801</v>
      </c>
      <c r="AH395" s="16" t="s">
        <v>2794</v>
      </c>
      <c r="AI395" s="16" t="s">
        <v>2794</v>
      </c>
      <c r="AJ395" s="16" t="s">
        <v>2802</v>
      </c>
      <c r="AK395" s="16" t="s">
        <v>2803</v>
      </c>
      <c r="AL395" s="16" t="s">
        <v>2794</v>
      </c>
      <c r="AM395" s="16" t="s">
        <v>2794</v>
      </c>
      <c r="AN395" s="16" t="s">
        <v>2804</v>
      </c>
      <c r="AO395" s="16" t="s">
        <v>2805</v>
      </c>
      <c r="AP395" s="16" t="s">
        <v>2806</v>
      </c>
      <c r="AQ395" s="16" t="s">
        <v>2807</v>
      </c>
      <c r="AR395" s="16" t="s">
        <v>2808</v>
      </c>
      <c r="AS395" s="16" t="s">
        <v>2809</v>
      </c>
      <c r="AT395" s="16" t="s">
        <v>2794</v>
      </c>
      <c r="AU395" s="16" t="s">
        <v>2794</v>
      </c>
      <c r="AV395" s="16" t="s">
        <v>2794</v>
      </c>
      <c r="AW395" s="16" t="s">
        <v>2794</v>
      </c>
      <c r="AX395" s="16" t="s">
        <v>2799</v>
      </c>
      <c r="AY395" s="16" t="s">
        <v>2794</v>
      </c>
      <c r="AZ395" s="16" t="s">
        <v>2810</v>
      </c>
      <c r="BA395" s="16" t="s">
        <v>2794</v>
      </c>
      <c r="BB395" s="16" t="s">
        <v>2811</v>
      </c>
      <c r="BC395" s="16" t="s">
        <v>2794</v>
      </c>
      <c r="BD395" s="16" t="s">
        <v>2812</v>
      </c>
      <c r="BE395" s="16" t="s">
        <v>2811</v>
      </c>
      <c r="BF395" s="16" t="s">
        <v>2794</v>
      </c>
      <c r="BG395" s="16" t="s">
        <v>2813</v>
      </c>
      <c r="BH395" s="16" t="s">
        <v>2794</v>
      </c>
      <c r="BI395" s="16" t="s">
        <v>2814</v>
      </c>
      <c r="BJ395" s="16" t="s">
        <v>2794</v>
      </c>
      <c r="BK395" s="16" t="s">
        <v>2794</v>
      </c>
      <c r="BL395" s="16" t="s">
        <v>2815</v>
      </c>
      <c r="BM395" s="16" t="s">
        <v>2816</v>
      </c>
      <c r="BN395" s="16" t="s">
        <v>2817</v>
      </c>
      <c r="BO395" s="16" t="s">
        <v>2794</v>
      </c>
      <c r="BP395" s="16" t="s">
        <v>2794</v>
      </c>
      <c r="BQ395" s="16" t="s">
        <v>1741</v>
      </c>
      <c r="BR395" s="16"/>
      <c r="BS395" s="16" t="s">
        <v>2794</v>
      </c>
      <c r="BT395" s="16" t="n">
        <f aca="false">49-(COUNTBLANK(U395:BQ395))</f>
        <v>49</v>
      </c>
      <c r="BU395" s="16" t="str">
        <f aca="false">CONCATENATE("*",BS395,"*")</f>
        <v>*steal*</v>
      </c>
      <c r="BV395" s="16" t="n">
        <f aca="false">COUNTIFS(U395:BQ395,BU395)</f>
        <v>0</v>
      </c>
      <c r="BW395" s="18" t="n">
        <f aca="false">BV395/BT395</f>
        <v>0</v>
      </c>
      <c r="BX395" s="16"/>
      <c r="BY395" s="16"/>
      <c r="BZ395" s="18" t="str">
        <f aca="false">IF(BY395="","",(BY395/BT395))</f>
        <v/>
      </c>
      <c r="CA395" s="16" t="n">
        <f aca="false">COUNTIFS(U395:BQ395,BU394)</f>
        <v>0</v>
      </c>
      <c r="CB395" s="16" t="str">
        <f aca="false">IF(BX395="",BU395,BX395)</f>
        <v>*steal*</v>
      </c>
      <c r="CC395" s="16" t="n">
        <f aca="false">COUNTIFS(U395:BQ395,CB394)</f>
        <v>0</v>
      </c>
      <c r="CD395" s="18" t="n">
        <f aca="false">CC395/BT395</f>
        <v>0</v>
      </c>
      <c r="CE395" s="16" t="s">
        <v>2818</v>
      </c>
      <c r="CF395" s="18" t="n">
        <f aca="false">(COUNTIFS(U395:BQ395,CE395))/BT395</f>
        <v>0</v>
      </c>
      <c r="CG395" s="16"/>
      <c r="CH395" s="16" t="s">
        <v>2819</v>
      </c>
      <c r="CI395" s="14" t="n">
        <f aca="false">(COUNTIFS(U395:BQ395,CK395))/BT395</f>
        <v>0</v>
      </c>
      <c r="CJ395" s="18" t="n">
        <v>0.67</v>
      </c>
      <c r="CK395" s="16" t="s">
        <v>186</v>
      </c>
      <c r="CL395" s="16" t="s">
        <v>2788</v>
      </c>
    </row>
    <row r="396" customFormat="false" ht="13.8" hidden="false" customHeight="false" outlineLevel="0" collapsed="false">
      <c r="A396" s="4" t="s">
        <v>167</v>
      </c>
      <c r="B396" s="4" t="n">
        <v>1</v>
      </c>
      <c r="C396" s="4" t="n">
        <v>1</v>
      </c>
      <c r="D396" s="4" t="n">
        <v>1</v>
      </c>
      <c r="E396" s="4" t="n">
        <v>98</v>
      </c>
      <c r="F396" s="4" t="n">
        <v>50</v>
      </c>
      <c r="G396" s="4" t="n">
        <v>0</v>
      </c>
      <c r="H396" s="4" t="n">
        <v>50</v>
      </c>
      <c r="I396" s="4" t="n">
        <v>10050</v>
      </c>
      <c r="J396" s="4" t="n">
        <v>50</v>
      </c>
      <c r="K396" s="4" t="s">
        <v>200</v>
      </c>
      <c r="L396" s="4" t="s">
        <v>132</v>
      </c>
      <c r="M396" s="0" t="s">
        <v>2820</v>
      </c>
      <c r="N396" s="0" t="s">
        <v>2821</v>
      </c>
      <c r="O396" s="0" t="s">
        <v>2822</v>
      </c>
      <c r="R396" s="0" t="n">
        <f aca="false">(1+LEN(N396)-LEN(SUBSTITUTE(N396," ","")))+1</f>
        <v>6</v>
      </c>
      <c r="S396" s="0" t="n">
        <f aca="false">(1+LEN(O396)-LEN(SUBSTITUTE(O396," ","")))</f>
        <v>11</v>
      </c>
      <c r="T396" s="0" t="s">
        <v>2724</v>
      </c>
      <c r="U396" s="0" t="s">
        <v>2823</v>
      </c>
      <c r="V396" s="0" t="s">
        <v>2824</v>
      </c>
      <c r="W396" s="0" t="s">
        <v>2825</v>
      </c>
      <c r="X396" s="0" t="s">
        <v>1741</v>
      </c>
      <c r="Y396" s="0" t="s">
        <v>2799</v>
      </c>
      <c r="Z396" s="0" t="s">
        <v>2826</v>
      </c>
      <c r="AA396" s="0" t="s">
        <v>2823</v>
      </c>
      <c r="AB396" s="0" t="s">
        <v>1312</v>
      </c>
      <c r="AC396" s="0" t="s">
        <v>2799</v>
      </c>
      <c r="AD396" s="0" t="s">
        <v>1741</v>
      </c>
      <c r="AE396" s="0" t="s">
        <v>2827</v>
      </c>
      <c r="AF396" s="0" t="s">
        <v>2828</v>
      </c>
      <c r="AG396" s="0" t="s">
        <v>482</v>
      </c>
      <c r="AH396" s="0" t="s">
        <v>2829</v>
      </c>
      <c r="AI396" s="0" t="s">
        <v>2794</v>
      </c>
      <c r="AJ396" s="0" t="s">
        <v>2830</v>
      </c>
      <c r="AK396" s="0" t="s">
        <v>482</v>
      </c>
      <c r="AL396" s="0" t="s">
        <v>2831</v>
      </c>
      <c r="AM396" s="0" t="s">
        <v>2832</v>
      </c>
      <c r="AN396" s="0" t="s">
        <v>1741</v>
      </c>
      <c r="AO396" s="0" t="s">
        <v>2830</v>
      </c>
      <c r="AP396" s="0" t="s">
        <v>2833</v>
      </c>
      <c r="AQ396" s="0" t="s">
        <v>1975</v>
      </c>
      <c r="AR396" s="0" t="s">
        <v>2834</v>
      </c>
      <c r="AS396" s="0" t="s">
        <v>2835</v>
      </c>
      <c r="AT396" s="0" t="s">
        <v>2836</v>
      </c>
      <c r="AU396" s="0" t="s">
        <v>677</v>
      </c>
      <c r="AV396" s="0" t="s">
        <v>2837</v>
      </c>
      <c r="AW396" s="0" t="s">
        <v>2838</v>
      </c>
      <c r="AX396" s="0" t="s">
        <v>1312</v>
      </c>
      <c r="AY396" s="0" t="s">
        <v>1741</v>
      </c>
      <c r="AZ396" s="0" t="s">
        <v>2823</v>
      </c>
      <c r="BA396" s="0" t="s">
        <v>2839</v>
      </c>
      <c r="BB396" s="0" t="s">
        <v>2799</v>
      </c>
      <c r="BC396" s="0" t="s">
        <v>2840</v>
      </c>
      <c r="BD396" s="0" t="s">
        <v>2823</v>
      </c>
      <c r="BE396" s="0" t="s">
        <v>2832</v>
      </c>
      <c r="BF396" s="0" t="s">
        <v>706</v>
      </c>
      <c r="BG396" s="0" t="s">
        <v>1741</v>
      </c>
      <c r="BH396" s="0" t="s">
        <v>1741</v>
      </c>
      <c r="BI396" s="0" t="s">
        <v>1741</v>
      </c>
      <c r="BJ396" s="0" t="s">
        <v>2841</v>
      </c>
      <c r="BK396" s="0" t="s">
        <v>2842</v>
      </c>
      <c r="BL396" s="0" t="s">
        <v>2843</v>
      </c>
      <c r="BM396" s="0" t="s">
        <v>1646</v>
      </c>
      <c r="BN396" s="0" t="s">
        <v>2844</v>
      </c>
      <c r="BO396" s="0" t="s">
        <v>1741</v>
      </c>
      <c r="BP396" s="0" t="s">
        <v>2799</v>
      </c>
      <c r="BQ396" s="0" t="s">
        <v>2845</v>
      </c>
      <c r="BS396" s="0" t="s">
        <v>1741</v>
      </c>
      <c r="BT396" s="0" t="n">
        <f aca="false">49-(COUNTBLANK(U396:BQ396))</f>
        <v>49</v>
      </c>
      <c r="BU396" s="0" t="str">
        <f aca="false">CONCATENATE("*",BS396,"*")</f>
        <v>*buy*</v>
      </c>
      <c r="BV396" s="0" t="n">
        <f aca="false">COUNTIFS(U396:BQ396,BU396)</f>
        <v>0</v>
      </c>
      <c r="BW396" s="13" t="n">
        <f aca="false">BV396/BT396</f>
        <v>0</v>
      </c>
      <c r="BZ396" s="14" t="str">
        <f aca="false">IF(BY396="","",(BY396/BT396))</f>
        <v/>
      </c>
      <c r="CA396" s="0" t="n">
        <f aca="false">COUNTIFS(U396:BQ396,BU397)</f>
        <v>0</v>
      </c>
      <c r="CB396" s="0" t="str">
        <f aca="false">IF(BX396="",BU396,BX396)</f>
        <v>*buy*</v>
      </c>
      <c r="CC396" s="0" t="n">
        <f aca="false">COUNTIFS(U396:BQ396,CB397)</f>
        <v>0</v>
      </c>
      <c r="CD396" s="14" t="n">
        <f aca="false">CC396/BT396</f>
        <v>0</v>
      </c>
      <c r="CE396" s="0" t="s">
        <v>2846</v>
      </c>
      <c r="CF396" s="14" t="n">
        <f aca="false">(COUNTIFS(U396:BQ396,CE396))/BT396</f>
        <v>0</v>
      </c>
      <c r="CH396" s="0" t="s">
        <v>2847</v>
      </c>
      <c r="CI396" s="14" t="n">
        <f aca="false">(COUNTIFS(U396:BQ396,CK396))/BT396</f>
        <v>0.448979591836735</v>
      </c>
      <c r="CJ396" s="14" t="n">
        <f aca="false">(COUNTIFS(U396:BQ396,CK397))/BT396</f>
        <v>0</v>
      </c>
      <c r="CK396" s="15" t="s">
        <v>1741</v>
      </c>
      <c r="CL396" s="0" t="s">
        <v>2848</v>
      </c>
    </row>
    <row r="397" customFormat="false" ht="13.8" hidden="false" customHeight="false" outlineLevel="0" collapsed="false">
      <c r="A397" s="4" t="s">
        <v>195</v>
      </c>
      <c r="B397" s="4" t="n">
        <v>1</v>
      </c>
      <c r="C397" s="4" t="n">
        <v>1</v>
      </c>
      <c r="D397" s="4" t="n">
        <v>2</v>
      </c>
      <c r="E397" s="4" t="n">
        <v>98</v>
      </c>
      <c r="F397" s="4" t="n">
        <v>50</v>
      </c>
      <c r="G397" s="4" t="n">
        <v>1</v>
      </c>
      <c r="H397" s="4" t="n">
        <v>1050</v>
      </c>
      <c r="I397" s="4" t="n">
        <v>11050</v>
      </c>
      <c r="J397" s="4" t="n">
        <v>1050</v>
      </c>
      <c r="K397" s="4" t="s">
        <v>200</v>
      </c>
      <c r="L397" s="4" t="s">
        <v>132</v>
      </c>
      <c r="M397" s="0" t="s">
        <v>2849</v>
      </c>
      <c r="N397" s="0" t="s">
        <v>2821</v>
      </c>
      <c r="O397" s="0" t="s">
        <v>2850</v>
      </c>
      <c r="R397" s="0" t="n">
        <f aca="false">(1+LEN(N397)-LEN(SUBSTITUTE(N397," ","")))+1</f>
        <v>6</v>
      </c>
      <c r="S397" s="0" t="n">
        <f aca="false">(1+LEN(O397)-LEN(SUBSTITUTE(O397," ","")))</f>
        <v>11</v>
      </c>
      <c r="T397" s="0" t="s">
        <v>2724</v>
      </c>
      <c r="U397" s="0" t="s">
        <v>304</v>
      </c>
      <c r="V397" s="0" t="s">
        <v>1290</v>
      </c>
      <c r="W397" s="0" t="s">
        <v>1290</v>
      </c>
      <c r="X397" s="0" t="s">
        <v>304</v>
      </c>
      <c r="Y397" s="0" t="s">
        <v>1290</v>
      </c>
      <c r="Z397" s="0" t="s">
        <v>1290</v>
      </c>
      <c r="AA397" s="0" t="s">
        <v>1290</v>
      </c>
      <c r="AB397" s="0" t="s">
        <v>304</v>
      </c>
      <c r="AC397" s="12"/>
      <c r="AD397" s="0" t="s">
        <v>2851</v>
      </c>
      <c r="AE397" s="0" t="s">
        <v>644</v>
      </c>
      <c r="AF397" s="0" t="s">
        <v>2852</v>
      </c>
      <c r="AG397" s="0" t="s">
        <v>2853</v>
      </c>
      <c r="AH397" s="0" t="s">
        <v>1290</v>
      </c>
      <c r="AI397" s="0" t="s">
        <v>1290</v>
      </c>
      <c r="AJ397" s="0" t="s">
        <v>1290</v>
      </c>
      <c r="AK397" s="0" t="s">
        <v>2853</v>
      </c>
      <c r="AL397" s="0" t="s">
        <v>2854</v>
      </c>
      <c r="AM397" s="0" t="s">
        <v>304</v>
      </c>
      <c r="AN397" s="0" t="s">
        <v>2855</v>
      </c>
      <c r="AO397" s="0" t="s">
        <v>304</v>
      </c>
      <c r="AP397" s="0" t="s">
        <v>1290</v>
      </c>
      <c r="AQ397" s="0" t="s">
        <v>304</v>
      </c>
      <c r="AR397" s="0" t="s">
        <v>2856</v>
      </c>
      <c r="AS397" s="0" t="s">
        <v>2857</v>
      </c>
      <c r="AT397" s="0" t="s">
        <v>1626</v>
      </c>
      <c r="AU397" s="0" t="s">
        <v>1290</v>
      </c>
      <c r="AV397" s="0" t="s">
        <v>304</v>
      </c>
      <c r="AW397" s="0" t="s">
        <v>304</v>
      </c>
      <c r="AX397" s="0" t="s">
        <v>1652</v>
      </c>
      <c r="AY397" s="0" t="s">
        <v>2858</v>
      </c>
      <c r="AZ397" s="0" t="s">
        <v>1290</v>
      </c>
      <c r="BA397" s="0" t="s">
        <v>1290</v>
      </c>
      <c r="BB397" s="0" t="s">
        <v>304</v>
      </c>
      <c r="BC397" s="0" t="s">
        <v>1290</v>
      </c>
      <c r="BD397" s="0" t="s">
        <v>1290</v>
      </c>
      <c r="BE397" s="0" t="s">
        <v>2853</v>
      </c>
      <c r="BF397" s="0" t="s">
        <v>315</v>
      </c>
      <c r="BG397" s="0" t="s">
        <v>304</v>
      </c>
      <c r="BH397" s="0" t="s">
        <v>1290</v>
      </c>
      <c r="BI397" s="0" t="s">
        <v>2853</v>
      </c>
      <c r="BJ397" s="0" t="s">
        <v>1290</v>
      </c>
      <c r="BK397" s="0" t="s">
        <v>304</v>
      </c>
      <c r="BL397" s="0" t="s">
        <v>1290</v>
      </c>
      <c r="BM397" s="0" t="s">
        <v>2859</v>
      </c>
      <c r="BN397" s="12"/>
      <c r="BO397" s="0" t="s">
        <v>1290</v>
      </c>
      <c r="BP397" s="0" t="s">
        <v>1290</v>
      </c>
      <c r="BQ397" s="0" t="s">
        <v>2860</v>
      </c>
      <c r="BS397" s="0" t="s">
        <v>304</v>
      </c>
      <c r="BT397" s="0" t="n">
        <f aca="false">49-(COUNTBLANK(U397:BQ397))</f>
        <v>47</v>
      </c>
      <c r="BU397" s="0" t="str">
        <f aca="false">CONCATENATE("*",BS397,"*")</f>
        <v>*sleep*</v>
      </c>
      <c r="BV397" s="0" t="n">
        <f aca="false">COUNTIFS(U397:BQ397,BU397)</f>
        <v>0</v>
      </c>
      <c r="BW397" s="13" t="n">
        <f aca="false">BV397/BT397</f>
        <v>0</v>
      </c>
      <c r="BZ397" s="14" t="str">
        <f aca="false">IF(BY397="","",(BY397/BT397))</f>
        <v/>
      </c>
      <c r="CA397" s="0" t="n">
        <f aca="false">COUNTIFS(U397:BQ397,BU396)</f>
        <v>0</v>
      </c>
      <c r="CB397" s="0" t="str">
        <f aca="false">IF(BX397="",BU397,BX397)</f>
        <v>*sleep*</v>
      </c>
      <c r="CC397" s="0" t="n">
        <f aca="false">COUNTIFS(U397:BQ397,CB396)</f>
        <v>0</v>
      </c>
      <c r="CD397" s="14" t="n">
        <f aca="false">CC397/BT397</f>
        <v>0</v>
      </c>
      <c r="CE397" s="0" t="s">
        <v>2861</v>
      </c>
      <c r="CF397" s="14" t="n">
        <f aca="false">(COUNTIFS(U397:BQ397,CE397))/BT397</f>
        <v>0</v>
      </c>
      <c r="CH397" s="0" t="s">
        <v>2862</v>
      </c>
      <c r="CI397" s="14" t="n">
        <f aca="false">(COUNTIFS(U397:BQ397,CK397))/BT397</f>
        <v>0.765957446808511</v>
      </c>
      <c r="CJ397" s="14" t="n">
        <f aca="false">(COUNTIFS(U397:BQ397,CK396))/BT397</f>
        <v>0</v>
      </c>
      <c r="CK397" s="15" t="s">
        <v>304</v>
      </c>
      <c r="CL397" s="0" t="s">
        <v>2848</v>
      </c>
    </row>
    <row r="398" customFormat="false" ht="13.8" hidden="false" customHeight="false" outlineLevel="0" collapsed="false">
      <c r="A398" s="4" t="s">
        <v>197</v>
      </c>
      <c r="B398" s="17" t="n">
        <v>1</v>
      </c>
      <c r="C398" s="17" t="n">
        <v>2</v>
      </c>
      <c r="D398" s="17" t="n">
        <v>1</v>
      </c>
      <c r="E398" s="17" t="n">
        <v>98</v>
      </c>
      <c r="F398" s="17" t="n">
        <v>50</v>
      </c>
      <c r="G398" s="17" t="n">
        <v>2</v>
      </c>
      <c r="H398" s="4" t="n">
        <v>2050</v>
      </c>
      <c r="I398" s="4" t="n">
        <v>12050</v>
      </c>
      <c r="J398" s="4" t="n">
        <v>2050</v>
      </c>
      <c r="K398" s="4" t="s">
        <v>200</v>
      </c>
      <c r="L398" s="4" t="s">
        <v>132</v>
      </c>
      <c r="M398" s="16" t="s">
        <v>2820</v>
      </c>
      <c r="N398" s="16" t="s">
        <v>2821</v>
      </c>
      <c r="O398" s="16" t="s">
        <v>2850</v>
      </c>
      <c r="R398" s="16" t="n">
        <f aca="false">(1+LEN(N398)-LEN(SUBSTITUTE(N398," ","")))+1</f>
        <v>6</v>
      </c>
      <c r="S398" s="16" t="n">
        <f aca="false">(1+LEN(O398)-LEN(SUBSTITUTE(O398," ","")))</f>
        <v>11</v>
      </c>
      <c r="T398" s="16" t="s">
        <v>2724</v>
      </c>
      <c r="U398" s="16" t="s">
        <v>2823</v>
      </c>
      <c r="V398" s="16" t="s">
        <v>2824</v>
      </c>
      <c r="W398" s="16" t="s">
        <v>2825</v>
      </c>
      <c r="X398" s="16" t="s">
        <v>1741</v>
      </c>
      <c r="Y398" s="16" t="s">
        <v>2799</v>
      </c>
      <c r="Z398" s="16" t="s">
        <v>2826</v>
      </c>
      <c r="AA398" s="16" t="s">
        <v>2823</v>
      </c>
      <c r="AB398" s="16" t="s">
        <v>1312</v>
      </c>
      <c r="AC398" s="16" t="s">
        <v>2799</v>
      </c>
      <c r="AD398" s="16" t="s">
        <v>1741</v>
      </c>
      <c r="AE398" s="16" t="s">
        <v>2827</v>
      </c>
      <c r="AF398" s="16" t="s">
        <v>2828</v>
      </c>
      <c r="AG398" s="16" t="s">
        <v>482</v>
      </c>
      <c r="AH398" s="16" t="s">
        <v>2829</v>
      </c>
      <c r="AI398" s="16" t="s">
        <v>2794</v>
      </c>
      <c r="AJ398" s="16" t="s">
        <v>2830</v>
      </c>
      <c r="AK398" s="16" t="s">
        <v>482</v>
      </c>
      <c r="AL398" s="16" t="s">
        <v>2831</v>
      </c>
      <c r="AM398" s="16" t="s">
        <v>2832</v>
      </c>
      <c r="AN398" s="16" t="s">
        <v>1741</v>
      </c>
      <c r="AO398" s="16" t="s">
        <v>2830</v>
      </c>
      <c r="AP398" s="16" t="s">
        <v>2833</v>
      </c>
      <c r="AQ398" s="16" t="s">
        <v>1975</v>
      </c>
      <c r="AR398" s="16" t="s">
        <v>2834</v>
      </c>
      <c r="AS398" s="16" t="s">
        <v>2835</v>
      </c>
      <c r="AT398" s="16" t="s">
        <v>2836</v>
      </c>
      <c r="AU398" s="16" t="s">
        <v>677</v>
      </c>
      <c r="AV398" s="16" t="s">
        <v>2837</v>
      </c>
      <c r="AW398" s="16" t="s">
        <v>2838</v>
      </c>
      <c r="AX398" s="16" t="s">
        <v>1312</v>
      </c>
      <c r="AY398" s="16" t="s">
        <v>1741</v>
      </c>
      <c r="AZ398" s="16" t="s">
        <v>2823</v>
      </c>
      <c r="BA398" s="16" t="s">
        <v>2839</v>
      </c>
      <c r="BB398" s="16" t="s">
        <v>2799</v>
      </c>
      <c r="BC398" s="16" t="s">
        <v>2840</v>
      </c>
      <c r="BD398" s="16" t="s">
        <v>2823</v>
      </c>
      <c r="BE398" s="16" t="s">
        <v>2832</v>
      </c>
      <c r="BF398" s="16" t="s">
        <v>706</v>
      </c>
      <c r="BG398" s="16" t="s">
        <v>1741</v>
      </c>
      <c r="BH398" s="16" t="s">
        <v>1741</v>
      </c>
      <c r="BI398" s="16" t="s">
        <v>1741</v>
      </c>
      <c r="BJ398" s="16" t="s">
        <v>2841</v>
      </c>
      <c r="BK398" s="16" t="s">
        <v>2842</v>
      </c>
      <c r="BL398" s="16" t="s">
        <v>2843</v>
      </c>
      <c r="BM398" s="16" t="s">
        <v>1646</v>
      </c>
      <c r="BN398" s="16" t="s">
        <v>2844</v>
      </c>
      <c r="BO398" s="16" t="s">
        <v>1741</v>
      </c>
      <c r="BP398" s="16" t="s">
        <v>2799</v>
      </c>
      <c r="BQ398" s="16" t="s">
        <v>2845</v>
      </c>
      <c r="BR398" s="16"/>
      <c r="BS398" s="16" t="s">
        <v>1741</v>
      </c>
      <c r="BT398" s="16" t="n">
        <f aca="false">49-(COUNTBLANK(U398:BQ398))</f>
        <v>49</v>
      </c>
      <c r="BU398" s="16" t="str">
        <f aca="false">CONCATENATE("*",BS398,"*")</f>
        <v>*buy*</v>
      </c>
      <c r="BV398" s="16" t="n">
        <f aca="false">COUNTIFS(U398:BQ398,BU398)</f>
        <v>0</v>
      </c>
      <c r="BW398" s="18" t="n">
        <f aca="false">BV398/BT398</f>
        <v>0</v>
      </c>
      <c r="BZ398" s="18" t="str">
        <f aca="false">IF(BY398="","",(BY398/BT398))</f>
        <v/>
      </c>
      <c r="CA398" s="16" t="n">
        <f aca="false">COUNTIFS(U398:BQ398,BU399)</f>
        <v>0</v>
      </c>
      <c r="CB398" s="16" t="str">
        <f aca="false">IF(BX398="",BU398,BX398)</f>
        <v>*buy*</v>
      </c>
      <c r="CC398" s="16" t="n">
        <f aca="false">COUNTIFS(U398:BQ398,CB399)</f>
        <v>0</v>
      </c>
      <c r="CD398" s="18" t="n">
        <f aca="false">CC398/BT398</f>
        <v>0</v>
      </c>
      <c r="CE398" s="16" t="s">
        <v>2846</v>
      </c>
      <c r="CF398" s="18" t="n">
        <f aca="false">(COUNTIFS(U398:BQ398,CE398))/BT398</f>
        <v>0</v>
      </c>
      <c r="CH398" s="16" t="s">
        <v>2847</v>
      </c>
      <c r="CI398" s="14" t="n">
        <f aca="false">(COUNTIFS(U398:BQ398,CK398))/BT398</f>
        <v>0</v>
      </c>
      <c r="CJ398" s="14" t="n">
        <f aca="false">(COUNTIFS(U398:BQ398,CK399))/BT398</f>
        <v>0.448979591836735</v>
      </c>
      <c r="CK398" s="16" t="s">
        <v>304</v>
      </c>
      <c r="CL398" s="16" t="s">
        <v>2848</v>
      </c>
    </row>
    <row r="399" customFormat="false" ht="13.8" hidden="false" customHeight="false" outlineLevel="0" collapsed="false">
      <c r="A399" s="4" t="s">
        <v>131</v>
      </c>
      <c r="B399" s="17" t="n">
        <v>1</v>
      </c>
      <c r="C399" s="17" t="n">
        <v>2</v>
      </c>
      <c r="D399" s="17" t="n">
        <v>2</v>
      </c>
      <c r="E399" s="17" t="n">
        <v>98</v>
      </c>
      <c r="F399" s="17" t="n">
        <v>50</v>
      </c>
      <c r="G399" s="17" t="n">
        <v>3</v>
      </c>
      <c r="H399" s="4" t="n">
        <v>3050</v>
      </c>
      <c r="I399" s="4" t="n">
        <v>13050</v>
      </c>
      <c r="J399" s="4" t="n">
        <v>3050</v>
      </c>
      <c r="K399" s="4" t="s">
        <v>200</v>
      </c>
      <c r="L399" s="4" t="s">
        <v>132</v>
      </c>
      <c r="M399" s="16" t="s">
        <v>2849</v>
      </c>
      <c r="N399" s="16" t="s">
        <v>2821</v>
      </c>
      <c r="O399" s="16" t="s">
        <v>2822</v>
      </c>
      <c r="R399" s="16" t="n">
        <f aca="false">(1+LEN(N399)-LEN(SUBSTITUTE(N399," ","")))+1</f>
        <v>6</v>
      </c>
      <c r="S399" s="16" t="n">
        <f aca="false">(1+LEN(O399)-LEN(SUBSTITUTE(O399," ","")))</f>
        <v>11</v>
      </c>
      <c r="T399" s="16" t="s">
        <v>2724</v>
      </c>
      <c r="U399" s="16" t="s">
        <v>304</v>
      </c>
      <c r="V399" s="16" t="s">
        <v>1290</v>
      </c>
      <c r="W399" s="16" t="s">
        <v>1290</v>
      </c>
      <c r="X399" s="16" t="s">
        <v>304</v>
      </c>
      <c r="Y399" s="16" t="s">
        <v>1290</v>
      </c>
      <c r="Z399" s="16" t="s">
        <v>1290</v>
      </c>
      <c r="AA399" s="16" t="s">
        <v>1290</v>
      </c>
      <c r="AB399" s="16" t="s">
        <v>304</v>
      </c>
      <c r="AD399" s="16" t="s">
        <v>2851</v>
      </c>
      <c r="AE399" s="16" t="s">
        <v>644</v>
      </c>
      <c r="AF399" s="16" t="s">
        <v>2852</v>
      </c>
      <c r="AG399" s="16" t="s">
        <v>2853</v>
      </c>
      <c r="AH399" s="16" t="s">
        <v>1290</v>
      </c>
      <c r="AI399" s="16" t="s">
        <v>1290</v>
      </c>
      <c r="AJ399" s="16" t="s">
        <v>1290</v>
      </c>
      <c r="AK399" s="16" t="s">
        <v>2853</v>
      </c>
      <c r="AL399" s="16" t="s">
        <v>2854</v>
      </c>
      <c r="AM399" s="16" t="s">
        <v>304</v>
      </c>
      <c r="AN399" s="16" t="s">
        <v>2855</v>
      </c>
      <c r="AO399" s="16" t="s">
        <v>304</v>
      </c>
      <c r="AP399" s="16" t="s">
        <v>1290</v>
      </c>
      <c r="AQ399" s="16" t="s">
        <v>304</v>
      </c>
      <c r="AR399" s="16" t="s">
        <v>2856</v>
      </c>
      <c r="AS399" s="16" t="s">
        <v>2857</v>
      </c>
      <c r="AT399" s="16" t="s">
        <v>1626</v>
      </c>
      <c r="AU399" s="16" t="s">
        <v>1290</v>
      </c>
      <c r="AV399" s="16" t="s">
        <v>304</v>
      </c>
      <c r="AW399" s="16" t="s">
        <v>304</v>
      </c>
      <c r="AX399" s="16" t="s">
        <v>1652</v>
      </c>
      <c r="AY399" s="16" t="s">
        <v>2858</v>
      </c>
      <c r="AZ399" s="16" t="s">
        <v>1290</v>
      </c>
      <c r="BA399" s="16" t="s">
        <v>1290</v>
      </c>
      <c r="BB399" s="16" t="s">
        <v>304</v>
      </c>
      <c r="BC399" s="16" t="s">
        <v>1290</v>
      </c>
      <c r="BD399" s="16" t="s">
        <v>1290</v>
      </c>
      <c r="BE399" s="16" t="s">
        <v>2853</v>
      </c>
      <c r="BF399" s="16" t="s">
        <v>315</v>
      </c>
      <c r="BG399" s="16" t="s">
        <v>304</v>
      </c>
      <c r="BH399" s="16" t="s">
        <v>1290</v>
      </c>
      <c r="BI399" s="16" t="s">
        <v>2853</v>
      </c>
      <c r="BJ399" s="16" t="s">
        <v>1290</v>
      </c>
      <c r="BK399" s="16" t="s">
        <v>304</v>
      </c>
      <c r="BL399" s="16" t="s">
        <v>1290</v>
      </c>
      <c r="BM399" s="16" t="s">
        <v>2859</v>
      </c>
      <c r="BO399" s="16" t="s">
        <v>1290</v>
      </c>
      <c r="BP399" s="16" t="s">
        <v>1290</v>
      </c>
      <c r="BQ399" s="16" t="s">
        <v>2860</v>
      </c>
      <c r="BR399" s="16"/>
      <c r="BS399" s="16" t="s">
        <v>304</v>
      </c>
      <c r="BT399" s="16" t="n">
        <f aca="false">49-(COUNTBLANK(U399:BQ399))</f>
        <v>47</v>
      </c>
      <c r="BU399" s="16" t="str">
        <f aca="false">CONCATENATE("*",BS399,"*")</f>
        <v>*sleep*</v>
      </c>
      <c r="BV399" s="16" t="n">
        <f aca="false">COUNTIFS(U399:BQ399,BU399)</f>
        <v>0</v>
      </c>
      <c r="BW399" s="18" t="n">
        <f aca="false">BV399/BT399</f>
        <v>0</v>
      </c>
      <c r="BZ399" s="18" t="str">
        <f aca="false">IF(BY399="","",(BY399/BT399))</f>
        <v/>
      </c>
      <c r="CA399" s="16" t="n">
        <f aca="false">COUNTIFS(U399:BQ399,BU398)</f>
        <v>0</v>
      </c>
      <c r="CB399" s="16" t="str">
        <f aca="false">IF(BX399="",BU399,BX399)</f>
        <v>*sleep*</v>
      </c>
      <c r="CC399" s="16" t="n">
        <f aca="false">COUNTIFS(U399:BQ399,CB398)</f>
        <v>0</v>
      </c>
      <c r="CD399" s="18" t="n">
        <f aca="false">CC399/BT399</f>
        <v>0</v>
      </c>
      <c r="CE399" s="16" t="s">
        <v>2861</v>
      </c>
      <c r="CF399" s="18" t="n">
        <f aca="false">(COUNTIFS(U399:BQ399,CE399))/BT399</f>
        <v>0</v>
      </c>
      <c r="CH399" s="16" t="s">
        <v>2862</v>
      </c>
      <c r="CI399" s="14" t="n">
        <f aca="false">(COUNTIFS(U399:BQ399,CK399))/BT399</f>
        <v>0</v>
      </c>
      <c r="CJ399" s="14" t="n">
        <f aca="false">(COUNTIFS(U399:BQ399,CK398))/BT399</f>
        <v>0.765957446808511</v>
      </c>
      <c r="CK399" s="16" t="s">
        <v>1741</v>
      </c>
      <c r="CL399" s="16" t="s">
        <v>2848</v>
      </c>
    </row>
    <row r="400" customFormat="false" ht="13.8" hidden="false" customHeight="false" outlineLevel="0" collapsed="false">
      <c r="A400" s="4" t="s">
        <v>203</v>
      </c>
      <c r="B400" s="4" t="n">
        <v>2</v>
      </c>
      <c r="C400" s="4" t="n">
        <v>1</v>
      </c>
      <c r="D400" s="4" t="n">
        <v>1</v>
      </c>
      <c r="E400" s="4" t="n">
        <v>98</v>
      </c>
      <c r="F400" s="4" t="n">
        <v>50</v>
      </c>
      <c r="G400" s="4" t="n">
        <v>5</v>
      </c>
      <c r="H400" s="4" t="n">
        <v>5050</v>
      </c>
      <c r="I400" s="4" t="n">
        <v>15050</v>
      </c>
      <c r="J400" s="4" t="n">
        <v>5050</v>
      </c>
      <c r="K400" s="4" t="s">
        <v>200</v>
      </c>
      <c r="L400" s="4" t="s">
        <v>132</v>
      </c>
      <c r="M400" s="0" t="s">
        <v>2820</v>
      </c>
      <c r="N400" s="0" t="s">
        <v>2821</v>
      </c>
      <c r="O400" s="0" t="s">
        <v>2822</v>
      </c>
      <c r="R400" s="0" t="n">
        <f aca="false">(1+LEN(N400)-LEN(SUBSTITUTE(N400," ","")))+1</f>
        <v>6</v>
      </c>
      <c r="S400" s="0" t="n">
        <f aca="false">(1+LEN(O400)-LEN(SUBSTITUTE(O400," ","")))</f>
        <v>11</v>
      </c>
      <c r="T400" s="0" t="s">
        <v>2724</v>
      </c>
      <c r="U400" s="0" t="s">
        <v>2823</v>
      </c>
      <c r="V400" s="0" t="s">
        <v>2824</v>
      </c>
      <c r="W400" s="0" t="s">
        <v>2825</v>
      </c>
      <c r="X400" s="0" t="s">
        <v>1741</v>
      </c>
      <c r="Y400" s="0" t="s">
        <v>2799</v>
      </c>
      <c r="Z400" s="0" t="s">
        <v>2826</v>
      </c>
      <c r="AA400" s="0" t="s">
        <v>2823</v>
      </c>
      <c r="AB400" s="0" t="s">
        <v>1312</v>
      </c>
      <c r="AC400" s="0" t="s">
        <v>2799</v>
      </c>
      <c r="AD400" s="0" t="s">
        <v>1741</v>
      </c>
      <c r="AE400" s="0" t="s">
        <v>2827</v>
      </c>
      <c r="AF400" s="0" t="s">
        <v>2828</v>
      </c>
      <c r="AG400" s="0" t="s">
        <v>482</v>
      </c>
      <c r="AH400" s="0" t="s">
        <v>2829</v>
      </c>
      <c r="AI400" s="0" t="s">
        <v>2794</v>
      </c>
      <c r="AJ400" s="0" t="s">
        <v>2830</v>
      </c>
      <c r="AK400" s="0" t="s">
        <v>482</v>
      </c>
      <c r="AL400" s="0" t="s">
        <v>2831</v>
      </c>
      <c r="AM400" s="0" t="s">
        <v>2832</v>
      </c>
      <c r="AN400" s="0" t="s">
        <v>1741</v>
      </c>
      <c r="AO400" s="0" t="s">
        <v>2830</v>
      </c>
      <c r="AP400" s="0" t="s">
        <v>2833</v>
      </c>
      <c r="AQ400" s="0" t="s">
        <v>1975</v>
      </c>
      <c r="AR400" s="0" t="s">
        <v>2834</v>
      </c>
      <c r="AS400" s="0" t="s">
        <v>2835</v>
      </c>
      <c r="AT400" s="0" t="s">
        <v>2836</v>
      </c>
      <c r="AU400" s="0" t="s">
        <v>677</v>
      </c>
      <c r="AV400" s="0" t="s">
        <v>2837</v>
      </c>
      <c r="AW400" s="0" t="s">
        <v>2838</v>
      </c>
      <c r="AX400" s="0" t="s">
        <v>1312</v>
      </c>
      <c r="AY400" s="0" t="s">
        <v>1741</v>
      </c>
      <c r="AZ400" s="0" t="s">
        <v>2823</v>
      </c>
      <c r="BA400" s="0" t="s">
        <v>2839</v>
      </c>
      <c r="BB400" s="0" t="s">
        <v>2799</v>
      </c>
      <c r="BC400" s="0" t="s">
        <v>2840</v>
      </c>
      <c r="BD400" s="0" t="s">
        <v>2823</v>
      </c>
      <c r="BE400" s="0" t="s">
        <v>2832</v>
      </c>
      <c r="BF400" s="0" t="s">
        <v>706</v>
      </c>
      <c r="BG400" s="0" t="s">
        <v>1741</v>
      </c>
      <c r="BH400" s="0" t="s">
        <v>1741</v>
      </c>
      <c r="BI400" s="0" t="s">
        <v>1741</v>
      </c>
      <c r="BJ400" s="0" t="s">
        <v>2841</v>
      </c>
      <c r="BK400" s="0" t="s">
        <v>2842</v>
      </c>
      <c r="BL400" s="0" t="s">
        <v>2843</v>
      </c>
      <c r="BM400" s="0" t="s">
        <v>1646</v>
      </c>
      <c r="BN400" s="0" t="s">
        <v>2844</v>
      </c>
      <c r="BO400" s="0" t="s">
        <v>1741</v>
      </c>
      <c r="BP400" s="0" t="s">
        <v>2799</v>
      </c>
      <c r="BQ400" s="0" t="s">
        <v>2845</v>
      </c>
      <c r="BS400" s="0" t="s">
        <v>1741</v>
      </c>
      <c r="BT400" s="0" t="n">
        <f aca="false">49-(COUNTBLANK(U400:BQ400))</f>
        <v>49</v>
      </c>
      <c r="BU400" s="0" t="str">
        <f aca="false">CONCATENATE("*",BS400,"*")</f>
        <v>*buy*</v>
      </c>
      <c r="BV400" s="0" t="n">
        <f aca="false">COUNTIFS(U400:BQ400,BU400)</f>
        <v>0</v>
      </c>
      <c r="BW400" s="13" t="n">
        <f aca="false">BV400/BT400</f>
        <v>0</v>
      </c>
      <c r="BZ400" s="14" t="str">
        <f aca="false">IF(BY400="","",(BY400/BT400))</f>
        <v/>
      </c>
      <c r="CA400" s="0" t="n">
        <f aca="false">COUNTIFS(U400:BQ400,BU401)</f>
        <v>0</v>
      </c>
      <c r="CB400" s="0" t="str">
        <f aca="false">IF(BX400="",BU400,BX400)</f>
        <v>*buy*</v>
      </c>
      <c r="CC400" s="0" t="n">
        <f aca="false">COUNTIFS(U400:BQ400,CB401)</f>
        <v>0</v>
      </c>
      <c r="CD400" s="14" t="n">
        <f aca="false">CC400/BT400</f>
        <v>0</v>
      </c>
      <c r="CE400" s="0" t="s">
        <v>2846</v>
      </c>
      <c r="CF400" s="14" t="n">
        <f aca="false">(COUNTIFS(U400:BQ400,CE400))/BT400</f>
        <v>0</v>
      </c>
      <c r="CH400" s="0" t="s">
        <v>2847</v>
      </c>
      <c r="CI400" s="14" t="n">
        <f aca="false">(COUNTIFS(U400:BQ400,CK400))/BT400</f>
        <v>0.448979591836735</v>
      </c>
      <c r="CJ400" s="14" t="n">
        <f aca="false">(COUNTIFS(U400:BQ400,CH401))/BT400</f>
        <v>0</v>
      </c>
      <c r="CK400" s="15" t="s">
        <v>1741</v>
      </c>
      <c r="CL400" s="0" t="s">
        <v>2848</v>
      </c>
    </row>
    <row r="401" customFormat="false" ht="13.8" hidden="false" customHeight="false" outlineLevel="0" collapsed="false">
      <c r="A401" s="4" t="s">
        <v>199</v>
      </c>
      <c r="B401" s="4" t="n">
        <v>2</v>
      </c>
      <c r="C401" s="4" t="n">
        <v>1</v>
      </c>
      <c r="D401" s="4" t="n">
        <v>2</v>
      </c>
      <c r="E401" s="4" t="n">
        <v>98</v>
      </c>
      <c r="F401" s="4" t="n">
        <v>50</v>
      </c>
      <c r="G401" s="4" t="n">
        <v>6</v>
      </c>
      <c r="H401" s="4" t="n">
        <v>6050</v>
      </c>
      <c r="I401" s="4" t="n">
        <v>16050</v>
      </c>
      <c r="J401" s="4" t="n">
        <v>6050</v>
      </c>
      <c r="K401" s="4" t="s">
        <v>200</v>
      </c>
      <c r="L401" s="4" t="s">
        <v>132</v>
      </c>
      <c r="M401" s="0" t="s">
        <v>2849</v>
      </c>
      <c r="N401" s="0" t="s">
        <v>2821</v>
      </c>
      <c r="O401" s="0" t="s">
        <v>2850</v>
      </c>
      <c r="R401" s="0" t="n">
        <f aca="false">(1+LEN(N401)-LEN(SUBSTITUTE(N401," ","")))+1</f>
        <v>6</v>
      </c>
      <c r="S401" s="0" t="n">
        <f aca="false">(1+LEN(O401)-LEN(SUBSTITUTE(O401," ","")))</f>
        <v>11</v>
      </c>
      <c r="T401" s="0" t="s">
        <v>2724</v>
      </c>
      <c r="U401" s="0" t="s">
        <v>304</v>
      </c>
      <c r="V401" s="0" t="s">
        <v>1290</v>
      </c>
      <c r="W401" s="0" t="s">
        <v>1290</v>
      </c>
      <c r="X401" s="0" t="s">
        <v>304</v>
      </c>
      <c r="Y401" s="0" t="s">
        <v>1290</v>
      </c>
      <c r="Z401" s="0" t="s">
        <v>1290</v>
      </c>
      <c r="AA401" s="0" t="s">
        <v>1290</v>
      </c>
      <c r="AB401" s="0" t="s">
        <v>304</v>
      </c>
      <c r="AC401" s="12"/>
      <c r="AD401" s="0" t="s">
        <v>2851</v>
      </c>
      <c r="AE401" s="0" t="s">
        <v>644</v>
      </c>
      <c r="AF401" s="0" t="s">
        <v>2852</v>
      </c>
      <c r="AG401" s="0" t="s">
        <v>2853</v>
      </c>
      <c r="AH401" s="0" t="s">
        <v>1290</v>
      </c>
      <c r="AI401" s="0" t="s">
        <v>1290</v>
      </c>
      <c r="AJ401" s="0" t="s">
        <v>1290</v>
      </c>
      <c r="AK401" s="0" t="s">
        <v>2853</v>
      </c>
      <c r="AL401" s="0" t="s">
        <v>2854</v>
      </c>
      <c r="AM401" s="0" t="s">
        <v>304</v>
      </c>
      <c r="AN401" s="0" t="s">
        <v>2855</v>
      </c>
      <c r="AO401" s="0" t="s">
        <v>304</v>
      </c>
      <c r="AP401" s="0" t="s">
        <v>1290</v>
      </c>
      <c r="AQ401" s="0" t="s">
        <v>304</v>
      </c>
      <c r="AR401" s="0" t="s">
        <v>2856</v>
      </c>
      <c r="AS401" s="0" t="s">
        <v>2857</v>
      </c>
      <c r="AT401" s="0" t="s">
        <v>1626</v>
      </c>
      <c r="AU401" s="0" t="s">
        <v>1290</v>
      </c>
      <c r="AV401" s="0" t="s">
        <v>304</v>
      </c>
      <c r="AW401" s="0" t="s">
        <v>304</v>
      </c>
      <c r="AX401" s="0" t="s">
        <v>1652</v>
      </c>
      <c r="AY401" s="0" t="s">
        <v>2858</v>
      </c>
      <c r="AZ401" s="0" t="s">
        <v>1290</v>
      </c>
      <c r="BA401" s="0" t="s">
        <v>1290</v>
      </c>
      <c r="BB401" s="0" t="s">
        <v>304</v>
      </c>
      <c r="BC401" s="0" t="s">
        <v>1290</v>
      </c>
      <c r="BD401" s="0" t="s">
        <v>1290</v>
      </c>
      <c r="BE401" s="0" t="s">
        <v>2853</v>
      </c>
      <c r="BF401" s="0" t="s">
        <v>315</v>
      </c>
      <c r="BG401" s="0" t="s">
        <v>304</v>
      </c>
      <c r="BH401" s="0" t="s">
        <v>1290</v>
      </c>
      <c r="BI401" s="0" t="s">
        <v>2853</v>
      </c>
      <c r="BJ401" s="0" t="s">
        <v>1290</v>
      </c>
      <c r="BK401" s="0" t="s">
        <v>304</v>
      </c>
      <c r="BL401" s="0" t="s">
        <v>1290</v>
      </c>
      <c r="BM401" s="0" t="s">
        <v>2859</v>
      </c>
      <c r="BN401" s="12"/>
      <c r="BO401" s="0" t="s">
        <v>1290</v>
      </c>
      <c r="BP401" s="0" t="s">
        <v>1290</v>
      </c>
      <c r="BQ401" s="0" t="s">
        <v>2860</v>
      </c>
      <c r="BS401" s="0" t="s">
        <v>304</v>
      </c>
      <c r="BT401" s="0" t="n">
        <f aca="false">49-(COUNTBLANK(U401:BQ401))</f>
        <v>47</v>
      </c>
      <c r="BU401" s="0" t="str">
        <f aca="false">CONCATENATE("*",BS401,"*")</f>
        <v>*sleep*</v>
      </c>
      <c r="BV401" s="0" t="n">
        <f aca="false">COUNTIFS(U401:BQ401,BU401)</f>
        <v>0</v>
      </c>
      <c r="BW401" s="13" t="n">
        <f aca="false">BV401/BT401</f>
        <v>0</v>
      </c>
      <c r="BZ401" s="14" t="str">
        <f aca="false">IF(BY401="","",(BY401/BT401))</f>
        <v/>
      </c>
      <c r="CA401" s="0" t="n">
        <f aca="false">COUNTIFS(U401:BQ401,BU400)</f>
        <v>0</v>
      </c>
      <c r="CB401" s="0" t="str">
        <f aca="false">IF(BX401="",BU401,BX401)</f>
        <v>*sleep*</v>
      </c>
      <c r="CC401" s="0" t="n">
        <f aca="false">COUNTIFS(U401:BQ401,CB400)</f>
        <v>0</v>
      </c>
      <c r="CD401" s="14" t="n">
        <f aca="false">CC401/BT401</f>
        <v>0</v>
      </c>
      <c r="CE401" s="0" t="s">
        <v>2861</v>
      </c>
      <c r="CF401" s="14" t="n">
        <f aca="false">(COUNTIFS(U401:BQ401,CE401))/BT401</f>
        <v>0</v>
      </c>
      <c r="CH401" s="0" t="s">
        <v>2862</v>
      </c>
      <c r="CI401" s="14" t="n">
        <f aca="false">(COUNTIFS(U401:BQ401,CK401))/BT401</f>
        <v>0.765957446808511</v>
      </c>
      <c r="CJ401" s="14" t="n">
        <f aca="false">(COUNTIFS(U401:BQ401,CH400))/BT401</f>
        <v>0</v>
      </c>
      <c r="CK401" s="15" t="s">
        <v>304</v>
      </c>
      <c r="CL401" s="0" t="s">
        <v>2848</v>
      </c>
    </row>
    <row r="402" customFormat="false" ht="13.8" hidden="false" customHeight="false" outlineLevel="0" collapsed="false">
      <c r="A402" s="4" t="s">
        <v>201</v>
      </c>
      <c r="B402" s="17" t="n">
        <v>2</v>
      </c>
      <c r="C402" s="17" t="n">
        <v>2</v>
      </c>
      <c r="D402" s="17" t="n">
        <v>1</v>
      </c>
      <c r="E402" s="17" t="n">
        <v>98</v>
      </c>
      <c r="F402" s="17" t="n">
        <v>50</v>
      </c>
      <c r="G402" s="17" t="n">
        <v>7</v>
      </c>
      <c r="H402" s="4" t="n">
        <v>7050</v>
      </c>
      <c r="I402" s="4" t="n">
        <v>17050</v>
      </c>
      <c r="J402" s="4" t="n">
        <v>7050</v>
      </c>
      <c r="K402" s="4" t="s">
        <v>200</v>
      </c>
      <c r="L402" s="4" t="s">
        <v>132</v>
      </c>
      <c r="M402" s="16" t="s">
        <v>2820</v>
      </c>
      <c r="N402" s="16" t="s">
        <v>2821</v>
      </c>
      <c r="O402" s="16" t="s">
        <v>2850</v>
      </c>
      <c r="P402" s="16"/>
      <c r="Q402" s="16"/>
      <c r="R402" s="16" t="n">
        <f aca="false">(1+LEN(N402)-LEN(SUBSTITUTE(N402," ","")))+1</f>
        <v>6</v>
      </c>
      <c r="S402" s="16" t="n">
        <f aca="false">(1+LEN(O402)-LEN(SUBSTITUTE(O402," ","")))</f>
        <v>11</v>
      </c>
      <c r="T402" s="16" t="s">
        <v>2724</v>
      </c>
      <c r="U402" s="16" t="s">
        <v>2823</v>
      </c>
      <c r="V402" s="16" t="s">
        <v>2824</v>
      </c>
      <c r="W402" s="16" t="s">
        <v>2825</v>
      </c>
      <c r="X402" s="16" t="s">
        <v>1741</v>
      </c>
      <c r="Y402" s="16" t="s">
        <v>2799</v>
      </c>
      <c r="Z402" s="16" t="s">
        <v>2826</v>
      </c>
      <c r="AA402" s="16" t="s">
        <v>2823</v>
      </c>
      <c r="AB402" s="16" t="s">
        <v>1312</v>
      </c>
      <c r="AC402" s="16" t="s">
        <v>2799</v>
      </c>
      <c r="AD402" s="16" t="s">
        <v>1741</v>
      </c>
      <c r="AE402" s="16" t="s">
        <v>2827</v>
      </c>
      <c r="AF402" s="16" t="s">
        <v>2828</v>
      </c>
      <c r="AG402" s="16" t="s">
        <v>482</v>
      </c>
      <c r="AH402" s="16" t="s">
        <v>2829</v>
      </c>
      <c r="AI402" s="16" t="s">
        <v>2794</v>
      </c>
      <c r="AJ402" s="16" t="s">
        <v>2830</v>
      </c>
      <c r="AK402" s="16" t="s">
        <v>482</v>
      </c>
      <c r="AL402" s="16" t="s">
        <v>2831</v>
      </c>
      <c r="AM402" s="16" t="s">
        <v>2832</v>
      </c>
      <c r="AN402" s="16" t="s">
        <v>1741</v>
      </c>
      <c r="AO402" s="16" t="s">
        <v>2830</v>
      </c>
      <c r="AP402" s="16" t="s">
        <v>2833</v>
      </c>
      <c r="AQ402" s="16" t="s">
        <v>1975</v>
      </c>
      <c r="AR402" s="16" t="s">
        <v>2834</v>
      </c>
      <c r="AS402" s="16" t="s">
        <v>2835</v>
      </c>
      <c r="AT402" s="16" t="s">
        <v>2836</v>
      </c>
      <c r="AU402" s="16" t="s">
        <v>677</v>
      </c>
      <c r="AV402" s="16" t="s">
        <v>2837</v>
      </c>
      <c r="AW402" s="16" t="s">
        <v>2838</v>
      </c>
      <c r="AX402" s="16" t="s">
        <v>1312</v>
      </c>
      <c r="AY402" s="16" t="s">
        <v>1741</v>
      </c>
      <c r="AZ402" s="16" t="s">
        <v>2823</v>
      </c>
      <c r="BA402" s="16" t="s">
        <v>2839</v>
      </c>
      <c r="BB402" s="16" t="s">
        <v>2799</v>
      </c>
      <c r="BC402" s="16" t="s">
        <v>2840</v>
      </c>
      <c r="BD402" s="16" t="s">
        <v>2823</v>
      </c>
      <c r="BE402" s="16" t="s">
        <v>2832</v>
      </c>
      <c r="BF402" s="16" t="s">
        <v>706</v>
      </c>
      <c r="BG402" s="16" t="s">
        <v>1741</v>
      </c>
      <c r="BH402" s="16" t="s">
        <v>1741</v>
      </c>
      <c r="BI402" s="16" t="s">
        <v>1741</v>
      </c>
      <c r="BJ402" s="16" t="s">
        <v>2841</v>
      </c>
      <c r="BK402" s="16" t="s">
        <v>2842</v>
      </c>
      <c r="BL402" s="16" t="s">
        <v>2843</v>
      </c>
      <c r="BM402" s="16" t="s">
        <v>1646</v>
      </c>
      <c r="BN402" s="16" t="s">
        <v>2844</v>
      </c>
      <c r="BO402" s="16" t="s">
        <v>1741</v>
      </c>
      <c r="BP402" s="16" t="s">
        <v>2799</v>
      </c>
      <c r="BQ402" s="16" t="s">
        <v>2845</v>
      </c>
      <c r="BR402" s="16"/>
      <c r="BS402" s="16" t="s">
        <v>1741</v>
      </c>
      <c r="BT402" s="16" t="n">
        <f aca="false">49-(COUNTBLANK(U402:BQ402))</f>
        <v>49</v>
      </c>
      <c r="BU402" s="16" t="str">
        <f aca="false">CONCATENATE("*",BS402,"*")</f>
        <v>*buy*</v>
      </c>
      <c r="BV402" s="16" t="n">
        <f aca="false">COUNTIFS(U402:BQ402,BU402)</f>
        <v>0</v>
      </c>
      <c r="BW402" s="18" t="n">
        <f aca="false">BV402/BT402</f>
        <v>0</v>
      </c>
      <c r="BX402" s="16"/>
      <c r="BY402" s="16"/>
      <c r="BZ402" s="18" t="str">
        <f aca="false">IF(BY402="","",(BY402/BT402))</f>
        <v/>
      </c>
      <c r="CA402" s="16" t="n">
        <f aca="false">COUNTIFS(U402:BQ402,BU403)</f>
        <v>0</v>
      </c>
      <c r="CB402" s="16" t="str">
        <f aca="false">IF(BX402="",BU402,BX402)</f>
        <v>*buy*</v>
      </c>
      <c r="CC402" s="16" t="n">
        <f aca="false">COUNTIFS(U402:BQ402,CB403)</f>
        <v>0</v>
      </c>
      <c r="CD402" s="18" t="n">
        <f aca="false">CC402/BT402</f>
        <v>0</v>
      </c>
      <c r="CE402" s="16" t="s">
        <v>2846</v>
      </c>
      <c r="CF402" s="18" t="n">
        <f aca="false">(COUNTIFS(U402:BQ402,CE402))/BT402</f>
        <v>0</v>
      </c>
      <c r="CG402" s="16"/>
      <c r="CH402" s="16" t="s">
        <v>2847</v>
      </c>
      <c r="CI402" s="14" t="n">
        <f aca="false">(COUNTIFS(U402:BQ402,CK402))/BT402</f>
        <v>0</v>
      </c>
      <c r="CJ402" s="18" t="n">
        <v>0.45</v>
      </c>
      <c r="CK402" s="16" t="s">
        <v>304</v>
      </c>
      <c r="CL402" s="16" t="s">
        <v>2848</v>
      </c>
    </row>
    <row r="403" customFormat="false" ht="13.8" hidden="false" customHeight="false" outlineLevel="0" collapsed="false">
      <c r="A403" s="4" t="s">
        <v>202</v>
      </c>
      <c r="B403" s="17" t="n">
        <v>2</v>
      </c>
      <c r="C403" s="17" t="n">
        <v>2</v>
      </c>
      <c r="D403" s="17" t="n">
        <v>2</v>
      </c>
      <c r="E403" s="17" t="n">
        <v>98</v>
      </c>
      <c r="F403" s="17" t="n">
        <v>50</v>
      </c>
      <c r="G403" s="17" t="n">
        <v>8</v>
      </c>
      <c r="H403" s="4" t="n">
        <v>8050</v>
      </c>
      <c r="I403" s="4" t="n">
        <v>18050</v>
      </c>
      <c r="J403" s="4" t="n">
        <v>8050</v>
      </c>
      <c r="K403" s="4" t="s">
        <v>200</v>
      </c>
      <c r="L403" s="4" t="s">
        <v>132</v>
      </c>
      <c r="M403" s="16" t="s">
        <v>2849</v>
      </c>
      <c r="N403" s="16" t="s">
        <v>2821</v>
      </c>
      <c r="O403" s="16" t="s">
        <v>2822</v>
      </c>
      <c r="P403" s="16"/>
      <c r="Q403" s="16"/>
      <c r="R403" s="16" t="n">
        <f aca="false">(1+LEN(N403)-LEN(SUBSTITUTE(N403," ","")))+1</f>
        <v>6</v>
      </c>
      <c r="S403" s="16" t="n">
        <f aca="false">(1+LEN(O403)-LEN(SUBSTITUTE(O403," ","")))</f>
        <v>11</v>
      </c>
      <c r="T403" s="16" t="s">
        <v>2724</v>
      </c>
      <c r="U403" s="16" t="s">
        <v>304</v>
      </c>
      <c r="V403" s="16" t="s">
        <v>1290</v>
      </c>
      <c r="W403" s="16" t="s">
        <v>1290</v>
      </c>
      <c r="X403" s="16" t="s">
        <v>304</v>
      </c>
      <c r="Y403" s="16" t="s">
        <v>1290</v>
      </c>
      <c r="Z403" s="16" t="s">
        <v>1290</v>
      </c>
      <c r="AA403" s="16" t="s">
        <v>1290</v>
      </c>
      <c r="AB403" s="16" t="s">
        <v>304</v>
      </c>
      <c r="AC403" s="16"/>
      <c r="AD403" s="16" t="s">
        <v>2851</v>
      </c>
      <c r="AE403" s="16" t="s">
        <v>644</v>
      </c>
      <c r="AF403" s="16" t="s">
        <v>2852</v>
      </c>
      <c r="AG403" s="16" t="s">
        <v>2853</v>
      </c>
      <c r="AH403" s="16" t="s">
        <v>1290</v>
      </c>
      <c r="AI403" s="16" t="s">
        <v>1290</v>
      </c>
      <c r="AJ403" s="16" t="s">
        <v>1290</v>
      </c>
      <c r="AK403" s="16" t="s">
        <v>2853</v>
      </c>
      <c r="AL403" s="16" t="s">
        <v>2854</v>
      </c>
      <c r="AM403" s="16" t="s">
        <v>304</v>
      </c>
      <c r="AN403" s="16" t="s">
        <v>2855</v>
      </c>
      <c r="AO403" s="16" t="s">
        <v>304</v>
      </c>
      <c r="AP403" s="16" t="s">
        <v>1290</v>
      </c>
      <c r="AQ403" s="16" t="s">
        <v>304</v>
      </c>
      <c r="AR403" s="16" t="s">
        <v>2856</v>
      </c>
      <c r="AS403" s="16" t="s">
        <v>2857</v>
      </c>
      <c r="AT403" s="16" t="s">
        <v>1626</v>
      </c>
      <c r="AU403" s="16" t="s">
        <v>1290</v>
      </c>
      <c r="AV403" s="16" t="s">
        <v>304</v>
      </c>
      <c r="AW403" s="16" t="s">
        <v>304</v>
      </c>
      <c r="AX403" s="16" t="s">
        <v>1652</v>
      </c>
      <c r="AY403" s="16" t="s">
        <v>2858</v>
      </c>
      <c r="AZ403" s="16" t="s">
        <v>1290</v>
      </c>
      <c r="BA403" s="16" t="s">
        <v>1290</v>
      </c>
      <c r="BB403" s="16" t="s">
        <v>304</v>
      </c>
      <c r="BC403" s="16" t="s">
        <v>1290</v>
      </c>
      <c r="BD403" s="16" t="s">
        <v>1290</v>
      </c>
      <c r="BE403" s="16" t="s">
        <v>2853</v>
      </c>
      <c r="BF403" s="16" t="s">
        <v>315</v>
      </c>
      <c r="BG403" s="16" t="s">
        <v>304</v>
      </c>
      <c r="BH403" s="16" t="s">
        <v>1290</v>
      </c>
      <c r="BI403" s="16" t="s">
        <v>2853</v>
      </c>
      <c r="BJ403" s="16" t="s">
        <v>1290</v>
      </c>
      <c r="BK403" s="16" t="s">
        <v>304</v>
      </c>
      <c r="BL403" s="16" t="s">
        <v>1290</v>
      </c>
      <c r="BM403" s="16" t="s">
        <v>2859</v>
      </c>
      <c r="BN403" s="16"/>
      <c r="BO403" s="16" t="s">
        <v>1290</v>
      </c>
      <c r="BP403" s="16" t="s">
        <v>1290</v>
      </c>
      <c r="BQ403" s="16" t="s">
        <v>2860</v>
      </c>
      <c r="BR403" s="16"/>
      <c r="BS403" s="16" t="s">
        <v>304</v>
      </c>
      <c r="BT403" s="16" t="n">
        <f aca="false">49-(COUNTBLANK(U403:BQ403))</f>
        <v>47</v>
      </c>
      <c r="BU403" s="16" t="str">
        <f aca="false">CONCATENATE("*",BS403,"*")</f>
        <v>*sleep*</v>
      </c>
      <c r="BV403" s="16" t="n">
        <f aca="false">COUNTIFS(U403:BQ403,BU403)</f>
        <v>0</v>
      </c>
      <c r="BW403" s="18" t="n">
        <f aca="false">BV403/BT403</f>
        <v>0</v>
      </c>
      <c r="BX403" s="16"/>
      <c r="BY403" s="16"/>
      <c r="BZ403" s="18" t="str">
        <f aca="false">IF(BY403="","",(BY403/BT403))</f>
        <v/>
      </c>
      <c r="CA403" s="16" t="n">
        <f aca="false">COUNTIFS(U403:BQ403,BU402)</f>
        <v>0</v>
      </c>
      <c r="CB403" s="16" t="str">
        <f aca="false">IF(BX403="",BU403,BX403)</f>
        <v>*sleep*</v>
      </c>
      <c r="CC403" s="16" t="n">
        <f aca="false">COUNTIFS(U403:BQ403,CB402)</f>
        <v>0</v>
      </c>
      <c r="CD403" s="18" t="n">
        <f aca="false">CC403/BT403</f>
        <v>0</v>
      </c>
      <c r="CE403" s="16" t="s">
        <v>2861</v>
      </c>
      <c r="CF403" s="18" t="n">
        <f aca="false">(COUNTIFS(U403:BQ403,CE403))/BT403</f>
        <v>0</v>
      </c>
      <c r="CG403" s="16"/>
      <c r="CH403" s="16" t="s">
        <v>2862</v>
      </c>
      <c r="CI403" s="14" t="n">
        <f aca="false">(COUNTIFS(U403:BQ403,CK403))/BT403</f>
        <v>0</v>
      </c>
      <c r="CJ403" s="18" t="n">
        <v>0.23</v>
      </c>
      <c r="CK403" s="16" t="s">
        <v>1741</v>
      </c>
      <c r="CL403" s="16" t="s">
        <v>2848</v>
      </c>
    </row>
    <row r="404" customFormat="false" ht="13.8" hidden="false" customHeight="false" outlineLevel="0" collapsed="false">
      <c r="A404" s="4" t="s">
        <v>167</v>
      </c>
      <c r="B404" s="4" t="n">
        <v>1</v>
      </c>
      <c r="C404" s="4" t="n">
        <v>1</v>
      </c>
      <c r="D404" s="4" t="n">
        <v>1</v>
      </c>
      <c r="E404" s="4" t="n">
        <v>99</v>
      </c>
      <c r="F404" s="4" t="n">
        <v>51</v>
      </c>
      <c r="G404" s="4" t="n">
        <v>0</v>
      </c>
      <c r="H404" s="4" t="n">
        <v>51</v>
      </c>
      <c r="I404" s="4" t="n">
        <v>10051</v>
      </c>
      <c r="J404" s="4" t="n">
        <v>51</v>
      </c>
      <c r="K404" s="4" t="s">
        <v>200</v>
      </c>
      <c r="L404" s="4" t="s">
        <v>132</v>
      </c>
      <c r="M404" s="0" t="s">
        <v>2863</v>
      </c>
      <c r="N404" s="0" t="s">
        <v>2864</v>
      </c>
      <c r="O404" s="0" t="s">
        <v>2865</v>
      </c>
      <c r="R404" s="0" t="n">
        <f aca="false">(1+LEN(N404)-LEN(SUBSTITUTE(N404," ","")))+1</f>
        <v>5</v>
      </c>
      <c r="S404" s="0" t="n">
        <f aca="false">(1+LEN(O404)-LEN(SUBSTITUTE(O404," ","")))</f>
        <v>10</v>
      </c>
      <c r="T404" s="0" t="s">
        <v>2724</v>
      </c>
      <c r="U404" s="0" t="s">
        <v>2866</v>
      </c>
      <c r="V404" s="0" t="s">
        <v>2867</v>
      </c>
      <c r="W404" s="0" t="s">
        <v>2868</v>
      </c>
      <c r="X404" s="0" t="s">
        <v>2869</v>
      </c>
      <c r="Y404" s="0" t="s">
        <v>2870</v>
      </c>
      <c r="Z404" s="0" t="s">
        <v>2866</v>
      </c>
      <c r="AA404" s="0" t="s">
        <v>2871</v>
      </c>
      <c r="AB404" s="0" t="s">
        <v>1520</v>
      </c>
      <c r="AC404" s="0" t="s">
        <v>2872</v>
      </c>
      <c r="AD404" s="0" t="s">
        <v>892</v>
      </c>
      <c r="AE404" s="0" t="s">
        <v>2873</v>
      </c>
      <c r="AF404" s="0" t="s">
        <v>2874</v>
      </c>
      <c r="AG404" s="0" t="s">
        <v>2875</v>
      </c>
      <c r="AH404" s="0" t="s">
        <v>2876</v>
      </c>
      <c r="AI404" s="0" t="s">
        <v>2877</v>
      </c>
      <c r="AJ404" s="0" t="s">
        <v>892</v>
      </c>
      <c r="AK404" s="0" t="s">
        <v>892</v>
      </c>
      <c r="AL404" s="0" t="s">
        <v>2866</v>
      </c>
      <c r="AM404" s="0" t="s">
        <v>2878</v>
      </c>
      <c r="AN404" s="0" t="s">
        <v>2871</v>
      </c>
      <c r="AO404" s="0" t="s">
        <v>109</v>
      </c>
      <c r="AP404" s="0" t="s">
        <v>2879</v>
      </c>
      <c r="AQ404" s="0" t="s">
        <v>109</v>
      </c>
      <c r="AR404" s="0" t="s">
        <v>2866</v>
      </c>
      <c r="AS404" s="0" t="s">
        <v>2880</v>
      </c>
      <c r="AT404" s="0" t="s">
        <v>2881</v>
      </c>
      <c r="AU404" s="0" t="s">
        <v>304</v>
      </c>
      <c r="AV404" s="0" t="s">
        <v>2882</v>
      </c>
      <c r="AW404" s="0" t="s">
        <v>2871</v>
      </c>
      <c r="AX404" s="0" t="s">
        <v>1975</v>
      </c>
      <c r="AY404" s="0" t="s">
        <v>2866</v>
      </c>
      <c r="AZ404" s="0" t="s">
        <v>2883</v>
      </c>
      <c r="BA404" s="0" t="s">
        <v>2884</v>
      </c>
      <c r="BB404" s="0" t="s">
        <v>110</v>
      </c>
      <c r="BC404" s="0" t="s">
        <v>2885</v>
      </c>
      <c r="BD404" s="0" t="s">
        <v>2886</v>
      </c>
      <c r="BE404" s="0" t="s">
        <v>2887</v>
      </c>
      <c r="BF404" s="0" t="s">
        <v>2185</v>
      </c>
      <c r="BG404" s="0" t="s">
        <v>2866</v>
      </c>
      <c r="BH404" s="0" t="s">
        <v>2888</v>
      </c>
      <c r="BI404" s="0" t="s">
        <v>2866</v>
      </c>
      <c r="BJ404" s="0" t="s">
        <v>172</v>
      </c>
      <c r="BK404" s="0" t="s">
        <v>2889</v>
      </c>
      <c r="BL404" s="0" t="s">
        <v>2890</v>
      </c>
      <c r="BM404" s="0" t="s">
        <v>2871</v>
      </c>
      <c r="BN404" s="0" t="s">
        <v>2891</v>
      </c>
      <c r="BO404" s="0" t="s">
        <v>2878</v>
      </c>
      <c r="BP404" s="0" t="s">
        <v>2892</v>
      </c>
      <c r="BQ404" s="0" t="s">
        <v>2878</v>
      </c>
      <c r="BR404" s="16"/>
      <c r="BS404" s="0" t="s">
        <v>2866</v>
      </c>
      <c r="BT404" s="0" t="n">
        <f aca="false">49-(COUNTBLANK(U404:BQ404))</f>
        <v>49</v>
      </c>
      <c r="BU404" s="0" t="str">
        <f aca="false">CONCATENATE("*",BS404,"*")</f>
        <v>*ask*</v>
      </c>
      <c r="BV404" s="0" t="n">
        <f aca="false">COUNTIFS(U404:BQ404,BU404)</f>
        <v>0</v>
      </c>
      <c r="BW404" s="18" t="n">
        <f aca="false">BV404/BT404</f>
        <v>0</v>
      </c>
      <c r="BZ404" s="14" t="str">
        <f aca="false">IF(BY404="","",(BY404/BT404))</f>
        <v/>
      </c>
      <c r="CA404" s="0" t="n">
        <f aca="false">COUNTIFS(U404:BQ404,BU405)</f>
        <v>0</v>
      </c>
      <c r="CB404" s="0" t="str">
        <f aca="false">IF(BX404="",BU404,BX404)</f>
        <v>*ask*</v>
      </c>
      <c r="CC404" s="0" t="n">
        <f aca="false">COUNTIFS(U404:BQ404,CB405)</f>
        <v>0</v>
      </c>
      <c r="CD404" s="14" t="n">
        <f aca="false">CC404/BT404</f>
        <v>0</v>
      </c>
      <c r="CE404" s="0" t="s">
        <v>2893</v>
      </c>
      <c r="CF404" s="14" t="n">
        <f aca="false">(COUNTIFS(U404:BQ404,CE404))/BT404</f>
        <v>0</v>
      </c>
      <c r="CH404" s="0" t="s">
        <v>2894</v>
      </c>
      <c r="CI404" s="14" t="n">
        <f aca="false">(COUNTIFS(U404:BQ404,CK404))/BT404</f>
        <v>0.326530612244898</v>
      </c>
      <c r="CJ404" s="14" t="n">
        <f aca="false">(COUNTIFS(U404:BQ404,CK405))/BT404</f>
        <v>0</v>
      </c>
      <c r="CK404" s="15" t="s">
        <v>2866</v>
      </c>
      <c r="CL404" s="0" t="s">
        <v>2895</v>
      </c>
    </row>
    <row r="405" customFormat="false" ht="13.8" hidden="false" customHeight="false" outlineLevel="0" collapsed="false">
      <c r="A405" s="4" t="s">
        <v>195</v>
      </c>
      <c r="B405" s="4" t="n">
        <v>1</v>
      </c>
      <c r="C405" s="4" t="n">
        <v>1</v>
      </c>
      <c r="D405" s="4" t="n">
        <v>2</v>
      </c>
      <c r="E405" s="4" t="n">
        <v>99</v>
      </c>
      <c r="F405" s="4" t="n">
        <v>51</v>
      </c>
      <c r="G405" s="4" t="n">
        <v>1</v>
      </c>
      <c r="H405" s="4" t="n">
        <v>1051</v>
      </c>
      <c r="I405" s="4" t="n">
        <v>11051</v>
      </c>
      <c r="J405" s="4" t="n">
        <v>1051</v>
      </c>
      <c r="K405" s="4" t="s">
        <v>200</v>
      </c>
      <c r="L405" s="4" t="s">
        <v>132</v>
      </c>
      <c r="M405" s="0" t="s">
        <v>2896</v>
      </c>
      <c r="N405" s="0" t="s">
        <v>2864</v>
      </c>
      <c r="O405" s="0" t="s">
        <v>2897</v>
      </c>
      <c r="R405" s="0" t="n">
        <f aca="false">(1+LEN(N405)-LEN(SUBSTITUTE(N405," ","")))+1</f>
        <v>5</v>
      </c>
      <c r="S405" s="0" t="n">
        <f aca="false">(1+LEN(O405)-LEN(SUBSTITUTE(O405," ","")))</f>
        <v>10</v>
      </c>
      <c r="T405" s="0" t="s">
        <v>2724</v>
      </c>
      <c r="U405" s="0" t="s">
        <v>2898</v>
      </c>
      <c r="V405" s="0" t="s">
        <v>2899</v>
      </c>
      <c r="W405" s="0" t="s">
        <v>2898</v>
      </c>
      <c r="X405" s="0" t="s">
        <v>2898</v>
      </c>
      <c r="Y405" s="0" t="s">
        <v>2898</v>
      </c>
      <c r="Z405" s="0" t="s">
        <v>2898</v>
      </c>
      <c r="AA405" s="0" t="s">
        <v>2900</v>
      </c>
      <c r="AB405" s="0" t="s">
        <v>2898</v>
      </c>
      <c r="AC405" s="0" t="s">
        <v>2901</v>
      </c>
      <c r="AD405" s="0" t="s">
        <v>2902</v>
      </c>
      <c r="AE405" s="0" t="s">
        <v>359</v>
      </c>
      <c r="AF405" s="0" t="s">
        <v>2901</v>
      </c>
      <c r="AG405" s="0" t="s">
        <v>2903</v>
      </c>
      <c r="AH405" s="0" t="s">
        <v>2898</v>
      </c>
      <c r="AI405" s="0" t="s">
        <v>2898</v>
      </c>
      <c r="AJ405" s="0" t="s">
        <v>2901</v>
      </c>
      <c r="AK405" s="0" t="s">
        <v>2904</v>
      </c>
      <c r="AL405" s="0" t="s">
        <v>2901</v>
      </c>
      <c r="AM405" s="0" t="s">
        <v>2898</v>
      </c>
      <c r="AN405" s="0" t="s">
        <v>2898</v>
      </c>
      <c r="AO405" s="0" t="s">
        <v>359</v>
      </c>
      <c r="AP405" s="0" t="s">
        <v>2905</v>
      </c>
      <c r="AQ405" s="0" t="s">
        <v>2906</v>
      </c>
      <c r="AR405" s="0" t="s">
        <v>2901</v>
      </c>
      <c r="AS405" s="0" t="s">
        <v>2901</v>
      </c>
      <c r="AT405" s="0" t="s">
        <v>2901</v>
      </c>
      <c r="AU405" s="0" t="s">
        <v>2898</v>
      </c>
      <c r="AV405" s="0" t="s">
        <v>2898</v>
      </c>
      <c r="AW405" s="0" t="s">
        <v>2898</v>
      </c>
      <c r="AX405" s="0" t="s">
        <v>2907</v>
      </c>
      <c r="AY405" s="0" t="s">
        <v>938</v>
      </c>
      <c r="AZ405" s="0" t="s">
        <v>2901</v>
      </c>
      <c r="BA405" s="0" t="s">
        <v>2901</v>
      </c>
      <c r="BB405" s="0" t="s">
        <v>359</v>
      </c>
      <c r="BC405" s="0" t="s">
        <v>2902</v>
      </c>
      <c r="BD405" s="0" t="s">
        <v>2908</v>
      </c>
      <c r="BE405" s="0" t="s">
        <v>2904</v>
      </c>
      <c r="BF405" s="0" t="s">
        <v>2898</v>
      </c>
      <c r="BG405" s="0" t="s">
        <v>2898</v>
      </c>
      <c r="BH405" s="0" t="s">
        <v>2898</v>
      </c>
      <c r="BI405" s="0" t="s">
        <v>2903</v>
      </c>
      <c r="BJ405" s="0" t="s">
        <v>2898</v>
      </c>
      <c r="BK405" s="0" t="s">
        <v>2898</v>
      </c>
      <c r="BL405" s="0" t="s">
        <v>2901</v>
      </c>
      <c r="BM405" s="0" t="s">
        <v>2898</v>
      </c>
      <c r="BN405" s="0" t="s">
        <v>359</v>
      </c>
      <c r="BO405" s="0" t="s">
        <v>359</v>
      </c>
      <c r="BP405" s="0" t="s">
        <v>2898</v>
      </c>
      <c r="BQ405" s="0" t="s">
        <v>359</v>
      </c>
      <c r="BR405" s="16"/>
      <c r="BS405" s="0" t="s">
        <v>2898</v>
      </c>
      <c r="BT405" s="0" t="n">
        <f aca="false">49-(COUNTBLANK(U405:BQ405))</f>
        <v>49</v>
      </c>
      <c r="BU405" s="0" t="str">
        <f aca="false">CONCATENATE("*",BS405,"*")</f>
        <v>*scratch*</v>
      </c>
      <c r="BV405" s="0" t="n">
        <f aca="false">COUNTIFS(U405:BQ405,BU405)</f>
        <v>0</v>
      </c>
      <c r="BW405" s="18" t="n">
        <f aca="false">BV405/BT405</f>
        <v>0</v>
      </c>
      <c r="BZ405" s="14" t="str">
        <f aca="false">IF(BY405="","",(BY405/BT405))</f>
        <v/>
      </c>
      <c r="CA405" s="0" t="n">
        <f aca="false">COUNTIFS(U405:BQ405,BU404)</f>
        <v>0</v>
      </c>
      <c r="CB405" s="0" t="str">
        <f aca="false">IF(BX405="",BU405,BX405)</f>
        <v>*scratch*</v>
      </c>
      <c r="CC405" s="0" t="n">
        <f aca="false">COUNTIFS(U405:BQ405,CB404)</f>
        <v>0</v>
      </c>
      <c r="CD405" s="14" t="n">
        <f aca="false">CC405/BT405</f>
        <v>0</v>
      </c>
      <c r="CE405" s="0" t="s">
        <v>2909</v>
      </c>
      <c r="CF405" s="14" t="n">
        <f aca="false">(COUNTIFS(U405:BQ405,CE405))/BT405</f>
        <v>0</v>
      </c>
      <c r="CH405" s="0" t="s">
        <v>2910</v>
      </c>
      <c r="CI405" s="14" t="n">
        <f aca="false">(COUNTIFS(U405:BQ405,CK405))/BT405</f>
        <v>0.816326530612245</v>
      </c>
      <c r="CJ405" s="14" t="n">
        <f aca="false">(COUNTIFS(U405:BQ405,CK404))/BT405</f>
        <v>0</v>
      </c>
      <c r="CK405" s="15" t="s">
        <v>2898</v>
      </c>
      <c r="CL405" s="0" t="s">
        <v>2895</v>
      </c>
    </row>
    <row r="406" customFormat="false" ht="13.8" hidden="false" customHeight="false" outlineLevel="0" collapsed="false">
      <c r="A406" s="4" t="s">
        <v>197</v>
      </c>
      <c r="B406" s="17" t="n">
        <v>1</v>
      </c>
      <c r="C406" s="17" t="n">
        <v>2</v>
      </c>
      <c r="D406" s="17" t="n">
        <v>1</v>
      </c>
      <c r="E406" s="17" t="n">
        <v>99</v>
      </c>
      <c r="F406" s="17" t="n">
        <v>51</v>
      </c>
      <c r="G406" s="17" t="n">
        <v>2</v>
      </c>
      <c r="H406" s="4" t="n">
        <v>2051</v>
      </c>
      <c r="I406" s="4" t="n">
        <v>12051</v>
      </c>
      <c r="J406" s="4" t="n">
        <v>2051</v>
      </c>
      <c r="K406" s="4" t="s">
        <v>200</v>
      </c>
      <c r="L406" s="4" t="s">
        <v>132</v>
      </c>
      <c r="M406" s="16" t="s">
        <v>2863</v>
      </c>
      <c r="N406" s="16" t="s">
        <v>2864</v>
      </c>
      <c r="O406" s="16" t="s">
        <v>2897</v>
      </c>
      <c r="R406" s="16" t="n">
        <f aca="false">(1+LEN(N406)-LEN(SUBSTITUTE(N406," ","")))+1</f>
        <v>5</v>
      </c>
      <c r="S406" s="16" t="n">
        <f aca="false">(1+LEN(O406)-LEN(SUBSTITUTE(O406," ","")))</f>
        <v>10</v>
      </c>
      <c r="T406" s="16" t="s">
        <v>2724</v>
      </c>
      <c r="U406" s="16" t="s">
        <v>2866</v>
      </c>
      <c r="V406" s="16" t="s">
        <v>2867</v>
      </c>
      <c r="W406" s="16" t="s">
        <v>2868</v>
      </c>
      <c r="X406" s="16" t="s">
        <v>2869</v>
      </c>
      <c r="Y406" s="16" t="s">
        <v>2870</v>
      </c>
      <c r="Z406" s="16" t="s">
        <v>2866</v>
      </c>
      <c r="AA406" s="16" t="s">
        <v>2871</v>
      </c>
      <c r="AB406" s="16" t="s">
        <v>1520</v>
      </c>
      <c r="AC406" s="16" t="s">
        <v>2872</v>
      </c>
      <c r="AD406" s="16" t="s">
        <v>892</v>
      </c>
      <c r="AE406" s="16" t="s">
        <v>2873</v>
      </c>
      <c r="AF406" s="16" t="s">
        <v>2874</v>
      </c>
      <c r="AG406" s="16" t="s">
        <v>2875</v>
      </c>
      <c r="AH406" s="16" t="s">
        <v>2876</v>
      </c>
      <c r="AI406" s="16" t="s">
        <v>2877</v>
      </c>
      <c r="AJ406" s="16" t="s">
        <v>892</v>
      </c>
      <c r="AK406" s="16" t="s">
        <v>892</v>
      </c>
      <c r="AL406" s="16" t="s">
        <v>2866</v>
      </c>
      <c r="AM406" s="16" t="s">
        <v>2878</v>
      </c>
      <c r="AN406" s="16" t="s">
        <v>2871</v>
      </c>
      <c r="AO406" s="16" t="s">
        <v>109</v>
      </c>
      <c r="AP406" s="16" t="s">
        <v>2879</v>
      </c>
      <c r="AQ406" s="16" t="s">
        <v>109</v>
      </c>
      <c r="AR406" s="16" t="s">
        <v>2866</v>
      </c>
      <c r="AS406" s="16" t="s">
        <v>2880</v>
      </c>
      <c r="AT406" s="16" t="s">
        <v>2881</v>
      </c>
      <c r="AU406" s="16" t="s">
        <v>304</v>
      </c>
      <c r="AV406" s="16" t="s">
        <v>2882</v>
      </c>
      <c r="AW406" s="16" t="s">
        <v>2871</v>
      </c>
      <c r="AX406" s="16" t="s">
        <v>1975</v>
      </c>
      <c r="AY406" s="16" t="s">
        <v>2866</v>
      </c>
      <c r="AZ406" s="16" t="s">
        <v>2883</v>
      </c>
      <c r="BA406" s="16" t="s">
        <v>2884</v>
      </c>
      <c r="BB406" s="16" t="s">
        <v>110</v>
      </c>
      <c r="BC406" s="16" t="s">
        <v>2885</v>
      </c>
      <c r="BD406" s="16" t="s">
        <v>2886</v>
      </c>
      <c r="BE406" s="16" t="s">
        <v>2887</v>
      </c>
      <c r="BF406" s="16" t="s">
        <v>2185</v>
      </c>
      <c r="BG406" s="16" t="s">
        <v>2866</v>
      </c>
      <c r="BH406" s="16" t="s">
        <v>2888</v>
      </c>
      <c r="BI406" s="16" t="s">
        <v>2866</v>
      </c>
      <c r="BJ406" s="16" t="s">
        <v>172</v>
      </c>
      <c r="BK406" s="16" t="s">
        <v>2889</v>
      </c>
      <c r="BL406" s="16" t="s">
        <v>2890</v>
      </c>
      <c r="BM406" s="16" t="s">
        <v>2871</v>
      </c>
      <c r="BN406" s="16" t="s">
        <v>2891</v>
      </c>
      <c r="BO406" s="16" t="s">
        <v>2878</v>
      </c>
      <c r="BP406" s="16" t="s">
        <v>2892</v>
      </c>
      <c r="BQ406" s="16" t="s">
        <v>2878</v>
      </c>
      <c r="BR406" s="16"/>
      <c r="BS406" s="16" t="s">
        <v>2866</v>
      </c>
      <c r="BT406" s="16" t="n">
        <f aca="false">49-(COUNTBLANK(U406:BQ406))</f>
        <v>49</v>
      </c>
      <c r="BU406" s="16" t="str">
        <f aca="false">CONCATENATE("*",BS406,"*")</f>
        <v>*ask*</v>
      </c>
      <c r="BV406" s="16" t="n">
        <f aca="false">COUNTIFS(U406:BQ406,BU406)</f>
        <v>0</v>
      </c>
      <c r="BW406" s="18" t="n">
        <f aca="false">BV406/BT406</f>
        <v>0</v>
      </c>
      <c r="BZ406" s="18" t="str">
        <f aca="false">IF(BY406="","",(BY406/BT406))</f>
        <v/>
      </c>
      <c r="CA406" s="16" t="n">
        <f aca="false">COUNTIFS(U406:BQ406,BU407)</f>
        <v>0</v>
      </c>
      <c r="CB406" s="16" t="str">
        <f aca="false">IF(BX406="",BU406,BX406)</f>
        <v>*ask*</v>
      </c>
      <c r="CC406" s="16" t="n">
        <f aca="false">COUNTIFS(U406:BQ406,CB407)</f>
        <v>0</v>
      </c>
      <c r="CD406" s="18" t="n">
        <f aca="false">CC406/BT406</f>
        <v>0</v>
      </c>
      <c r="CE406" s="16" t="s">
        <v>2893</v>
      </c>
      <c r="CF406" s="18" t="n">
        <f aca="false">(COUNTIFS(U406:BQ406,CE406))/BT406</f>
        <v>0</v>
      </c>
      <c r="CH406" s="16" t="s">
        <v>2894</v>
      </c>
      <c r="CI406" s="14" t="n">
        <f aca="false">(COUNTIFS(U406:BQ406,CK406))/BT406</f>
        <v>0</v>
      </c>
      <c r="CJ406" s="14" t="n">
        <f aca="false">(COUNTIFS(U406:BQ406,CK407))/BT406</f>
        <v>0.326530612244898</v>
      </c>
      <c r="CK406" s="16" t="s">
        <v>2898</v>
      </c>
      <c r="CL406" s="16" t="s">
        <v>2895</v>
      </c>
    </row>
    <row r="407" customFormat="false" ht="13.8" hidden="false" customHeight="false" outlineLevel="0" collapsed="false">
      <c r="A407" s="4" t="s">
        <v>131</v>
      </c>
      <c r="B407" s="17" t="n">
        <v>1</v>
      </c>
      <c r="C407" s="17" t="n">
        <v>2</v>
      </c>
      <c r="D407" s="17" t="n">
        <v>2</v>
      </c>
      <c r="E407" s="17" t="n">
        <v>99</v>
      </c>
      <c r="F407" s="17" t="n">
        <v>51</v>
      </c>
      <c r="G407" s="17" t="n">
        <v>3</v>
      </c>
      <c r="H407" s="4" t="n">
        <v>3051</v>
      </c>
      <c r="I407" s="4" t="n">
        <v>13051</v>
      </c>
      <c r="J407" s="4" t="n">
        <v>3051</v>
      </c>
      <c r="K407" s="4" t="s">
        <v>200</v>
      </c>
      <c r="L407" s="4" t="s">
        <v>132</v>
      </c>
      <c r="M407" s="16" t="s">
        <v>2896</v>
      </c>
      <c r="N407" s="16" t="s">
        <v>2864</v>
      </c>
      <c r="O407" s="16" t="s">
        <v>2865</v>
      </c>
      <c r="R407" s="16" t="n">
        <f aca="false">(1+LEN(N407)-LEN(SUBSTITUTE(N407," ","")))+1</f>
        <v>5</v>
      </c>
      <c r="S407" s="16" t="n">
        <f aca="false">(1+LEN(O407)-LEN(SUBSTITUTE(O407," ","")))</f>
        <v>10</v>
      </c>
      <c r="T407" s="16" t="s">
        <v>2724</v>
      </c>
      <c r="U407" s="16" t="s">
        <v>2898</v>
      </c>
      <c r="V407" s="16" t="s">
        <v>2899</v>
      </c>
      <c r="W407" s="16" t="s">
        <v>2898</v>
      </c>
      <c r="X407" s="16" t="s">
        <v>2898</v>
      </c>
      <c r="Y407" s="16" t="s">
        <v>2898</v>
      </c>
      <c r="Z407" s="16" t="s">
        <v>2898</v>
      </c>
      <c r="AA407" s="16" t="s">
        <v>2900</v>
      </c>
      <c r="AB407" s="16" t="s">
        <v>2898</v>
      </c>
      <c r="AC407" s="16" t="s">
        <v>2901</v>
      </c>
      <c r="AD407" s="16" t="s">
        <v>2902</v>
      </c>
      <c r="AE407" s="16" t="s">
        <v>359</v>
      </c>
      <c r="AF407" s="16" t="s">
        <v>2901</v>
      </c>
      <c r="AG407" s="16" t="s">
        <v>2903</v>
      </c>
      <c r="AH407" s="16" t="s">
        <v>2898</v>
      </c>
      <c r="AI407" s="16" t="s">
        <v>2898</v>
      </c>
      <c r="AJ407" s="16" t="s">
        <v>2901</v>
      </c>
      <c r="AK407" s="16" t="s">
        <v>2904</v>
      </c>
      <c r="AL407" s="16" t="s">
        <v>2901</v>
      </c>
      <c r="AM407" s="16" t="s">
        <v>2898</v>
      </c>
      <c r="AN407" s="16" t="s">
        <v>2898</v>
      </c>
      <c r="AO407" s="16" t="s">
        <v>359</v>
      </c>
      <c r="AP407" s="16" t="s">
        <v>2905</v>
      </c>
      <c r="AQ407" s="16" t="s">
        <v>2906</v>
      </c>
      <c r="AR407" s="16" t="s">
        <v>2901</v>
      </c>
      <c r="AS407" s="16" t="s">
        <v>2901</v>
      </c>
      <c r="AT407" s="16" t="s">
        <v>2901</v>
      </c>
      <c r="AU407" s="16" t="s">
        <v>2898</v>
      </c>
      <c r="AV407" s="16" t="s">
        <v>2898</v>
      </c>
      <c r="AW407" s="16" t="s">
        <v>2898</v>
      </c>
      <c r="AX407" s="16" t="s">
        <v>2907</v>
      </c>
      <c r="AY407" s="16" t="s">
        <v>938</v>
      </c>
      <c r="AZ407" s="16" t="s">
        <v>2901</v>
      </c>
      <c r="BA407" s="16" t="s">
        <v>2901</v>
      </c>
      <c r="BB407" s="16" t="s">
        <v>359</v>
      </c>
      <c r="BC407" s="16" t="s">
        <v>2902</v>
      </c>
      <c r="BD407" s="16" t="s">
        <v>2908</v>
      </c>
      <c r="BE407" s="16" t="s">
        <v>2904</v>
      </c>
      <c r="BF407" s="16" t="s">
        <v>2898</v>
      </c>
      <c r="BG407" s="16" t="s">
        <v>2898</v>
      </c>
      <c r="BH407" s="16" t="s">
        <v>2898</v>
      </c>
      <c r="BI407" s="16" t="s">
        <v>2903</v>
      </c>
      <c r="BJ407" s="16" t="s">
        <v>2898</v>
      </c>
      <c r="BK407" s="16" t="s">
        <v>2898</v>
      </c>
      <c r="BL407" s="16" t="s">
        <v>2901</v>
      </c>
      <c r="BM407" s="16" t="s">
        <v>2898</v>
      </c>
      <c r="BN407" s="16" t="s">
        <v>359</v>
      </c>
      <c r="BO407" s="16" t="s">
        <v>359</v>
      </c>
      <c r="BP407" s="16" t="s">
        <v>2898</v>
      </c>
      <c r="BQ407" s="16" t="s">
        <v>359</v>
      </c>
      <c r="BR407" s="16"/>
      <c r="BS407" s="16" t="s">
        <v>2898</v>
      </c>
      <c r="BT407" s="16" t="n">
        <f aca="false">49-(COUNTBLANK(U407:BQ407))</f>
        <v>49</v>
      </c>
      <c r="BU407" s="16" t="str">
        <f aca="false">CONCATENATE("*",BS407,"*")</f>
        <v>*scratch*</v>
      </c>
      <c r="BV407" s="16" t="n">
        <f aca="false">COUNTIFS(U407:BQ407,BU407)</f>
        <v>0</v>
      </c>
      <c r="BW407" s="18" t="n">
        <f aca="false">BV407/BT407</f>
        <v>0</v>
      </c>
      <c r="BZ407" s="18" t="str">
        <f aca="false">IF(BY407="","",(BY407/BT407))</f>
        <v/>
      </c>
      <c r="CA407" s="16" t="n">
        <f aca="false">COUNTIFS(U407:BQ407,BU406)</f>
        <v>0</v>
      </c>
      <c r="CB407" s="16" t="str">
        <f aca="false">IF(BX407="",BU407,BX407)</f>
        <v>*scratch*</v>
      </c>
      <c r="CC407" s="16" t="n">
        <f aca="false">COUNTIFS(U407:BQ407,CB406)</f>
        <v>0</v>
      </c>
      <c r="CD407" s="18" t="n">
        <f aca="false">CC407/BT407</f>
        <v>0</v>
      </c>
      <c r="CE407" s="16" t="s">
        <v>2909</v>
      </c>
      <c r="CF407" s="18" t="n">
        <f aca="false">(COUNTIFS(U407:BQ407,CE407))/BT407</f>
        <v>0</v>
      </c>
      <c r="CH407" s="16" t="s">
        <v>2910</v>
      </c>
      <c r="CI407" s="14" t="n">
        <f aca="false">(COUNTIFS(U407:BQ407,CK407))/BT407</f>
        <v>0</v>
      </c>
      <c r="CJ407" s="14" t="n">
        <f aca="false">(COUNTIFS(U407:BQ407,CK406))/BT407</f>
        <v>0.816326530612245</v>
      </c>
      <c r="CK407" s="16" t="s">
        <v>2866</v>
      </c>
      <c r="CL407" s="16" t="s">
        <v>2895</v>
      </c>
    </row>
    <row r="408" customFormat="false" ht="13.8" hidden="false" customHeight="false" outlineLevel="0" collapsed="false">
      <c r="A408" s="4" t="s">
        <v>203</v>
      </c>
      <c r="B408" s="4" t="n">
        <v>2</v>
      </c>
      <c r="C408" s="4" t="n">
        <v>1</v>
      </c>
      <c r="D408" s="4" t="n">
        <v>1</v>
      </c>
      <c r="E408" s="4" t="n">
        <v>99</v>
      </c>
      <c r="F408" s="4" t="n">
        <v>51</v>
      </c>
      <c r="G408" s="4" t="n">
        <v>5</v>
      </c>
      <c r="H408" s="4" t="n">
        <v>5051</v>
      </c>
      <c r="I408" s="4" t="n">
        <v>15051</v>
      </c>
      <c r="J408" s="4" t="n">
        <v>5051</v>
      </c>
      <c r="K408" s="4" t="s">
        <v>200</v>
      </c>
      <c r="L408" s="4" t="s">
        <v>132</v>
      </c>
      <c r="M408" s="0" t="s">
        <v>2863</v>
      </c>
      <c r="N408" s="0" t="s">
        <v>2864</v>
      </c>
      <c r="O408" s="0" t="s">
        <v>2865</v>
      </c>
      <c r="R408" s="0" t="n">
        <f aca="false">(1+LEN(N408)-LEN(SUBSTITUTE(N408," ","")))+1</f>
        <v>5</v>
      </c>
      <c r="S408" s="0" t="n">
        <f aca="false">(1+LEN(O408)-LEN(SUBSTITUTE(O408," ","")))</f>
        <v>10</v>
      </c>
      <c r="T408" s="0" t="s">
        <v>2724</v>
      </c>
      <c r="U408" s="0" t="s">
        <v>2866</v>
      </c>
      <c r="V408" s="0" t="s">
        <v>2867</v>
      </c>
      <c r="W408" s="0" t="s">
        <v>2868</v>
      </c>
      <c r="X408" s="0" t="s">
        <v>2869</v>
      </c>
      <c r="Y408" s="0" t="s">
        <v>2870</v>
      </c>
      <c r="Z408" s="0" t="s">
        <v>2866</v>
      </c>
      <c r="AA408" s="0" t="s">
        <v>2871</v>
      </c>
      <c r="AB408" s="0" t="s">
        <v>1520</v>
      </c>
      <c r="AC408" s="0" t="s">
        <v>2872</v>
      </c>
      <c r="AD408" s="0" t="s">
        <v>892</v>
      </c>
      <c r="AE408" s="0" t="s">
        <v>2873</v>
      </c>
      <c r="AF408" s="0" t="s">
        <v>2874</v>
      </c>
      <c r="AG408" s="0" t="s">
        <v>2875</v>
      </c>
      <c r="AH408" s="0" t="s">
        <v>2876</v>
      </c>
      <c r="AI408" s="0" t="s">
        <v>2877</v>
      </c>
      <c r="AJ408" s="0" t="s">
        <v>892</v>
      </c>
      <c r="AK408" s="0" t="s">
        <v>892</v>
      </c>
      <c r="AL408" s="0" t="s">
        <v>2866</v>
      </c>
      <c r="AM408" s="0" t="s">
        <v>2878</v>
      </c>
      <c r="AN408" s="0" t="s">
        <v>2871</v>
      </c>
      <c r="AO408" s="0" t="s">
        <v>109</v>
      </c>
      <c r="AP408" s="0" t="s">
        <v>2879</v>
      </c>
      <c r="AQ408" s="0" t="s">
        <v>109</v>
      </c>
      <c r="AR408" s="0" t="s">
        <v>2866</v>
      </c>
      <c r="AS408" s="0" t="s">
        <v>2880</v>
      </c>
      <c r="AT408" s="0" t="s">
        <v>2881</v>
      </c>
      <c r="AU408" s="0" t="s">
        <v>304</v>
      </c>
      <c r="AV408" s="0" t="s">
        <v>2882</v>
      </c>
      <c r="AW408" s="0" t="s">
        <v>2871</v>
      </c>
      <c r="AX408" s="0" t="s">
        <v>1975</v>
      </c>
      <c r="AY408" s="0" t="s">
        <v>2866</v>
      </c>
      <c r="AZ408" s="0" t="s">
        <v>2883</v>
      </c>
      <c r="BA408" s="0" t="s">
        <v>2884</v>
      </c>
      <c r="BB408" s="0" t="s">
        <v>110</v>
      </c>
      <c r="BC408" s="0" t="s">
        <v>2885</v>
      </c>
      <c r="BD408" s="0" t="s">
        <v>2886</v>
      </c>
      <c r="BE408" s="0" t="s">
        <v>2887</v>
      </c>
      <c r="BF408" s="0" t="s">
        <v>2185</v>
      </c>
      <c r="BG408" s="0" t="s">
        <v>2866</v>
      </c>
      <c r="BH408" s="0" t="s">
        <v>2888</v>
      </c>
      <c r="BI408" s="0" t="s">
        <v>2866</v>
      </c>
      <c r="BJ408" s="0" t="s">
        <v>172</v>
      </c>
      <c r="BK408" s="0" t="s">
        <v>2889</v>
      </c>
      <c r="BL408" s="0" t="s">
        <v>2890</v>
      </c>
      <c r="BM408" s="0" t="s">
        <v>2871</v>
      </c>
      <c r="BN408" s="0" t="s">
        <v>2891</v>
      </c>
      <c r="BO408" s="0" t="s">
        <v>2878</v>
      </c>
      <c r="BP408" s="0" t="s">
        <v>2892</v>
      </c>
      <c r="BQ408" s="0" t="s">
        <v>2878</v>
      </c>
      <c r="BS408" s="0" t="s">
        <v>2866</v>
      </c>
      <c r="BT408" s="0" t="n">
        <f aca="false">49-(COUNTBLANK(U408:BQ408))</f>
        <v>49</v>
      </c>
      <c r="BU408" s="0" t="str">
        <f aca="false">CONCATENATE("*",BS408,"*")</f>
        <v>*ask*</v>
      </c>
      <c r="BV408" s="0" t="n">
        <f aca="false">COUNTIFS(U408:BQ408,BU408)</f>
        <v>0</v>
      </c>
      <c r="BW408" s="18" t="n">
        <f aca="false">BV408/BT408</f>
        <v>0</v>
      </c>
      <c r="BZ408" s="14" t="str">
        <f aca="false">IF(BY408="","",(BY408/BT408))</f>
        <v/>
      </c>
      <c r="CA408" s="0" t="n">
        <f aca="false">COUNTIFS(U408:BQ408,BU409)</f>
        <v>0</v>
      </c>
      <c r="CB408" s="0" t="str">
        <f aca="false">IF(BX408="",BU408,BX408)</f>
        <v>*ask*</v>
      </c>
      <c r="CC408" s="0" t="n">
        <f aca="false">COUNTIFS(U408:BQ408,CB409)</f>
        <v>0</v>
      </c>
      <c r="CD408" s="14" t="n">
        <f aca="false">CC408/BT408</f>
        <v>0</v>
      </c>
      <c r="CE408" s="0" t="s">
        <v>2893</v>
      </c>
      <c r="CF408" s="14" t="n">
        <f aca="false">(COUNTIFS(U408:BQ408,CE408))/BT408</f>
        <v>0</v>
      </c>
      <c r="CH408" s="0" t="s">
        <v>2894</v>
      </c>
      <c r="CI408" s="14" t="n">
        <f aca="false">(COUNTIFS(U408:BQ408,CK408))/BT408</f>
        <v>0.326530612244898</v>
      </c>
      <c r="CJ408" s="14" t="n">
        <f aca="false">(COUNTIFS(U408:BQ408,CH409))/BT408</f>
        <v>0</v>
      </c>
      <c r="CK408" s="15" t="s">
        <v>2866</v>
      </c>
      <c r="CL408" s="0" t="s">
        <v>2895</v>
      </c>
    </row>
    <row r="409" customFormat="false" ht="17.25" hidden="false" customHeight="true" outlineLevel="0" collapsed="false">
      <c r="A409" s="4" t="s">
        <v>199</v>
      </c>
      <c r="B409" s="4" t="n">
        <v>2</v>
      </c>
      <c r="C409" s="4" t="n">
        <v>1</v>
      </c>
      <c r="D409" s="4" t="n">
        <v>2</v>
      </c>
      <c r="E409" s="4" t="n">
        <v>99</v>
      </c>
      <c r="F409" s="4" t="n">
        <v>51</v>
      </c>
      <c r="G409" s="4" t="n">
        <v>6</v>
      </c>
      <c r="H409" s="4" t="n">
        <v>6051</v>
      </c>
      <c r="I409" s="4" t="n">
        <v>16051</v>
      </c>
      <c r="J409" s="4" t="n">
        <v>6051</v>
      </c>
      <c r="K409" s="4" t="s">
        <v>200</v>
      </c>
      <c r="L409" s="4" t="s">
        <v>132</v>
      </c>
      <c r="M409" s="0" t="s">
        <v>2896</v>
      </c>
      <c r="N409" s="0" t="s">
        <v>2864</v>
      </c>
      <c r="O409" s="0" t="s">
        <v>2897</v>
      </c>
      <c r="R409" s="0" t="n">
        <f aca="false">(1+LEN(N409)-LEN(SUBSTITUTE(N409," ","")))+1</f>
        <v>5</v>
      </c>
      <c r="S409" s="0" t="n">
        <f aca="false">(1+LEN(O409)-LEN(SUBSTITUTE(O409," ","")))</f>
        <v>10</v>
      </c>
      <c r="T409" s="0" t="s">
        <v>2724</v>
      </c>
      <c r="U409" s="0" t="s">
        <v>2898</v>
      </c>
      <c r="V409" s="0" t="s">
        <v>2899</v>
      </c>
      <c r="W409" s="0" t="s">
        <v>2898</v>
      </c>
      <c r="X409" s="0" t="s">
        <v>2898</v>
      </c>
      <c r="Y409" s="0" t="s">
        <v>2898</v>
      </c>
      <c r="Z409" s="0" t="s">
        <v>2898</v>
      </c>
      <c r="AA409" s="0" t="s">
        <v>2900</v>
      </c>
      <c r="AB409" s="0" t="s">
        <v>2898</v>
      </c>
      <c r="AC409" s="0" t="s">
        <v>2901</v>
      </c>
      <c r="AD409" s="0" t="s">
        <v>2902</v>
      </c>
      <c r="AE409" s="0" t="s">
        <v>359</v>
      </c>
      <c r="AF409" s="0" t="s">
        <v>2901</v>
      </c>
      <c r="AG409" s="0" t="s">
        <v>2903</v>
      </c>
      <c r="AH409" s="0" t="s">
        <v>2898</v>
      </c>
      <c r="AI409" s="0" t="s">
        <v>2898</v>
      </c>
      <c r="AJ409" s="0" t="s">
        <v>2901</v>
      </c>
      <c r="AK409" s="0" t="s">
        <v>2904</v>
      </c>
      <c r="AL409" s="0" t="s">
        <v>2901</v>
      </c>
      <c r="AM409" s="0" t="s">
        <v>2898</v>
      </c>
      <c r="AN409" s="0" t="s">
        <v>2898</v>
      </c>
      <c r="AO409" s="0" t="s">
        <v>359</v>
      </c>
      <c r="AP409" s="0" t="s">
        <v>2905</v>
      </c>
      <c r="AQ409" s="0" t="s">
        <v>2906</v>
      </c>
      <c r="AR409" s="0" t="s">
        <v>2901</v>
      </c>
      <c r="AS409" s="0" t="s">
        <v>2901</v>
      </c>
      <c r="AT409" s="0" t="s">
        <v>2901</v>
      </c>
      <c r="AU409" s="0" t="s">
        <v>2898</v>
      </c>
      <c r="AV409" s="0" t="s">
        <v>2898</v>
      </c>
      <c r="AW409" s="0" t="s">
        <v>2898</v>
      </c>
      <c r="AX409" s="0" t="s">
        <v>2907</v>
      </c>
      <c r="AY409" s="0" t="s">
        <v>938</v>
      </c>
      <c r="AZ409" s="0" t="s">
        <v>2901</v>
      </c>
      <c r="BA409" s="0" t="s">
        <v>2901</v>
      </c>
      <c r="BB409" s="0" t="s">
        <v>359</v>
      </c>
      <c r="BC409" s="0" t="s">
        <v>2902</v>
      </c>
      <c r="BD409" s="0" t="s">
        <v>2908</v>
      </c>
      <c r="BE409" s="0" t="s">
        <v>2904</v>
      </c>
      <c r="BF409" s="0" t="s">
        <v>2898</v>
      </c>
      <c r="BG409" s="0" t="s">
        <v>2898</v>
      </c>
      <c r="BH409" s="0" t="s">
        <v>2898</v>
      </c>
      <c r="BI409" s="0" t="s">
        <v>2903</v>
      </c>
      <c r="BJ409" s="0" t="s">
        <v>2898</v>
      </c>
      <c r="BK409" s="0" t="s">
        <v>2898</v>
      </c>
      <c r="BL409" s="0" t="s">
        <v>2901</v>
      </c>
      <c r="BM409" s="0" t="s">
        <v>2898</v>
      </c>
      <c r="BN409" s="0" t="s">
        <v>359</v>
      </c>
      <c r="BO409" s="0" t="s">
        <v>359</v>
      </c>
      <c r="BP409" s="0" t="s">
        <v>2898</v>
      </c>
      <c r="BQ409" s="0" t="s">
        <v>359</v>
      </c>
      <c r="BS409" s="0" t="s">
        <v>2898</v>
      </c>
      <c r="BT409" s="0" t="n">
        <f aca="false">49-(COUNTBLANK(U409:BQ409))</f>
        <v>49</v>
      </c>
      <c r="BU409" s="0" t="str">
        <f aca="false">CONCATENATE("*",BS409,"*")</f>
        <v>*scratch*</v>
      </c>
      <c r="BV409" s="0" t="n">
        <f aca="false">COUNTIFS(U409:BQ409,BU409)</f>
        <v>0</v>
      </c>
      <c r="BW409" s="18" t="n">
        <f aca="false">BV409/BT409</f>
        <v>0</v>
      </c>
      <c r="BZ409" s="14" t="str">
        <f aca="false">IF(BY409="","",(BY409/BT409))</f>
        <v/>
      </c>
      <c r="CA409" s="0" t="n">
        <f aca="false">COUNTIFS(U409:BQ409,BU408)</f>
        <v>0</v>
      </c>
      <c r="CB409" s="0" t="str">
        <f aca="false">IF(BX409="",BU409,BX409)</f>
        <v>*scratch*</v>
      </c>
      <c r="CC409" s="0" t="n">
        <f aca="false">COUNTIFS(U409:BQ409,CB408)</f>
        <v>0</v>
      </c>
      <c r="CD409" s="14" t="n">
        <f aca="false">CC409/BT409</f>
        <v>0</v>
      </c>
      <c r="CE409" s="0" t="s">
        <v>2909</v>
      </c>
      <c r="CF409" s="14" t="n">
        <f aca="false">(COUNTIFS(U409:BQ409,CE409))/BT409</f>
        <v>0</v>
      </c>
      <c r="CH409" s="0" t="s">
        <v>2910</v>
      </c>
      <c r="CI409" s="14" t="n">
        <f aca="false">(COUNTIFS(U409:BQ409,CK409))/BT409</f>
        <v>0.816326530612245</v>
      </c>
      <c r="CJ409" s="14" t="n">
        <f aca="false">(COUNTIFS(U409:BQ409,CH408))/BT409</f>
        <v>0</v>
      </c>
      <c r="CK409" s="15" t="s">
        <v>2898</v>
      </c>
      <c r="CL409" s="0" t="s">
        <v>2895</v>
      </c>
    </row>
    <row r="410" customFormat="false" ht="13.8" hidden="false" customHeight="false" outlineLevel="0" collapsed="false">
      <c r="A410" s="4" t="s">
        <v>201</v>
      </c>
      <c r="B410" s="17" t="n">
        <v>2</v>
      </c>
      <c r="C410" s="17" t="n">
        <v>2</v>
      </c>
      <c r="D410" s="17" t="n">
        <v>1</v>
      </c>
      <c r="E410" s="17" t="n">
        <v>99</v>
      </c>
      <c r="F410" s="17" t="n">
        <v>51</v>
      </c>
      <c r="G410" s="17" t="n">
        <v>7</v>
      </c>
      <c r="H410" s="4" t="n">
        <v>7051</v>
      </c>
      <c r="I410" s="4" t="n">
        <v>17051</v>
      </c>
      <c r="J410" s="4" t="n">
        <v>7051</v>
      </c>
      <c r="K410" s="4" t="s">
        <v>200</v>
      </c>
      <c r="L410" s="4" t="s">
        <v>132</v>
      </c>
      <c r="M410" s="16" t="s">
        <v>2863</v>
      </c>
      <c r="N410" s="16" t="s">
        <v>2864</v>
      </c>
      <c r="O410" s="16" t="s">
        <v>2897</v>
      </c>
      <c r="P410" s="16"/>
      <c r="Q410" s="16"/>
      <c r="R410" s="16" t="n">
        <f aca="false">(1+LEN(N410)-LEN(SUBSTITUTE(N410," ","")))+1</f>
        <v>5</v>
      </c>
      <c r="S410" s="16" t="n">
        <f aca="false">(1+LEN(O410)-LEN(SUBSTITUTE(O410," ","")))</f>
        <v>10</v>
      </c>
      <c r="T410" s="16" t="s">
        <v>2724</v>
      </c>
      <c r="U410" s="16" t="s">
        <v>2866</v>
      </c>
      <c r="V410" s="16" t="s">
        <v>2867</v>
      </c>
      <c r="W410" s="16" t="s">
        <v>2868</v>
      </c>
      <c r="X410" s="16" t="s">
        <v>2869</v>
      </c>
      <c r="Y410" s="16" t="s">
        <v>2870</v>
      </c>
      <c r="Z410" s="16" t="s">
        <v>2866</v>
      </c>
      <c r="AA410" s="16" t="s">
        <v>2871</v>
      </c>
      <c r="AB410" s="16" t="s">
        <v>1520</v>
      </c>
      <c r="AC410" s="16" t="s">
        <v>2872</v>
      </c>
      <c r="AD410" s="16" t="s">
        <v>892</v>
      </c>
      <c r="AE410" s="16" t="s">
        <v>2873</v>
      </c>
      <c r="AF410" s="16" t="s">
        <v>2874</v>
      </c>
      <c r="AG410" s="16" t="s">
        <v>2875</v>
      </c>
      <c r="AH410" s="16" t="s">
        <v>2876</v>
      </c>
      <c r="AI410" s="16" t="s">
        <v>2877</v>
      </c>
      <c r="AJ410" s="16" t="s">
        <v>892</v>
      </c>
      <c r="AK410" s="16" t="s">
        <v>892</v>
      </c>
      <c r="AL410" s="16" t="s">
        <v>2866</v>
      </c>
      <c r="AM410" s="16" t="s">
        <v>2878</v>
      </c>
      <c r="AN410" s="16" t="s">
        <v>2871</v>
      </c>
      <c r="AO410" s="16" t="s">
        <v>109</v>
      </c>
      <c r="AP410" s="16" t="s">
        <v>2879</v>
      </c>
      <c r="AQ410" s="16" t="s">
        <v>109</v>
      </c>
      <c r="AR410" s="16" t="s">
        <v>2866</v>
      </c>
      <c r="AS410" s="16" t="s">
        <v>2880</v>
      </c>
      <c r="AT410" s="16" t="s">
        <v>2881</v>
      </c>
      <c r="AU410" s="16" t="s">
        <v>304</v>
      </c>
      <c r="AV410" s="16" t="s">
        <v>2882</v>
      </c>
      <c r="AW410" s="16" t="s">
        <v>2871</v>
      </c>
      <c r="AX410" s="16" t="s">
        <v>1975</v>
      </c>
      <c r="AY410" s="16" t="s">
        <v>2866</v>
      </c>
      <c r="AZ410" s="16" t="s">
        <v>2883</v>
      </c>
      <c r="BA410" s="16" t="s">
        <v>2884</v>
      </c>
      <c r="BB410" s="16" t="s">
        <v>110</v>
      </c>
      <c r="BC410" s="16" t="s">
        <v>2885</v>
      </c>
      <c r="BD410" s="16" t="s">
        <v>2886</v>
      </c>
      <c r="BE410" s="16" t="s">
        <v>2887</v>
      </c>
      <c r="BF410" s="16" t="s">
        <v>2185</v>
      </c>
      <c r="BG410" s="16" t="s">
        <v>2866</v>
      </c>
      <c r="BH410" s="16" t="s">
        <v>2888</v>
      </c>
      <c r="BI410" s="16" t="s">
        <v>2866</v>
      </c>
      <c r="BJ410" s="16" t="s">
        <v>172</v>
      </c>
      <c r="BK410" s="16" t="s">
        <v>2889</v>
      </c>
      <c r="BL410" s="16" t="s">
        <v>2890</v>
      </c>
      <c r="BM410" s="16" t="s">
        <v>2871</v>
      </c>
      <c r="BN410" s="16" t="s">
        <v>2891</v>
      </c>
      <c r="BO410" s="16" t="s">
        <v>2878</v>
      </c>
      <c r="BP410" s="16" t="s">
        <v>2892</v>
      </c>
      <c r="BQ410" s="16" t="s">
        <v>2878</v>
      </c>
      <c r="BR410" s="16"/>
      <c r="BS410" s="16" t="s">
        <v>2866</v>
      </c>
      <c r="BT410" s="16" t="n">
        <f aca="false">49-(COUNTBLANK(U410:BQ410))</f>
        <v>49</v>
      </c>
      <c r="BU410" s="16" t="str">
        <f aca="false">CONCATENATE("*",BS410,"*")</f>
        <v>*ask*</v>
      </c>
      <c r="BV410" s="16" t="n">
        <f aca="false">COUNTIFS(U410:BQ410,BU410)</f>
        <v>0</v>
      </c>
      <c r="BW410" s="18" t="n">
        <f aca="false">BV410/BT410</f>
        <v>0</v>
      </c>
      <c r="BX410" s="16"/>
      <c r="BY410" s="16"/>
      <c r="BZ410" s="18" t="str">
        <f aca="false">IF(BY410="","",(BY410/BT410))</f>
        <v/>
      </c>
      <c r="CA410" s="16" t="n">
        <f aca="false">COUNTIFS(U410:BQ410,BU411)</f>
        <v>0</v>
      </c>
      <c r="CB410" s="16" t="str">
        <f aca="false">IF(BX410="",BU410,BX410)</f>
        <v>*ask*</v>
      </c>
      <c r="CC410" s="16" t="n">
        <f aca="false">COUNTIFS(U410:BQ410,CB411)</f>
        <v>0</v>
      </c>
      <c r="CD410" s="18" t="n">
        <f aca="false">CC410/BT410</f>
        <v>0</v>
      </c>
      <c r="CE410" s="16" t="s">
        <v>2893</v>
      </c>
      <c r="CF410" s="18" t="n">
        <f aca="false">(COUNTIFS(U410:BQ410,CE410))/BT410</f>
        <v>0</v>
      </c>
      <c r="CG410" s="16"/>
      <c r="CH410" s="16" t="s">
        <v>2894</v>
      </c>
      <c r="CI410" s="14" t="n">
        <f aca="false">(COUNTIFS(U410:BQ410,CK410))/BT410</f>
        <v>0</v>
      </c>
      <c r="CJ410" s="18" t="n">
        <v>0.33</v>
      </c>
      <c r="CK410" s="16" t="s">
        <v>2898</v>
      </c>
      <c r="CL410" s="16" t="s">
        <v>2895</v>
      </c>
    </row>
    <row r="411" customFormat="false" ht="13.8" hidden="false" customHeight="false" outlineLevel="0" collapsed="false">
      <c r="A411" s="4" t="s">
        <v>202</v>
      </c>
      <c r="B411" s="17" t="n">
        <v>2</v>
      </c>
      <c r="C411" s="17" t="n">
        <v>2</v>
      </c>
      <c r="D411" s="17" t="n">
        <v>2</v>
      </c>
      <c r="E411" s="17" t="n">
        <v>99</v>
      </c>
      <c r="F411" s="17" t="n">
        <v>51</v>
      </c>
      <c r="G411" s="17" t="n">
        <v>8</v>
      </c>
      <c r="H411" s="4" t="n">
        <v>8051</v>
      </c>
      <c r="I411" s="4" t="n">
        <v>18051</v>
      </c>
      <c r="J411" s="4" t="n">
        <v>8051</v>
      </c>
      <c r="K411" s="4" t="s">
        <v>200</v>
      </c>
      <c r="L411" s="4" t="s">
        <v>132</v>
      </c>
      <c r="M411" s="16" t="s">
        <v>2896</v>
      </c>
      <c r="N411" s="16" t="s">
        <v>2864</v>
      </c>
      <c r="O411" s="16" t="s">
        <v>2865</v>
      </c>
      <c r="P411" s="16"/>
      <c r="Q411" s="16"/>
      <c r="R411" s="16" t="n">
        <f aca="false">(1+LEN(N411)-LEN(SUBSTITUTE(N411," ","")))+1</f>
        <v>5</v>
      </c>
      <c r="S411" s="16" t="n">
        <f aca="false">(1+LEN(O411)-LEN(SUBSTITUTE(O411," ","")))</f>
        <v>10</v>
      </c>
      <c r="T411" s="16" t="s">
        <v>2724</v>
      </c>
      <c r="U411" s="16" t="s">
        <v>2898</v>
      </c>
      <c r="V411" s="16" t="s">
        <v>2899</v>
      </c>
      <c r="W411" s="16" t="s">
        <v>2898</v>
      </c>
      <c r="X411" s="16" t="s">
        <v>2898</v>
      </c>
      <c r="Y411" s="16" t="s">
        <v>2898</v>
      </c>
      <c r="Z411" s="16" t="s">
        <v>2898</v>
      </c>
      <c r="AA411" s="16" t="s">
        <v>2900</v>
      </c>
      <c r="AB411" s="16" t="s">
        <v>2898</v>
      </c>
      <c r="AC411" s="16" t="s">
        <v>2901</v>
      </c>
      <c r="AD411" s="16" t="s">
        <v>2902</v>
      </c>
      <c r="AE411" s="16" t="s">
        <v>359</v>
      </c>
      <c r="AF411" s="16" t="s">
        <v>2901</v>
      </c>
      <c r="AG411" s="16" t="s">
        <v>2903</v>
      </c>
      <c r="AH411" s="16" t="s">
        <v>2898</v>
      </c>
      <c r="AI411" s="16" t="s">
        <v>2898</v>
      </c>
      <c r="AJ411" s="16" t="s">
        <v>2901</v>
      </c>
      <c r="AK411" s="16" t="s">
        <v>2904</v>
      </c>
      <c r="AL411" s="16" t="s">
        <v>2901</v>
      </c>
      <c r="AM411" s="16" t="s">
        <v>2898</v>
      </c>
      <c r="AN411" s="16" t="s">
        <v>2898</v>
      </c>
      <c r="AO411" s="16" t="s">
        <v>359</v>
      </c>
      <c r="AP411" s="16" t="s">
        <v>2905</v>
      </c>
      <c r="AQ411" s="16" t="s">
        <v>2906</v>
      </c>
      <c r="AR411" s="16" t="s">
        <v>2901</v>
      </c>
      <c r="AS411" s="16" t="s">
        <v>2901</v>
      </c>
      <c r="AT411" s="16" t="s">
        <v>2901</v>
      </c>
      <c r="AU411" s="16" t="s">
        <v>2898</v>
      </c>
      <c r="AV411" s="16" t="s">
        <v>2898</v>
      </c>
      <c r="AW411" s="16" t="s">
        <v>2898</v>
      </c>
      <c r="AX411" s="16" t="s">
        <v>2907</v>
      </c>
      <c r="AY411" s="16" t="s">
        <v>938</v>
      </c>
      <c r="AZ411" s="16" t="s">
        <v>2901</v>
      </c>
      <c r="BA411" s="16" t="s">
        <v>2901</v>
      </c>
      <c r="BB411" s="16" t="s">
        <v>359</v>
      </c>
      <c r="BC411" s="16" t="s">
        <v>2902</v>
      </c>
      <c r="BD411" s="16" t="s">
        <v>2908</v>
      </c>
      <c r="BE411" s="16" t="s">
        <v>2904</v>
      </c>
      <c r="BF411" s="16" t="s">
        <v>2898</v>
      </c>
      <c r="BG411" s="16" t="s">
        <v>2898</v>
      </c>
      <c r="BH411" s="16" t="s">
        <v>2898</v>
      </c>
      <c r="BI411" s="16" t="s">
        <v>2903</v>
      </c>
      <c r="BJ411" s="16" t="s">
        <v>2898</v>
      </c>
      <c r="BK411" s="16" t="s">
        <v>2898</v>
      </c>
      <c r="BL411" s="16" t="s">
        <v>2901</v>
      </c>
      <c r="BM411" s="16" t="s">
        <v>2898</v>
      </c>
      <c r="BN411" s="16" t="s">
        <v>359</v>
      </c>
      <c r="BO411" s="16" t="s">
        <v>359</v>
      </c>
      <c r="BP411" s="16" t="s">
        <v>2898</v>
      </c>
      <c r="BQ411" s="16" t="s">
        <v>359</v>
      </c>
      <c r="BR411" s="16"/>
      <c r="BS411" s="16" t="s">
        <v>2898</v>
      </c>
      <c r="BT411" s="16" t="n">
        <f aca="false">49-(COUNTBLANK(U411:BQ411))</f>
        <v>49</v>
      </c>
      <c r="BU411" s="16" t="str">
        <f aca="false">CONCATENATE("*",BS411,"*")</f>
        <v>*scratch*</v>
      </c>
      <c r="BV411" s="16" t="n">
        <f aca="false">COUNTIFS(U411:BQ411,BU411)</f>
        <v>0</v>
      </c>
      <c r="BW411" s="18" t="n">
        <f aca="false">BV411/BT411</f>
        <v>0</v>
      </c>
      <c r="BX411" s="16"/>
      <c r="BY411" s="16"/>
      <c r="BZ411" s="18" t="str">
        <f aca="false">IF(BY411="","",(BY411/BT411))</f>
        <v/>
      </c>
      <c r="CA411" s="16" t="n">
        <f aca="false">COUNTIFS(U411:BQ411,BU410)</f>
        <v>0</v>
      </c>
      <c r="CB411" s="16" t="str">
        <f aca="false">IF(BX411="",BU411,BX411)</f>
        <v>*scratch*</v>
      </c>
      <c r="CC411" s="16" t="n">
        <f aca="false">COUNTIFS(U411:BQ411,CB410)</f>
        <v>0</v>
      </c>
      <c r="CD411" s="18" t="n">
        <f aca="false">CC411/BT411</f>
        <v>0</v>
      </c>
      <c r="CE411" s="16" t="s">
        <v>2909</v>
      </c>
      <c r="CF411" s="18" t="n">
        <f aca="false">(COUNTIFS(U411:BQ411,CE411))/BT411</f>
        <v>0</v>
      </c>
      <c r="CG411" s="16"/>
      <c r="CH411" s="16" t="s">
        <v>2910</v>
      </c>
      <c r="CI411" s="14" t="n">
        <f aca="false">(COUNTIFS(U411:BQ411,CK411))/BT411</f>
        <v>0</v>
      </c>
      <c r="CJ411" s="18" t="n">
        <v>0.82</v>
      </c>
      <c r="CK411" s="16" t="s">
        <v>2866</v>
      </c>
      <c r="CL411" s="16" t="s">
        <v>2895</v>
      </c>
    </row>
    <row r="412" customFormat="false" ht="13.8" hidden="false" customHeight="false" outlineLevel="0" collapsed="false">
      <c r="A412" s="4" t="s">
        <v>167</v>
      </c>
      <c r="B412" s="4" t="n">
        <v>1</v>
      </c>
      <c r="C412" s="4" t="n">
        <v>1</v>
      </c>
      <c r="D412" s="4" t="n">
        <v>1</v>
      </c>
      <c r="E412" s="4" t="n">
        <v>101</v>
      </c>
      <c r="F412" s="4" t="n">
        <v>52</v>
      </c>
      <c r="G412" s="4" t="n">
        <v>0</v>
      </c>
      <c r="H412" s="4" t="n">
        <v>52</v>
      </c>
      <c r="I412" s="4" t="n">
        <v>10052</v>
      </c>
      <c r="J412" s="4" t="n">
        <v>52</v>
      </c>
      <c r="K412" s="4" t="s">
        <v>200</v>
      </c>
      <c r="L412" s="4" t="s">
        <v>132</v>
      </c>
      <c r="M412" s="0" t="s">
        <v>2911</v>
      </c>
      <c r="N412" s="0" t="s">
        <v>2912</v>
      </c>
      <c r="O412" s="0" t="s">
        <v>2913</v>
      </c>
      <c r="R412" s="0" t="n">
        <f aca="false">(1+LEN(N412)-LEN(SUBSTITUTE(N412," ","")))+1</f>
        <v>7</v>
      </c>
      <c r="S412" s="0" t="n">
        <f aca="false">(1+LEN(O412)-LEN(SUBSTITUTE(O412," ","")))</f>
        <v>11</v>
      </c>
      <c r="T412" s="0" t="s">
        <v>2382</v>
      </c>
      <c r="U412" s="0" t="s">
        <v>186</v>
      </c>
      <c r="V412" s="0" t="s">
        <v>2914</v>
      </c>
      <c r="W412" s="0" t="s">
        <v>2915</v>
      </c>
      <c r="X412" s="0" t="s">
        <v>186</v>
      </c>
      <c r="Y412" s="0" t="s">
        <v>186</v>
      </c>
      <c r="Z412" s="0" t="s">
        <v>154</v>
      </c>
      <c r="AA412" s="0" t="s">
        <v>186</v>
      </c>
      <c r="AB412" s="0" t="s">
        <v>186</v>
      </c>
      <c r="AC412" s="0" t="s">
        <v>2916</v>
      </c>
      <c r="AD412" s="0" t="s">
        <v>762</v>
      </c>
      <c r="AE412" s="0" t="s">
        <v>186</v>
      </c>
      <c r="AF412" s="0" t="s">
        <v>2917</v>
      </c>
      <c r="AG412" s="0" t="s">
        <v>186</v>
      </c>
      <c r="AH412" s="0" t="s">
        <v>2918</v>
      </c>
      <c r="AI412" s="0" t="s">
        <v>2919</v>
      </c>
      <c r="AJ412" s="0" t="s">
        <v>2920</v>
      </c>
      <c r="AK412" s="0" t="s">
        <v>186</v>
      </c>
      <c r="AL412" s="0" t="s">
        <v>2921</v>
      </c>
      <c r="AM412" s="0" t="s">
        <v>186</v>
      </c>
      <c r="AN412" s="0" t="s">
        <v>1511</v>
      </c>
      <c r="AO412" s="0" t="s">
        <v>2922</v>
      </c>
      <c r="AP412" s="0" t="s">
        <v>2923</v>
      </c>
      <c r="AQ412" s="0" t="s">
        <v>186</v>
      </c>
      <c r="AR412" s="0" t="s">
        <v>186</v>
      </c>
      <c r="AS412" s="0" t="s">
        <v>186</v>
      </c>
      <c r="AT412" s="0" t="s">
        <v>2924</v>
      </c>
      <c r="AU412" s="0" t="s">
        <v>186</v>
      </c>
      <c r="AV412" s="0" t="s">
        <v>1598</v>
      </c>
      <c r="AW412" s="0" t="s">
        <v>186</v>
      </c>
      <c r="AX412" s="0" t="s">
        <v>186</v>
      </c>
      <c r="AY412" s="0" t="s">
        <v>177</v>
      </c>
      <c r="AZ412" s="0" t="s">
        <v>186</v>
      </c>
      <c r="BA412" s="0" t="s">
        <v>2925</v>
      </c>
      <c r="BB412" s="0" t="s">
        <v>186</v>
      </c>
      <c r="BC412" s="0" t="s">
        <v>186</v>
      </c>
      <c r="BD412" s="0" t="s">
        <v>186</v>
      </c>
      <c r="BE412" s="0" t="s">
        <v>186</v>
      </c>
      <c r="BF412" s="0" t="s">
        <v>186</v>
      </c>
      <c r="BG412" s="0" t="s">
        <v>186</v>
      </c>
      <c r="BH412" s="0" t="s">
        <v>2926</v>
      </c>
      <c r="BI412" s="0" t="s">
        <v>186</v>
      </c>
      <c r="BJ412" s="0" t="s">
        <v>2927</v>
      </c>
      <c r="BK412" s="0" t="s">
        <v>186</v>
      </c>
      <c r="BL412" s="0" t="s">
        <v>2925</v>
      </c>
      <c r="BM412" s="0" t="s">
        <v>154</v>
      </c>
      <c r="BN412" s="0" t="s">
        <v>621</v>
      </c>
      <c r="BO412" s="0" t="s">
        <v>186</v>
      </c>
      <c r="BP412" s="0" t="s">
        <v>1803</v>
      </c>
      <c r="BQ412" s="0" t="s">
        <v>154</v>
      </c>
      <c r="BR412" s="16"/>
      <c r="BS412" s="0" t="s">
        <v>186</v>
      </c>
      <c r="BT412" s="0" t="n">
        <f aca="false">49-(COUNTBLANK(U412:BQ412))</f>
        <v>49</v>
      </c>
      <c r="BU412" s="0" t="str">
        <f aca="false">CONCATENATE("*",BS412,"*")</f>
        <v>*eat*</v>
      </c>
      <c r="BV412" s="0" t="n">
        <f aca="false">COUNTIFS(U412:BQ412,BU412)</f>
        <v>0</v>
      </c>
      <c r="BW412" s="13" t="n">
        <f aca="false">BV412/BT412</f>
        <v>0</v>
      </c>
      <c r="BZ412" s="14" t="str">
        <f aca="false">IF(BY412="","",(BY412/BT412))</f>
        <v/>
      </c>
      <c r="CA412" s="0" t="n">
        <f aca="false">COUNTIFS(U412:BQ412,BU413)</f>
        <v>0</v>
      </c>
      <c r="CB412" s="0" t="str">
        <f aca="false">IF(BX412="",BU412,BX412)</f>
        <v>*eat*</v>
      </c>
      <c r="CC412" s="0" t="n">
        <f aca="false">COUNTIFS(U412:BQ412,CB413)</f>
        <v>0</v>
      </c>
      <c r="CD412" s="14" t="n">
        <f aca="false">CC412/BT412</f>
        <v>0</v>
      </c>
      <c r="CE412" s="0" t="s">
        <v>193</v>
      </c>
      <c r="CF412" s="14" t="n">
        <f aca="false">(COUNTIFS(U412:BQ412,CE412))/BT412</f>
        <v>0</v>
      </c>
      <c r="CH412" s="0" t="s">
        <v>194</v>
      </c>
      <c r="CI412" s="14" t="n">
        <f aca="false">(COUNTIFS(U412:BQ412,CK412))/BT412</f>
        <v>0.63265306122449</v>
      </c>
      <c r="CJ412" s="14" t="n">
        <f aca="false">(COUNTIFS(U412:BQ412,CK413))/BT412</f>
        <v>0</v>
      </c>
      <c r="CK412" s="15" t="s">
        <v>186</v>
      </c>
      <c r="CL412" s="0" t="s">
        <v>2928</v>
      </c>
    </row>
    <row r="413" customFormat="false" ht="13.8" hidden="false" customHeight="false" outlineLevel="0" collapsed="false">
      <c r="A413" s="4" t="s">
        <v>195</v>
      </c>
      <c r="B413" s="4" t="n">
        <v>1</v>
      </c>
      <c r="C413" s="4" t="n">
        <v>1</v>
      </c>
      <c r="D413" s="4" t="n">
        <v>2</v>
      </c>
      <c r="E413" s="4" t="n">
        <v>101</v>
      </c>
      <c r="F413" s="4" t="n">
        <v>52</v>
      </c>
      <c r="G413" s="4" t="n">
        <v>1</v>
      </c>
      <c r="H413" s="4" t="n">
        <v>1052</v>
      </c>
      <c r="I413" s="4" t="n">
        <v>11052</v>
      </c>
      <c r="J413" s="4" t="n">
        <v>1052</v>
      </c>
      <c r="K413" s="4" t="s">
        <v>200</v>
      </c>
      <c r="L413" s="4" t="s">
        <v>132</v>
      </c>
      <c r="M413" s="0" t="s">
        <v>2929</v>
      </c>
      <c r="N413" s="0" t="s">
        <v>2912</v>
      </c>
      <c r="O413" s="0" t="s">
        <v>2930</v>
      </c>
      <c r="R413" s="0" t="n">
        <f aca="false">(1+LEN(N413)-LEN(SUBSTITUTE(N413," ","")))+1</f>
        <v>7</v>
      </c>
      <c r="S413" s="0" t="n">
        <f aca="false">(1+LEN(O413)-LEN(SUBSTITUTE(O413," ","")))</f>
        <v>11</v>
      </c>
      <c r="T413" s="0" t="s">
        <v>2382</v>
      </c>
      <c r="U413" s="0" t="s">
        <v>2931</v>
      </c>
      <c r="V413" s="0" t="s">
        <v>2932</v>
      </c>
      <c r="W413" s="0" t="s">
        <v>2933</v>
      </c>
      <c r="X413" s="0" t="s">
        <v>2934</v>
      </c>
      <c r="Y413" s="0" t="s">
        <v>2934</v>
      </c>
      <c r="Z413" s="0" t="s">
        <v>2934</v>
      </c>
      <c r="AA413" s="0" t="s">
        <v>154</v>
      </c>
      <c r="AB413" s="0" t="s">
        <v>2934</v>
      </c>
      <c r="AC413" s="0" t="s">
        <v>2931</v>
      </c>
      <c r="AD413" s="0" t="s">
        <v>2935</v>
      </c>
      <c r="AE413" s="0" t="s">
        <v>2586</v>
      </c>
      <c r="AF413" s="0" t="s">
        <v>2934</v>
      </c>
      <c r="AG413" s="0" t="s">
        <v>2936</v>
      </c>
      <c r="AH413" s="0" t="s">
        <v>212</v>
      </c>
      <c r="AI413" s="0" t="s">
        <v>2931</v>
      </c>
      <c r="AJ413" s="0" t="s">
        <v>2937</v>
      </c>
      <c r="AK413" s="0" t="s">
        <v>2938</v>
      </c>
      <c r="AL413" s="0" t="s">
        <v>2939</v>
      </c>
      <c r="AM413" s="0" t="s">
        <v>1511</v>
      </c>
      <c r="AN413" s="0" t="s">
        <v>2934</v>
      </c>
      <c r="AO413" s="0" t="s">
        <v>2931</v>
      </c>
      <c r="AP413" s="0" t="s">
        <v>2940</v>
      </c>
      <c r="AQ413" s="0" t="s">
        <v>154</v>
      </c>
      <c r="AR413" s="0" t="s">
        <v>2931</v>
      </c>
      <c r="AS413" s="0" t="s">
        <v>186</v>
      </c>
      <c r="AT413" s="0" t="s">
        <v>2931</v>
      </c>
      <c r="AU413" s="0" t="s">
        <v>2586</v>
      </c>
      <c r="AV413" s="0" t="s">
        <v>1511</v>
      </c>
      <c r="AW413" s="0" t="s">
        <v>2934</v>
      </c>
      <c r="AX413" s="0" t="s">
        <v>186</v>
      </c>
      <c r="AY413" s="0" t="s">
        <v>2586</v>
      </c>
      <c r="AZ413" s="0" t="s">
        <v>2931</v>
      </c>
      <c r="BA413" s="0" t="s">
        <v>2934</v>
      </c>
      <c r="BB413" s="0" t="s">
        <v>154</v>
      </c>
      <c r="BC413" s="0" t="s">
        <v>2586</v>
      </c>
      <c r="BD413" s="0" t="s">
        <v>2941</v>
      </c>
      <c r="BE413" s="0" t="s">
        <v>865</v>
      </c>
      <c r="BF413" s="0" t="s">
        <v>2586</v>
      </c>
      <c r="BG413" s="0" t="s">
        <v>235</v>
      </c>
      <c r="BH413" s="0" t="s">
        <v>2934</v>
      </c>
      <c r="BI413" s="0" t="s">
        <v>2942</v>
      </c>
      <c r="BJ413" s="0" t="s">
        <v>2943</v>
      </c>
      <c r="BK413" s="0" t="s">
        <v>235</v>
      </c>
      <c r="BL413" s="0" t="s">
        <v>2944</v>
      </c>
      <c r="BM413" s="0" t="s">
        <v>762</v>
      </c>
      <c r="BN413" s="0" t="s">
        <v>2934</v>
      </c>
      <c r="BO413" s="0" t="s">
        <v>2943</v>
      </c>
      <c r="BP413" s="0" t="s">
        <v>2931</v>
      </c>
      <c r="BQ413" s="0" t="s">
        <v>154</v>
      </c>
      <c r="BR413" s="16"/>
      <c r="BS413" s="0" t="s">
        <v>2586</v>
      </c>
      <c r="BT413" s="0" t="n">
        <f aca="false">49-(COUNTBLANK(U413:BQ413))</f>
        <v>49</v>
      </c>
      <c r="BU413" s="0" t="str">
        <f aca="false">CONCATENATE("*",BS413,"*")</f>
        <v>*cook*</v>
      </c>
      <c r="BV413" s="0" t="n">
        <f aca="false">COUNTIFS(U413:BQ413,BU413)</f>
        <v>0</v>
      </c>
      <c r="BW413" s="14" t="n">
        <f aca="false">BV413/BT413</f>
        <v>0</v>
      </c>
      <c r="BX413" s="0" t="s">
        <v>2945</v>
      </c>
      <c r="BY413" s="0" t="n">
        <f aca="false">COUNTIFS(U413:BQ413,BX413)</f>
        <v>0</v>
      </c>
      <c r="BZ413" s="13" t="n">
        <f aca="false">IF(BY413="","",(BY413/BT413))</f>
        <v>0</v>
      </c>
      <c r="CA413" s="0" t="n">
        <f aca="false">COUNTIFS(U413:BQ413,BU412)</f>
        <v>0</v>
      </c>
      <c r="CB413" s="0" t="str">
        <f aca="false">IF(BX413="",BU413,BX413)</f>
        <v>*prepare*</v>
      </c>
      <c r="CC413" s="0" t="n">
        <f aca="false">COUNTIFS(U413:BQ413,CB412)</f>
        <v>0</v>
      </c>
      <c r="CD413" s="14" t="n">
        <f aca="false">CC413/BT413</f>
        <v>0</v>
      </c>
      <c r="CE413" s="0" t="s">
        <v>2945</v>
      </c>
      <c r="CF413" s="14" t="n">
        <f aca="false">(COUNTIFS(U413:BQ413,CE413))/BT413</f>
        <v>0</v>
      </c>
      <c r="CH413" s="0" t="s">
        <v>2946</v>
      </c>
      <c r="CI413" s="14" t="n">
        <f aca="false">(COUNTIFS(U413:BQ413,CK413))/BT413</f>
        <v>0.448979591836735</v>
      </c>
      <c r="CJ413" s="14" t="n">
        <f aca="false">(COUNTIFS(U413:BQ413,CK412))/BT413</f>
        <v>0.0612244897959184</v>
      </c>
      <c r="CK413" s="15" t="s">
        <v>2934</v>
      </c>
      <c r="CL413" s="0" t="s">
        <v>2928</v>
      </c>
    </row>
    <row r="414" customFormat="false" ht="13.8" hidden="false" customHeight="false" outlineLevel="0" collapsed="false">
      <c r="A414" s="4" t="s">
        <v>197</v>
      </c>
      <c r="B414" s="17" t="n">
        <v>1</v>
      </c>
      <c r="C414" s="17" t="n">
        <v>2</v>
      </c>
      <c r="D414" s="17" t="n">
        <v>1</v>
      </c>
      <c r="E414" s="17" t="n">
        <v>101</v>
      </c>
      <c r="F414" s="17" t="n">
        <v>52</v>
      </c>
      <c r="G414" s="17" t="n">
        <v>2</v>
      </c>
      <c r="H414" s="4" t="n">
        <v>2052</v>
      </c>
      <c r="I414" s="4" t="n">
        <v>12052</v>
      </c>
      <c r="J414" s="4" t="n">
        <v>2052</v>
      </c>
      <c r="K414" s="4" t="s">
        <v>200</v>
      </c>
      <c r="L414" s="4" t="s">
        <v>132</v>
      </c>
      <c r="M414" s="16" t="s">
        <v>2911</v>
      </c>
      <c r="N414" s="16" t="s">
        <v>2912</v>
      </c>
      <c r="O414" s="16" t="s">
        <v>2930</v>
      </c>
      <c r="R414" s="16" t="n">
        <f aca="false">(1+LEN(N414)-LEN(SUBSTITUTE(N414," ","")))+1</f>
        <v>7</v>
      </c>
      <c r="S414" s="16" t="n">
        <f aca="false">(1+LEN(O414)-LEN(SUBSTITUTE(O414," ","")))</f>
        <v>11</v>
      </c>
      <c r="T414" s="16" t="s">
        <v>2382</v>
      </c>
      <c r="U414" s="16" t="s">
        <v>186</v>
      </c>
      <c r="V414" s="16" t="s">
        <v>2914</v>
      </c>
      <c r="W414" s="16" t="s">
        <v>2915</v>
      </c>
      <c r="X414" s="16" t="s">
        <v>186</v>
      </c>
      <c r="Y414" s="16" t="s">
        <v>186</v>
      </c>
      <c r="Z414" s="16" t="s">
        <v>154</v>
      </c>
      <c r="AA414" s="16" t="s">
        <v>186</v>
      </c>
      <c r="AB414" s="16" t="s">
        <v>186</v>
      </c>
      <c r="AC414" s="16" t="s">
        <v>2916</v>
      </c>
      <c r="AD414" s="16" t="s">
        <v>762</v>
      </c>
      <c r="AE414" s="16" t="s">
        <v>186</v>
      </c>
      <c r="AF414" s="16" t="s">
        <v>2917</v>
      </c>
      <c r="AG414" s="16" t="s">
        <v>186</v>
      </c>
      <c r="AH414" s="16" t="s">
        <v>2918</v>
      </c>
      <c r="AI414" s="16" t="s">
        <v>2919</v>
      </c>
      <c r="AJ414" s="16" t="s">
        <v>2920</v>
      </c>
      <c r="AK414" s="16" t="s">
        <v>186</v>
      </c>
      <c r="AL414" s="16" t="s">
        <v>2921</v>
      </c>
      <c r="AM414" s="16" t="s">
        <v>186</v>
      </c>
      <c r="AN414" s="16" t="s">
        <v>1511</v>
      </c>
      <c r="AO414" s="16" t="s">
        <v>2922</v>
      </c>
      <c r="AP414" s="16" t="s">
        <v>2923</v>
      </c>
      <c r="AQ414" s="16" t="s">
        <v>186</v>
      </c>
      <c r="AR414" s="16" t="s">
        <v>186</v>
      </c>
      <c r="AS414" s="16" t="s">
        <v>186</v>
      </c>
      <c r="AT414" s="16" t="s">
        <v>2924</v>
      </c>
      <c r="AU414" s="16" t="s">
        <v>186</v>
      </c>
      <c r="AV414" s="16" t="s">
        <v>1598</v>
      </c>
      <c r="AW414" s="16" t="s">
        <v>186</v>
      </c>
      <c r="AX414" s="16" t="s">
        <v>186</v>
      </c>
      <c r="AY414" s="16" t="s">
        <v>177</v>
      </c>
      <c r="AZ414" s="16" t="s">
        <v>186</v>
      </c>
      <c r="BA414" s="16" t="s">
        <v>2925</v>
      </c>
      <c r="BB414" s="16" t="s">
        <v>186</v>
      </c>
      <c r="BC414" s="16" t="s">
        <v>186</v>
      </c>
      <c r="BD414" s="16" t="s">
        <v>186</v>
      </c>
      <c r="BE414" s="16" t="s">
        <v>186</v>
      </c>
      <c r="BF414" s="16" t="s">
        <v>186</v>
      </c>
      <c r="BG414" s="16" t="s">
        <v>186</v>
      </c>
      <c r="BH414" s="16" t="s">
        <v>2926</v>
      </c>
      <c r="BI414" s="16" t="s">
        <v>186</v>
      </c>
      <c r="BJ414" s="16" t="s">
        <v>2927</v>
      </c>
      <c r="BK414" s="16" t="s">
        <v>186</v>
      </c>
      <c r="BL414" s="16" t="s">
        <v>2925</v>
      </c>
      <c r="BM414" s="16" t="s">
        <v>154</v>
      </c>
      <c r="BN414" s="16" t="s">
        <v>621</v>
      </c>
      <c r="BO414" s="16" t="s">
        <v>186</v>
      </c>
      <c r="BP414" s="16" t="s">
        <v>1803</v>
      </c>
      <c r="BQ414" s="16" t="s">
        <v>154</v>
      </c>
      <c r="BR414" s="16"/>
      <c r="BS414" s="16" t="s">
        <v>186</v>
      </c>
      <c r="BT414" s="16" t="n">
        <f aca="false">49-(COUNTBLANK(U414:BQ414))</f>
        <v>49</v>
      </c>
      <c r="BU414" s="16" t="str">
        <f aca="false">CONCATENATE("*",BS414,"*")</f>
        <v>*eat*</v>
      </c>
      <c r="BV414" s="16" t="n">
        <f aca="false">COUNTIFS(U414:BQ414,BU414)</f>
        <v>0</v>
      </c>
      <c r="BW414" s="18" t="n">
        <f aca="false">BV414/BT414</f>
        <v>0</v>
      </c>
      <c r="BZ414" s="18" t="str">
        <f aca="false">IF(BY414="","",(BY414/BT414))</f>
        <v/>
      </c>
      <c r="CA414" s="16" t="n">
        <f aca="false">COUNTIFS(U414:BQ414,BU415)</f>
        <v>0</v>
      </c>
      <c r="CB414" s="16" t="str">
        <f aca="false">IF(BX414="",BU414,BX414)</f>
        <v>*eat*</v>
      </c>
      <c r="CC414" s="16" t="n">
        <f aca="false">COUNTIFS(U414:BQ414,CB415)</f>
        <v>0</v>
      </c>
      <c r="CD414" s="18" t="n">
        <f aca="false">CC414/BT414</f>
        <v>0</v>
      </c>
      <c r="CE414" s="16" t="s">
        <v>193</v>
      </c>
      <c r="CF414" s="18" t="n">
        <f aca="false">(COUNTIFS(U414:BQ414,CE414))/BT414</f>
        <v>0</v>
      </c>
      <c r="CH414" s="16" t="s">
        <v>194</v>
      </c>
      <c r="CI414" s="14" t="n">
        <f aca="false">(COUNTIFS(U414:BQ414,CK414))/BT414</f>
        <v>0</v>
      </c>
      <c r="CJ414" s="14" t="n">
        <f aca="false">(COUNTIFS(U414:BQ414,CK415))/BT414</f>
        <v>0.63265306122449</v>
      </c>
      <c r="CK414" s="16" t="s">
        <v>2934</v>
      </c>
      <c r="CL414" s="16" t="s">
        <v>2928</v>
      </c>
    </row>
    <row r="415" customFormat="false" ht="13.8" hidden="false" customHeight="false" outlineLevel="0" collapsed="false">
      <c r="A415" s="4" t="s">
        <v>131</v>
      </c>
      <c r="B415" s="17" t="n">
        <v>1</v>
      </c>
      <c r="C415" s="17" t="n">
        <v>2</v>
      </c>
      <c r="D415" s="17" t="n">
        <v>2</v>
      </c>
      <c r="E415" s="17" t="n">
        <v>101</v>
      </c>
      <c r="F415" s="17" t="n">
        <v>52</v>
      </c>
      <c r="G415" s="17" t="n">
        <v>3</v>
      </c>
      <c r="H415" s="4" t="n">
        <v>3052</v>
      </c>
      <c r="I415" s="4" t="n">
        <v>13052</v>
      </c>
      <c r="J415" s="4" t="n">
        <v>3052</v>
      </c>
      <c r="K415" s="4" t="s">
        <v>200</v>
      </c>
      <c r="L415" s="4" t="s">
        <v>132</v>
      </c>
      <c r="M415" s="16" t="s">
        <v>2929</v>
      </c>
      <c r="N415" s="16" t="s">
        <v>2912</v>
      </c>
      <c r="O415" s="16" t="s">
        <v>2913</v>
      </c>
      <c r="R415" s="16" t="n">
        <f aca="false">(1+LEN(N415)-LEN(SUBSTITUTE(N415," ","")))+1</f>
        <v>7</v>
      </c>
      <c r="S415" s="16" t="n">
        <f aca="false">(1+LEN(O415)-LEN(SUBSTITUTE(O415," ","")))</f>
        <v>11</v>
      </c>
      <c r="T415" s="16" t="s">
        <v>2382</v>
      </c>
      <c r="U415" s="16" t="s">
        <v>2931</v>
      </c>
      <c r="V415" s="16" t="s">
        <v>2932</v>
      </c>
      <c r="W415" s="16" t="s">
        <v>2933</v>
      </c>
      <c r="X415" s="16" t="s">
        <v>2934</v>
      </c>
      <c r="Y415" s="16" t="s">
        <v>2934</v>
      </c>
      <c r="Z415" s="16" t="s">
        <v>2934</v>
      </c>
      <c r="AA415" s="16" t="s">
        <v>154</v>
      </c>
      <c r="AB415" s="16" t="s">
        <v>2934</v>
      </c>
      <c r="AC415" s="16" t="s">
        <v>2931</v>
      </c>
      <c r="AD415" s="16" t="s">
        <v>2935</v>
      </c>
      <c r="AE415" s="16" t="s">
        <v>2586</v>
      </c>
      <c r="AF415" s="16" t="s">
        <v>2934</v>
      </c>
      <c r="AG415" s="16" t="s">
        <v>2936</v>
      </c>
      <c r="AH415" s="16" t="s">
        <v>212</v>
      </c>
      <c r="AI415" s="16" t="s">
        <v>2931</v>
      </c>
      <c r="AJ415" s="16" t="s">
        <v>2937</v>
      </c>
      <c r="AK415" s="16" t="s">
        <v>2938</v>
      </c>
      <c r="AL415" s="16" t="s">
        <v>2939</v>
      </c>
      <c r="AM415" s="16" t="s">
        <v>1511</v>
      </c>
      <c r="AN415" s="16" t="s">
        <v>2934</v>
      </c>
      <c r="AO415" s="16" t="s">
        <v>2931</v>
      </c>
      <c r="AP415" s="16" t="s">
        <v>2940</v>
      </c>
      <c r="AQ415" s="16" t="s">
        <v>154</v>
      </c>
      <c r="AR415" s="16" t="s">
        <v>2931</v>
      </c>
      <c r="AS415" s="16" t="s">
        <v>186</v>
      </c>
      <c r="AT415" s="16" t="s">
        <v>2931</v>
      </c>
      <c r="AU415" s="16" t="s">
        <v>2586</v>
      </c>
      <c r="AV415" s="16" t="s">
        <v>1511</v>
      </c>
      <c r="AW415" s="16" t="s">
        <v>2934</v>
      </c>
      <c r="AX415" s="16" t="s">
        <v>186</v>
      </c>
      <c r="AY415" s="16" t="s">
        <v>2586</v>
      </c>
      <c r="AZ415" s="16" t="s">
        <v>2931</v>
      </c>
      <c r="BA415" s="16" t="s">
        <v>2934</v>
      </c>
      <c r="BB415" s="16" t="s">
        <v>154</v>
      </c>
      <c r="BC415" s="16" t="s">
        <v>2586</v>
      </c>
      <c r="BD415" s="16" t="s">
        <v>2941</v>
      </c>
      <c r="BE415" s="16" t="s">
        <v>865</v>
      </c>
      <c r="BF415" s="16" t="s">
        <v>2586</v>
      </c>
      <c r="BG415" s="16" t="s">
        <v>235</v>
      </c>
      <c r="BH415" s="16" t="s">
        <v>2934</v>
      </c>
      <c r="BI415" s="16" t="s">
        <v>2942</v>
      </c>
      <c r="BJ415" s="16" t="s">
        <v>2943</v>
      </c>
      <c r="BK415" s="16" t="s">
        <v>235</v>
      </c>
      <c r="BL415" s="16" t="s">
        <v>2944</v>
      </c>
      <c r="BM415" s="16" t="s">
        <v>762</v>
      </c>
      <c r="BN415" s="16" t="s">
        <v>2934</v>
      </c>
      <c r="BO415" s="16" t="s">
        <v>2943</v>
      </c>
      <c r="BP415" s="16" t="s">
        <v>2931</v>
      </c>
      <c r="BQ415" s="16" t="s">
        <v>154</v>
      </c>
      <c r="BR415" s="16"/>
      <c r="BS415" s="16" t="s">
        <v>2586</v>
      </c>
      <c r="BT415" s="16" t="n">
        <f aca="false">49-(COUNTBLANK(U415:BQ415))</f>
        <v>49</v>
      </c>
      <c r="BU415" s="16" t="str">
        <f aca="false">CONCATENATE("*",BS415,"*")</f>
        <v>*cook*</v>
      </c>
      <c r="BV415" s="16" t="n">
        <f aca="false">COUNTIFS(U415:BQ415,BU415)</f>
        <v>0</v>
      </c>
      <c r="BW415" s="18" t="n">
        <f aca="false">BV415/BT415</f>
        <v>0</v>
      </c>
      <c r="BX415" s="16" t="s">
        <v>2945</v>
      </c>
      <c r="BY415" s="16" t="n">
        <f aca="false">COUNTIFS(U415:BQ415,BX415)</f>
        <v>0</v>
      </c>
      <c r="BZ415" s="18" t="n">
        <f aca="false">IF(BY415="","",(BY415/BT415))</f>
        <v>0</v>
      </c>
      <c r="CA415" s="16" t="n">
        <f aca="false">COUNTIFS(U415:BQ415,BU414)</f>
        <v>0</v>
      </c>
      <c r="CB415" s="16" t="str">
        <f aca="false">IF(BX415="",BU415,BX415)</f>
        <v>*prepare*</v>
      </c>
      <c r="CC415" s="16" t="n">
        <f aca="false">COUNTIFS(U415:BQ415,CB414)</f>
        <v>0</v>
      </c>
      <c r="CD415" s="18" t="n">
        <f aca="false">CC415/BT415</f>
        <v>0</v>
      </c>
      <c r="CE415" s="16" t="s">
        <v>2945</v>
      </c>
      <c r="CF415" s="18" t="n">
        <f aca="false">(COUNTIFS(U415:BQ415,CE415))/BT415</f>
        <v>0</v>
      </c>
      <c r="CH415" s="16" t="s">
        <v>2946</v>
      </c>
      <c r="CI415" s="14" t="n">
        <f aca="false">(COUNTIFS(U415:BQ415,CK415))/BT415</f>
        <v>0.0612244897959184</v>
      </c>
      <c r="CJ415" s="14" t="n">
        <f aca="false">(COUNTIFS(U415:BQ415,CK414))/BT415</f>
        <v>0.448979591836735</v>
      </c>
      <c r="CK415" s="16" t="s">
        <v>186</v>
      </c>
      <c r="CL415" s="16" t="s">
        <v>2928</v>
      </c>
    </row>
    <row r="416" customFormat="false" ht="13.8" hidden="false" customHeight="false" outlineLevel="0" collapsed="false">
      <c r="A416" s="4" t="s">
        <v>203</v>
      </c>
      <c r="B416" s="4" t="n">
        <v>2</v>
      </c>
      <c r="C416" s="4" t="n">
        <v>1</v>
      </c>
      <c r="D416" s="4" t="n">
        <v>1</v>
      </c>
      <c r="E416" s="4" t="n">
        <v>101</v>
      </c>
      <c r="F416" s="4" t="n">
        <v>52</v>
      </c>
      <c r="G416" s="4" t="n">
        <v>5</v>
      </c>
      <c r="H416" s="4" t="n">
        <v>5052</v>
      </c>
      <c r="I416" s="4" t="n">
        <v>15052</v>
      </c>
      <c r="J416" s="4" t="n">
        <v>5052</v>
      </c>
      <c r="K416" s="4" t="s">
        <v>200</v>
      </c>
      <c r="L416" s="4" t="s">
        <v>132</v>
      </c>
      <c r="M416" s="0" t="s">
        <v>2911</v>
      </c>
      <c r="N416" s="0" t="s">
        <v>2912</v>
      </c>
      <c r="O416" s="0" t="s">
        <v>2913</v>
      </c>
      <c r="R416" s="0" t="n">
        <f aca="false">(1+LEN(N416)-LEN(SUBSTITUTE(N416," ","")))+1</f>
        <v>7</v>
      </c>
      <c r="S416" s="0" t="n">
        <f aca="false">(1+LEN(O416)-LEN(SUBSTITUTE(O416," ","")))</f>
        <v>11</v>
      </c>
      <c r="T416" s="0" t="s">
        <v>2382</v>
      </c>
      <c r="U416" s="0" t="s">
        <v>186</v>
      </c>
      <c r="V416" s="0" t="s">
        <v>2914</v>
      </c>
      <c r="W416" s="0" t="s">
        <v>2915</v>
      </c>
      <c r="X416" s="0" t="s">
        <v>186</v>
      </c>
      <c r="Y416" s="0" t="s">
        <v>186</v>
      </c>
      <c r="Z416" s="0" t="s">
        <v>154</v>
      </c>
      <c r="AA416" s="0" t="s">
        <v>186</v>
      </c>
      <c r="AB416" s="0" t="s">
        <v>186</v>
      </c>
      <c r="AC416" s="0" t="s">
        <v>2916</v>
      </c>
      <c r="AD416" s="0" t="s">
        <v>762</v>
      </c>
      <c r="AE416" s="0" t="s">
        <v>186</v>
      </c>
      <c r="AF416" s="0" t="s">
        <v>2917</v>
      </c>
      <c r="AG416" s="0" t="s">
        <v>186</v>
      </c>
      <c r="AH416" s="0" t="s">
        <v>2918</v>
      </c>
      <c r="AI416" s="0" t="s">
        <v>2919</v>
      </c>
      <c r="AJ416" s="0" t="s">
        <v>2920</v>
      </c>
      <c r="AK416" s="0" t="s">
        <v>186</v>
      </c>
      <c r="AL416" s="0" t="s">
        <v>2921</v>
      </c>
      <c r="AM416" s="0" t="s">
        <v>186</v>
      </c>
      <c r="AN416" s="0" t="s">
        <v>1511</v>
      </c>
      <c r="AO416" s="0" t="s">
        <v>2922</v>
      </c>
      <c r="AP416" s="0" t="s">
        <v>2923</v>
      </c>
      <c r="AQ416" s="0" t="s">
        <v>186</v>
      </c>
      <c r="AR416" s="0" t="s">
        <v>186</v>
      </c>
      <c r="AS416" s="0" t="s">
        <v>186</v>
      </c>
      <c r="AT416" s="0" t="s">
        <v>2924</v>
      </c>
      <c r="AU416" s="0" t="s">
        <v>186</v>
      </c>
      <c r="AV416" s="0" t="s">
        <v>1598</v>
      </c>
      <c r="AW416" s="0" t="s">
        <v>186</v>
      </c>
      <c r="AX416" s="0" t="s">
        <v>186</v>
      </c>
      <c r="AY416" s="0" t="s">
        <v>177</v>
      </c>
      <c r="AZ416" s="0" t="s">
        <v>186</v>
      </c>
      <c r="BA416" s="0" t="s">
        <v>2925</v>
      </c>
      <c r="BB416" s="0" t="s">
        <v>186</v>
      </c>
      <c r="BC416" s="0" t="s">
        <v>186</v>
      </c>
      <c r="BD416" s="0" t="s">
        <v>186</v>
      </c>
      <c r="BE416" s="0" t="s">
        <v>186</v>
      </c>
      <c r="BF416" s="0" t="s">
        <v>186</v>
      </c>
      <c r="BG416" s="0" t="s">
        <v>186</v>
      </c>
      <c r="BH416" s="0" t="s">
        <v>2926</v>
      </c>
      <c r="BI416" s="0" t="s">
        <v>186</v>
      </c>
      <c r="BJ416" s="0" t="s">
        <v>2927</v>
      </c>
      <c r="BK416" s="0" t="s">
        <v>186</v>
      </c>
      <c r="BL416" s="0" t="s">
        <v>2925</v>
      </c>
      <c r="BM416" s="0" t="s">
        <v>154</v>
      </c>
      <c r="BN416" s="0" t="s">
        <v>621</v>
      </c>
      <c r="BO416" s="0" t="s">
        <v>186</v>
      </c>
      <c r="BP416" s="0" t="s">
        <v>1803</v>
      </c>
      <c r="BQ416" s="0" t="s">
        <v>154</v>
      </c>
      <c r="BS416" s="0" t="s">
        <v>186</v>
      </c>
      <c r="BT416" s="0" t="n">
        <f aca="false">49-(COUNTBLANK(U416:BQ416))</f>
        <v>49</v>
      </c>
      <c r="BU416" s="0" t="str">
        <f aca="false">CONCATENATE("*",BS416,"*")</f>
        <v>*eat*</v>
      </c>
      <c r="BV416" s="0" t="n">
        <f aca="false">COUNTIFS(U416:BQ416,BU416)</f>
        <v>0</v>
      </c>
      <c r="BW416" s="13" t="n">
        <f aca="false">BV416/BT416</f>
        <v>0</v>
      </c>
      <c r="BZ416" s="14" t="str">
        <f aca="false">IF(BY416="","",(BY416/BT416))</f>
        <v/>
      </c>
      <c r="CA416" s="0" t="n">
        <f aca="false">COUNTIFS(U416:BQ416,BU417)</f>
        <v>0</v>
      </c>
      <c r="CB416" s="0" t="str">
        <f aca="false">IF(BX416="",BU416,BX416)</f>
        <v>*eat*</v>
      </c>
      <c r="CC416" s="0" t="n">
        <f aca="false">COUNTIFS(U416:BQ416,CB417)</f>
        <v>0</v>
      </c>
      <c r="CD416" s="14" t="n">
        <f aca="false">CC416/BT416</f>
        <v>0</v>
      </c>
      <c r="CE416" s="0" t="s">
        <v>193</v>
      </c>
      <c r="CF416" s="14" t="n">
        <f aca="false">(COUNTIFS(U416:BQ416,CE416))/BT416</f>
        <v>0</v>
      </c>
      <c r="CH416" s="0" t="s">
        <v>194</v>
      </c>
      <c r="CI416" s="14" t="n">
        <f aca="false">(COUNTIFS(U416:BQ416,CK416))/BT416</f>
        <v>0.63265306122449</v>
      </c>
      <c r="CJ416" s="14" t="n">
        <f aca="false">(COUNTIFS(U416:BQ416,CH417))/BT416</f>
        <v>0</v>
      </c>
      <c r="CK416" s="15" t="s">
        <v>186</v>
      </c>
      <c r="CL416" s="0" t="s">
        <v>2928</v>
      </c>
    </row>
    <row r="417" customFormat="false" ht="13.8" hidden="false" customHeight="false" outlineLevel="0" collapsed="false">
      <c r="A417" s="4" t="s">
        <v>199</v>
      </c>
      <c r="B417" s="4" t="n">
        <v>2</v>
      </c>
      <c r="C417" s="4" t="n">
        <v>1</v>
      </c>
      <c r="D417" s="4" t="n">
        <v>2</v>
      </c>
      <c r="E417" s="4" t="n">
        <v>101</v>
      </c>
      <c r="F417" s="4" t="n">
        <v>52</v>
      </c>
      <c r="G417" s="4" t="n">
        <v>6</v>
      </c>
      <c r="H417" s="4" t="n">
        <v>6052</v>
      </c>
      <c r="I417" s="4" t="n">
        <v>16052</v>
      </c>
      <c r="J417" s="4" t="n">
        <v>6052</v>
      </c>
      <c r="K417" s="4" t="s">
        <v>200</v>
      </c>
      <c r="L417" s="4" t="s">
        <v>132</v>
      </c>
      <c r="M417" s="0" t="s">
        <v>2929</v>
      </c>
      <c r="N417" s="0" t="s">
        <v>2912</v>
      </c>
      <c r="O417" s="0" t="s">
        <v>2930</v>
      </c>
      <c r="R417" s="0" t="n">
        <f aca="false">(1+LEN(N417)-LEN(SUBSTITUTE(N417," ","")))+1</f>
        <v>7</v>
      </c>
      <c r="S417" s="0" t="n">
        <f aca="false">(1+LEN(O417)-LEN(SUBSTITUTE(O417," ","")))</f>
        <v>11</v>
      </c>
      <c r="T417" s="0" t="s">
        <v>2382</v>
      </c>
      <c r="U417" s="0" t="s">
        <v>2931</v>
      </c>
      <c r="V417" s="0" t="s">
        <v>2932</v>
      </c>
      <c r="W417" s="0" t="s">
        <v>2933</v>
      </c>
      <c r="X417" s="0" t="s">
        <v>2934</v>
      </c>
      <c r="Y417" s="0" t="s">
        <v>2934</v>
      </c>
      <c r="Z417" s="0" t="s">
        <v>2934</v>
      </c>
      <c r="AA417" s="0" t="s">
        <v>154</v>
      </c>
      <c r="AB417" s="0" t="s">
        <v>2934</v>
      </c>
      <c r="AC417" s="0" t="s">
        <v>2931</v>
      </c>
      <c r="AD417" s="0" t="s">
        <v>2935</v>
      </c>
      <c r="AE417" s="0" t="s">
        <v>2586</v>
      </c>
      <c r="AF417" s="0" t="s">
        <v>2934</v>
      </c>
      <c r="AG417" s="0" t="s">
        <v>2936</v>
      </c>
      <c r="AH417" s="0" t="s">
        <v>212</v>
      </c>
      <c r="AI417" s="0" t="s">
        <v>2931</v>
      </c>
      <c r="AJ417" s="0" t="s">
        <v>2937</v>
      </c>
      <c r="AK417" s="0" t="s">
        <v>2938</v>
      </c>
      <c r="AL417" s="0" t="s">
        <v>2939</v>
      </c>
      <c r="AM417" s="0" t="s">
        <v>1511</v>
      </c>
      <c r="AN417" s="0" t="s">
        <v>2934</v>
      </c>
      <c r="AO417" s="0" t="s">
        <v>2931</v>
      </c>
      <c r="AP417" s="0" t="s">
        <v>2940</v>
      </c>
      <c r="AQ417" s="0" t="s">
        <v>154</v>
      </c>
      <c r="AR417" s="0" t="s">
        <v>2931</v>
      </c>
      <c r="AS417" s="0" t="s">
        <v>186</v>
      </c>
      <c r="AT417" s="0" t="s">
        <v>2931</v>
      </c>
      <c r="AU417" s="0" t="s">
        <v>2586</v>
      </c>
      <c r="AV417" s="0" t="s">
        <v>1511</v>
      </c>
      <c r="AW417" s="0" t="s">
        <v>2934</v>
      </c>
      <c r="AX417" s="0" t="s">
        <v>186</v>
      </c>
      <c r="AY417" s="0" t="s">
        <v>2586</v>
      </c>
      <c r="AZ417" s="0" t="s">
        <v>2931</v>
      </c>
      <c r="BA417" s="0" t="s">
        <v>2934</v>
      </c>
      <c r="BB417" s="0" t="s">
        <v>154</v>
      </c>
      <c r="BC417" s="0" t="s">
        <v>2586</v>
      </c>
      <c r="BD417" s="0" t="s">
        <v>2941</v>
      </c>
      <c r="BE417" s="0" t="s">
        <v>865</v>
      </c>
      <c r="BF417" s="0" t="s">
        <v>2586</v>
      </c>
      <c r="BG417" s="0" t="s">
        <v>235</v>
      </c>
      <c r="BH417" s="0" t="s">
        <v>2934</v>
      </c>
      <c r="BI417" s="0" t="s">
        <v>2942</v>
      </c>
      <c r="BJ417" s="0" t="s">
        <v>2943</v>
      </c>
      <c r="BK417" s="0" t="s">
        <v>235</v>
      </c>
      <c r="BL417" s="0" t="s">
        <v>2944</v>
      </c>
      <c r="BM417" s="0" t="s">
        <v>762</v>
      </c>
      <c r="BN417" s="0" t="s">
        <v>2934</v>
      </c>
      <c r="BO417" s="0" t="s">
        <v>2943</v>
      </c>
      <c r="BP417" s="0" t="s">
        <v>2931</v>
      </c>
      <c r="BQ417" s="0" t="s">
        <v>154</v>
      </c>
      <c r="BS417" s="0" t="s">
        <v>2586</v>
      </c>
      <c r="BT417" s="0" t="n">
        <f aca="false">49-(COUNTBLANK(U417:BQ417))</f>
        <v>49</v>
      </c>
      <c r="BU417" s="0" t="str">
        <f aca="false">CONCATENATE("*",BS417,"*")</f>
        <v>*cook*</v>
      </c>
      <c r="BV417" s="0" t="n">
        <f aca="false">COUNTIFS(U417:BQ417,BU417)</f>
        <v>0</v>
      </c>
      <c r="BW417" s="14" t="n">
        <f aca="false">BV417/BT417</f>
        <v>0</v>
      </c>
      <c r="BX417" s="0" t="s">
        <v>2945</v>
      </c>
      <c r="BY417" s="0" t="n">
        <f aca="false">COUNTIFS(U417:BQ417,BX417)</f>
        <v>0</v>
      </c>
      <c r="BZ417" s="13" t="n">
        <f aca="false">IF(BY417="","",(BY417/BT417))</f>
        <v>0</v>
      </c>
      <c r="CA417" s="0" t="n">
        <f aca="false">COUNTIFS(U417:BQ417,BU416)</f>
        <v>0</v>
      </c>
      <c r="CB417" s="0" t="str">
        <f aca="false">IF(BX417="",BU417,BX417)</f>
        <v>*prepare*</v>
      </c>
      <c r="CC417" s="0" t="n">
        <f aca="false">COUNTIFS(U417:BQ417,CB416)</f>
        <v>0</v>
      </c>
      <c r="CD417" s="14" t="n">
        <f aca="false">CC417/BT417</f>
        <v>0</v>
      </c>
      <c r="CE417" s="0" t="s">
        <v>2945</v>
      </c>
      <c r="CF417" s="14" t="n">
        <f aca="false">(COUNTIFS(U417:BQ417,CE417))/BT417</f>
        <v>0</v>
      </c>
      <c r="CH417" s="0" t="s">
        <v>2946</v>
      </c>
      <c r="CI417" s="14" t="n">
        <f aca="false">(COUNTIFS(U417:BQ417,CK417))/BT417</f>
        <v>0.448979591836735</v>
      </c>
      <c r="CJ417" s="14" t="n">
        <f aca="false">(COUNTIFS(U417:BQ417,CH416))/BT417</f>
        <v>0</v>
      </c>
      <c r="CK417" s="15" t="s">
        <v>2934</v>
      </c>
      <c r="CL417" s="0" t="s">
        <v>2928</v>
      </c>
    </row>
    <row r="418" customFormat="false" ht="13.8" hidden="false" customHeight="false" outlineLevel="0" collapsed="false">
      <c r="A418" s="4" t="s">
        <v>201</v>
      </c>
      <c r="B418" s="17" t="n">
        <v>2</v>
      </c>
      <c r="C418" s="17" t="n">
        <v>2</v>
      </c>
      <c r="D418" s="17" t="n">
        <v>1</v>
      </c>
      <c r="E418" s="17" t="n">
        <v>101</v>
      </c>
      <c r="F418" s="17" t="n">
        <v>52</v>
      </c>
      <c r="G418" s="17" t="n">
        <v>7</v>
      </c>
      <c r="H418" s="4" t="n">
        <v>7052</v>
      </c>
      <c r="I418" s="4" t="n">
        <v>17052</v>
      </c>
      <c r="J418" s="4" t="n">
        <v>7052</v>
      </c>
      <c r="K418" s="4" t="s">
        <v>200</v>
      </c>
      <c r="L418" s="4" t="s">
        <v>132</v>
      </c>
      <c r="M418" s="16" t="s">
        <v>2911</v>
      </c>
      <c r="N418" s="16" t="s">
        <v>2912</v>
      </c>
      <c r="O418" s="16" t="s">
        <v>2930</v>
      </c>
      <c r="P418" s="16"/>
      <c r="Q418" s="16"/>
      <c r="R418" s="16" t="n">
        <f aca="false">(1+LEN(N418)-LEN(SUBSTITUTE(N418," ","")))+1</f>
        <v>7</v>
      </c>
      <c r="S418" s="16" t="n">
        <f aca="false">(1+LEN(O418)-LEN(SUBSTITUTE(O418," ","")))</f>
        <v>11</v>
      </c>
      <c r="T418" s="16" t="s">
        <v>2382</v>
      </c>
      <c r="U418" s="16" t="s">
        <v>186</v>
      </c>
      <c r="V418" s="16" t="s">
        <v>2914</v>
      </c>
      <c r="W418" s="16" t="s">
        <v>2915</v>
      </c>
      <c r="X418" s="16" t="s">
        <v>186</v>
      </c>
      <c r="Y418" s="16" t="s">
        <v>186</v>
      </c>
      <c r="Z418" s="16" t="s">
        <v>154</v>
      </c>
      <c r="AA418" s="16" t="s">
        <v>186</v>
      </c>
      <c r="AB418" s="16" t="s">
        <v>186</v>
      </c>
      <c r="AC418" s="16" t="s">
        <v>2916</v>
      </c>
      <c r="AD418" s="16" t="s">
        <v>762</v>
      </c>
      <c r="AE418" s="16" t="s">
        <v>186</v>
      </c>
      <c r="AF418" s="16" t="s">
        <v>2917</v>
      </c>
      <c r="AG418" s="16" t="s">
        <v>186</v>
      </c>
      <c r="AH418" s="16" t="s">
        <v>2918</v>
      </c>
      <c r="AI418" s="16" t="s">
        <v>2919</v>
      </c>
      <c r="AJ418" s="16" t="s">
        <v>2920</v>
      </c>
      <c r="AK418" s="16" t="s">
        <v>186</v>
      </c>
      <c r="AL418" s="16" t="s">
        <v>2921</v>
      </c>
      <c r="AM418" s="16" t="s">
        <v>186</v>
      </c>
      <c r="AN418" s="16" t="s">
        <v>1511</v>
      </c>
      <c r="AO418" s="16" t="s">
        <v>2922</v>
      </c>
      <c r="AP418" s="16" t="s">
        <v>2923</v>
      </c>
      <c r="AQ418" s="16" t="s">
        <v>186</v>
      </c>
      <c r="AR418" s="16" t="s">
        <v>186</v>
      </c>
      <c r="AS418" s="16" t="s">
        <v>186</v>
      </c>
      <c r="AT418" s="16" t="s">
        <v>2924</v>
      </c>
      <c r="AU418" s="16" t="s">
        <v>186</v>
      </c>
      <c r="AV418" s="16" t="s">
        <v>1598</v>
      </c>
      <c r="AW418" s="16" t="s">
        <v>186</v>
      </c>
      <c r="AX418" s="16" t="s">
        <v>186</v>
      </c>
      <c r="AY418" s="16" t="s">
        <v>177</v>
      </c>
      <c r="AZ418" s="16" t="s">
        <v>186</v>
      </c>
      <c r="BA418" s="16" t="s">
        <v>2925</v>
      </c>
      <c r="BB418" s="16" t="s">
        <v>186</v>
      </c>
      <c r="BC418" s="16" t="s">
        <v>186</v>
      </c>
      <c r="BD418" s="16" t="s">
        <v>186</v>
      </c>
      <c r="BE418" s="16" t="s">
        <v>186</v>
      </c>
      <c r="BF418" s="16" t="s">
        <v>186</v>
      </c>
      <c r="BG418" s="16" t="s">
        <v>186</v>
      </c>
      <c r="BH418" s="16" t="s">
        <v>2926</v>
      </c>
      <c r="BI418" s="16" t="s">
        <v>186</v>
      </c>
      <c r="BJ418" s="16" t="s">
        <v>2927</v>
      </c>
      <c r="BK418" s="16" t="s">
        <v>186</v>
      </c>
      <c r="BL418" s="16" t="s">
        <v>2925</v>
      </c>
      <c r="BM418" s="16" t="s">
        <v>154</v>
      </c>
      <c r="BN418" s="16" t="s">
        <v>621</v>
      </c>
      <c r="BO418" s="16" t="s">
        <v>186</v>
      </c>
      <c r="BP418" s="16" t="s">
        <v>1803</v>
      </c>
      <c r="BQ418" s="16" t="s">
        <v>154</v>
      </c>
      <c r="BR418" s="16"/>
      <c r="BS418" s="16" t="s">
        <v>186</v>
      </c>
      <c r="BT418" s="16" t="n">
        <f aca="false">49-(COUNTBLANK(U418:BQ418))</f>
        <v>49</v>
      </c>
      <c r="BU418" s="16" t="str">
        <f aca="false">CONCATENATE("*",BS418,"*")</f>
        <v>*eat*</v>
      </c>
      <c r="BV418" s="16" t="n">
        <f aca="false">COUNTIFS(U418:BQ418,BU418)</f>
        <v>0</v>
      </c>
      <c r="BW418" s="18" t="n">
        <f aca="false">BV418/BT418</f>
        <v>0</v>
      </c>
      <c r="BX418" s="16"/>
      <c r="BY418" s="16"/>
      <c r="BZ418" s="18" t="str">
        <f aca="false">IF(BY418="","",(BY418/BT418))</f>
        <v/>
      </c>
      <c r="CA418" s="16" t="n">
        <f aca="false">COUNTIFS(U418:BQ418,BU419)</f>
        <v>0</v>
      </c>
      <c r="CB418" s="16" t="str">
        <f aca="false">IF(BX418="",BU418,BX418)</f>
        <v>*eat*</v>
      </c>
      <c r="CC418" s="16" t="n">
        <f aca="false">COUNTIFS(U418:BQ418,CB419)</f>
        <v>0</v>
      </c>
      <c r="CD418" s="18" t="n">
        <f aca="false">CC418/BT418</f>
        <v>0</v>
      </c>
      <c r="CE418" s="16" t="s">
        <v>193</v>
      </c>
      <c r="CF418" s="18" t="n">
        <f aca="false">(COUNTIFS(U418:BQ418,CE418))/BT418</f>
        <v>0</v>
      </c>
      <c r="CG418" s="16"/>
      <c r="CH418" s="16" t="s">
        <v>194</v>
      </c>
      <c r="CI418" s="14" t="n">
        <f aca="false">(COUNTIFS(U418:BQ418,CK418))/BT418</f>
        <v>0</v>
      </c>
      <c r="CJ418" s="18" t="n">
        <v>0.61</v>
      </c>
      <c r="CK418" s="16" t="s">
        <v>2934</v>
      </c>
      <c r="CL418" s="16" t="s">
        <v>2928</v>
      </c>
    </row>
    <row r="419" customFormat="false" ht="13.8" hidden="false" customHeight="false" outlineLevel="0" collapsed="false">
      <c r="A419" s="4" t="s">
        <v>202</v>
      </c>
      <c r="B419" s="17" t="n">
        <v>2</v>
      </c>
      <c r="C419" s="17" t="n">
        <v>2</v>
      </c>
      <c r="D419" s="17" t="n">
        <v>2</v>
      </c>
      <c r="E419" s="17" t="n">
        <v>101</v>
      </c>
      <c r="F419" s="17" t="n">
        <v>52</v>
      </c>
      <c r="G419" s="17" t="n">
        <v>8</v>
      </c>
      <c r="H419" s="4" t="n">
        <v>8052</v>
      </c>
      <c r="I419" s="4" t="n">
        <v>18052</v>
      </c>
      <c r="J419" s="4" t="n">
        <v>8052</v>
      </c>
      <c r="K419" s="4" t="s">
        <v>200</v>
      </c>
      <c r="L419" s="4" t="s">
        <v>132</v>
      </c>
      <c r="M419" s="16" t="s">
        <v>2929</v>
      </c>
      <c r="N419" s="16" t="s">
        <v>2912</v>
      </c>
      <c r="O419" s="16" t="s">
        <v>2913</v>
      </c>
      <c r="P419" s="16"/>
      <c r="Q419" s="16"/>
      <c r="R419" s="16" t="n">
        <f aca="false">(1+LEN(N419)-LEN(SUBSTITUTE(N419," ","")))+1</f>
        <v>7</v>
      </c>
      <c r="S419" s="16" t="n">
        <f aca="false">(1+LEN(O419)-LEN(SUBSTITUTE(O419," ","")))</f>
        <v>11</v>
      </c>
      <c r="T419" s="16" t="s">
        <v>2382</v>
      </c>
      <c r="U419" s="16" t="s">
        <v>2931</v>
      </c>
      <c r="V419" s="16" t="s">
        <v>2932</v>
      </c>
      <c r="W419" s="16" t="s">
        <v>2933</v>
      </c>
      <c r="X419" s="16" t="s">
        <v>2934</v>
      </c>
      <c r="Y419" s="16" t="s">
        <v>2934</v>
      </c>
      <c r="Z419" s="16" t="s">
        <v>2934</v>
      </c>
      <c r="AA419" s="16" t="s">
        <v>154</v>
      </c>
      <c r="AB419" s="16" t="s">
        <v>2934</v>
      </c>
      <c r="AC419" s="16" t="s">
        <v>2931</v>
      </c>
      <c r="AD419" s="16" t="s">
        <v>2935</v>
      </c>
      <c r="AE419" s="16" t="s">
        <v>2586</v>
      </c>
      <c r="AF419" s="16" t="s">
        <v>2934</v>
      </c>
      <c r="AG419" s="16" t="s">
        <v>2936</v>
      </c>
      <c r="AH419" s="16" t="s">
        <v>212</v>
      </c>
      <c r="AI419" s="16" t="s">
        <v>2931</v>
      </c>
      <c r="AJ419" s="16" t="s">
        <v>2937</v>
      </c>
      <c r="AK419" s="16" t="s">
        <v>2938</v>
      </c>
      <c r="AL419" s="16" t="s">
        <v>2939</v>
      </c>
      <c r="AM419" s="16" t="s">
        <v>1511</v>
      </c>
      <c r="AN419" s="16" t="s">
        <v>2934</v>
      </c>
      <c r="AO419" s="16" t="s">
        <v>2931</v>
      </c>
      <c r="AP419" s="16" t="s">
        <v>2940</v>
      </c>
      <c r="AQ419" s="16" t="s">
        <v>154</v>
      </c>
      <c r="AR419" s="16" t="s">
        <v>2931</v>
      </c>
      <c r="AS419" s="16" t="s">
        <v>186</v>
      </c>
      <c r="AT419" s="16" t="s">
        <v>2931</v>
      </c>
      <c r="AU419" s="16" t="s">
        <v>2586</v>
      </c>
      <c r="AV419" s="16" t="s">
        <v>1511</v>
      </c>
      <c r="AW419" s="16" t="s">
        <v>2934</v>
      </c>
      <c r="AX419" s="16" t="s">
        <v>186</v>
      </c>
      <c r="AY419" s="16" t="s">
        <v>2586</v>
      </c>
      <c r="AZ419" s="16" t="s">
        <v>2931</v>
      </c>
      <c r="BA419" s="16" t="s">
        <v>2934</v>
      </c>
      <c r="BB419" s="16" t="s">
        <v>154</v>
      </c>
      <c r="BC419" s="16" t="s">
        <v>2586</v>
      </c>
      <c r="BD419" s="16" t="s">
        <v>2941</v>
      </c>
      <c r="BE419" s="16" t="s">
        <v>865</v>
      </c>
      <c r="BF419" s="16" t="s">
        <v>2586</v>
      </c>
      <c r="BG419" s="16" t="s">
        <v>235</v>
      </c>
      <c r="BH419" s="16" t="s">
        <v>2934</v>
      </c>
      <c r="BI419" s="16" t="s">
        <v>2942</v>
      </c>
      <c r="BJ419" s="16" t="s">
        <v>2943</v>
      </c>
      <c r="BK419" s="16" t="s">
        <v>235</v>
      </c>
      <c r="BL419" s="16" t="s">
        <v>2944</v>
      </c>
      <c r="BM419" s="16" t="s">
        <v>762</v>
      </c>
      <c r="BN419" s="16" t="s">
        <v>2934</v>
      </c>
      <c r="BO419" s="16" t="s">
        <v>2943</v>
      </c>
      <c r="BP419" s="16" t="s">
        <v>2931</v>
      </c>
      <c r="BQ419" s="16" t="s">
        <v>154</v>
      </c>
      <c r="BR419" s="16"/>
      <c r="BS419" s="16" t="s">
        <v>2586</v>
      </c>
      <c r="BT419" s="16" t="n">
        <f aca="false">49-(COUNTBLANK(U419:BQ419))</f>
        <v>49</v>
      </c>
      <c r="BU419" s="16" t="str">
        <f aca="false">CONCATENATE("*",BS419,"*")</f>
        <v>*cook*</v>
      </c>
      <c r="BV419" s="16" t="n">
        <f aca="false">COUNTIFS(U419:BQ419,BU419)</f>
        <v>0</v>
      </c>
      <c r="BW419" s="18" t="n">
        <f aca="false">BV419/BT419</f>
        <v>0</v>
      </c>
      <c r="BX419" s="16" t="s">
        <v>2945</v>
      </c>
      <c r="BY419" s="16" t="n">
        <f aca="false">COUNTIFS(U419:BQ419,BX419)</f>
        <v>0</v>
      </c>
      <c r="BZ419" s="18" t="n">
        <f aca="false">IF(BY419="","",(BY419/BT419))</f>
        <v>0</v>
      </c>
      <c r="CA419" s="16" t="n">
        <f aca="false">COUNTIFS(U419:BQ419,BU418)</f>
        <v>0</v>
      </c>
      <c r="CB419" s="16" t="str">
        <f aca="false">IF(BX419="",BU419,BX419)</f>
        <v>*prepare*</v>
      </c>
      <c r="CC419" s="16" t="n">
        <f aca="false">COUNTIFS(U419:BQ419,CB418)</f>
        <v>0</v>
      </c>
      <c r="CD419" s="18" t="n">
        <f aca="false">CC419/BT419</f>
        <v>0</v>
      </c>
      <c r="CE419" s="16" t="s">
        <v>2945</v>
      </c>
      <c r="CF419" s="18" t="n">
        <f aca="false">(COUNTIFS(U419:BQ419,CE419))/BT419</f>
        <v>0</v>
      </c>
      <c r="CG419" s="16"/>
      <c r="CH419" s="16" t="s">
        <v>2946</v>
      </c>
      <c r="CI419" s="14" t="n">
        <f aca="false">(COUNTIFS(U419:BQ419,CK419))/BT419</f>
        <v>0.0612244897959184</v>
      </c>
      <c r="CJ419" s="18" t="n">
        <v>0.45</v>
      </c>
      <c r="CK419" s="16" t="s">
        <v>186</v>
      </c>
      <c r="CL419" s="16" t="s">
        <v>2928</v>
      </c>
    </row>
    <row r="420" customFormat="false" ht="13.8" hidden="false" customHeight="false" outlineLevel="0" collapsed="false">
      <c r="A420" s="4" t="s">
        <v>167</v>
      </c>
      <c r="B420" s="4" t="n">
        <v>1</v>
      </c>
      <c r="C420" s="4" t="n">
        <v>1</v>
      </c>
      <c r="D420" s="4" t="n">
        <v>1</v>
      </c>
      <c r="E420" s="4" t="n">
        <v>103</v>
      </c>
      <c r="F420" s="4" t="n">
        <v>53</v>
      </c>
      <c r="G420" s="4" t="n">
        <v>0</v>
      </c>
      <c r="H420" s="4" t="n">
        <v>53</v>
      </c>
      <c r="I420" s="4" t="n">
        <v>10053</v>
      </c>
      <c r="J420" s="4" t="n">
        <v>53</v>
      </c>
      <c r="K420" s="4" t="s">
        <v>200</v>
      </c>
      <c r="L420" s="4" t="s">
        <v>132</v>
      </c>
      <c r="M420" s="0" t="s">
        <v>2947</v>
      </c>
      <c r="N420" s="0" t="s">
        <v>2948</v>
      </c>
      <c r="O420" s="0" t="s">
        <v>2949</v>
      </c>
      <c r="R420" s="0" t="n">
        <f aca="false">(1+LEN(N420)-LEN(SUBSTITUTE(N420," ","")))+1</f>
        <v>8</v>
      </c>
      <c r="S420" s="0" t="n">
        <f aca="false">(1+LEN(O420)-LEN(SUBSTITUTE(O420," ","")))</f>
        <v>12</v>
      </c>
      <c r="T420" s="0" t="s">
        <v>2382</v>
      </c>
      <c r="U420" s="0" t="s">
        <v>2414</v>
      </c>
      <c r="V420" s="0" t="s">
        <v>2950</v>
      </c>
      <c r="W420" s="0" t="s">
        <v>2951</v>
      </c>
      <c r="X420" s="0" t="s">
        <v>2952</v>
      </c>
      <c r="Y420" s="0" t="s">
        <v>154</v>
      </c>
      <c r="Z420" s="12"/>
      <c r="AA420" s="0" t="s">
        <v>2953</v>
      </c>
      <c r="AB420" s="0" t="s">
        <v>756</v>
      </c>
      <c r="AC420" s="0" t="s">
        <v>2414</v>
      </c>
      <c r="AD420" s="0" t="s">
        <v>154</v>
      </c>
      <c r="AE420" s="0" t="s">
        <v>2954</v>
      </c>
      <c r="AF420" s="0" t="s">
        <v>2955</v>
      </c>
      <c r="AG420" s="0" t="s">
        <v>2956</v>
      </c>
      <c r="AH420" s="0" t="s">
        <v>2957</v>
      </c>
      <c r="AI420" s="0" t="s">
        <v>2414</v>
      </c>
      <c r="AJ420" s="0" t="s">
        <v>2958</v>
      </c>
      <c r="AK420" s="0" t="s">
        <v>212</v>
      </c>
      <c r="AL420" s="0" t="s">
        <v>2959</v>
      </c>
      <c r="AM420" s="0" t="s">
        <v>154</v>
      </c>
      <c r="AN420" s="0" t="s">
        <v>2960</v>
      </c>
      <c r="AO420" s="0" t="s">
        <v>2961</v>
      </c>
      <c r="AP420" s="0" t="s">
        <v>2414</v>
      </c>
      <c r="AQ420" s="0" t="s">
        <v>1545</v>
      </c>
      <c r="AR420" s="0" t="s">
        <v>987</v>
      </c>
      <c r="AS420" s="0" t="s">
        <v>154</v>
      </c>
      <c r="AT420" s="0" t="s">
        <v>2956</v>
      </c>
      <c r="AU420" s="0" t="s">
        <v>756</v>
      </c>
      <c r="AV420" s="0" t="s">
        <v>2962</v>
      </c>
      <c r="AW420" s="0" t="s">
        <v>2414</v>
      </c>
      <c r="AX420" s="0" t="s">
        <v>879</v>
      </c>
      <c r="AY420" s="0" t="s">
        <v>734</v>
      </c>
      <c r="AZ420" s="0" t="s">
        <v>501</v>
      </c>
      <c r="BA420" s="0" t="s">
        <v>1160</v>
      </c>
      <c r="BB420" s="0" t="s">
        <v>2002</v>
      </c>
      <c r="BC420" s="0" t="s">
        <v>2958</v>
      </c>
      <c r="BD420" s="0" t="s">
        <v>2414</v>
      </c>
      <c r="BE420" s="0" t="s">
        <v>2414</v>
      </c>
      <c r="BF420" s="0" t="s">
        <v>501</v>
      </c>
      <c r="BG420" s="0" t="s">
        <v>154</v>
      </c>
      <c r="BH420" s="0" t="s">
        <v>212</v>
      </c>
      <c r="BI420" s="0" t="s">
        <v>2414</v>
      </c>
      <c r="BJ420" s="0" t="s">
        <v>987</v>
      </c>
      <c r="BK420" s="0" t="s">
        <v>2414</v>
      </c>
      <c r="BL420" s="0" t="s">
        <v>987</v>
      </c>
      <c r="BM420" s="0" t="s">
        <v>2414</v>
      </c>
      <c r="BN420" s="0" t="s">
        <v>2963</v>
      </c>
      <c r="BO420" s="0" t="s">
        <v>2414</v>
      </c>
      <c r="BP420" s="0" t="s">
        <v>1160</v>
      </c>
      <c r="BQ420" s="0" t="s">
        <v>2414</v>
      </c>
      <c r="BR420" s="16"/>
      <c r="BS420" s="0" t="s">
        <v>2414</v>
      </c>
      <c r="BT420" s="0" t="n">
        <f aca="false">49-(COUNTBLANK(U420:BQ420))</f>
        <v>48</v>
      </c>
      <c r="BU420" s="0" t="str">
        <f aca="false">CONCATENATE("*",BS420,"*")</f>
        <v>*fill*</v>
      </c>
      <c r="BV420" s="0" t="n">
        <f aca="false">COUNTIFS(U420:BQ420,BU420)</f>
        <v>0</v>
      </c>
      <c r="BW420" s="14" t="n">
        <f aca="false">BV420/BT420</f>
        <v>0</v>
      </c>
      <c r="BZ420" s="14" t="str">
        <f aca="false">IF(BY420="","",(BY420/BT420))</f>
        <v/>
      </c>
      <c r="CA420" s="0" t="n">
        <f aca="false">COUNTIFS(U420:BQ420,BU421)</f>
        <v>0</v>
      </c>
      <c r="CB420" s="0" t="str">
        <f aca="false">IF(BX420="",BU420,BX420)</f>
        <v>*fill*</v>
      </c>
      <c r="CC420" s="0" t="n">
        <f aca="false">COUNTIFS(U420:BQ420,CB421)</f>
        <v>0</v>
      </c>
      <c r="CD420" s="14" t="n">
        <f aca="false">CC420/BT420</f>
        <v>0</v>
      </c>
      <c r="CE420" s="0" t="s">
        <v>2964</v>
      </c>
      <c r="CF420" s="14" t="n">
        <f aca="false">(COUNTIFS(U420:BQ420,CE420))/BT420</f>
        <v>0</v>
      </c>
      <c r="CH420" s="0" t="s">
        <v>2965</v>
      </c>
      <c r="CI420" s="14" t="n">
        <f aca="false">(COUNTIFS(U420:BQ420,CK420))/BT420</f>
        <v>0.354166666666667</v>
      </c>
      <c r="CJ420" s="14" t="n">
        <f aca="false">(COUNTIFS(U420:BQ420,CK421))/BT420</f>
        <v>0</v>
      </c>
      <c r="CK420" s="15" t="s">
        <v>2414</v>
      </c>
      <c r="CL420" s="0" t="s">
        <v>2966</v>
      </c>
    </row>
    <row r="421" customFormat="false" ht="13.8" hidden="false" customHeight="false" outlineLevel="0" collapsed="false">
      <c r="A421" s="4" t="s">
        <v>195</v>
      </c>
      <c r="B421" s="4" t="n">
        <v>1</v>
      </c>
      <c r="C421" s="4" t="n">
        <v>1</v>
      </c>
      <c r="D421" s="4" t="n">
        <v>2</v>
      </c>
      <c r="E421" s="4" t="n">
        <v>103</v>
      </c>
      <c r="F421" s="4" t="n">
        <v>53</v>
      </c>
      <c r="G421" s="4" t="n">
        <v>1</v>
      </c>
      <c r="H421" s="4" t="n">
        <v>1053</v>
      </c>
      <c r="I421" s="4" t="n">
        <v>11053</v>
      </c>
      <c r="J421" s="4" t="n">
        <v>1053</v>
      </c>
      <c r="K421" s="4" t="s">
        <v>200</v>
      </c>
      <c r="L421" s="4" t="s">
        <v>132</v>
      </c>
      <c r="M421" s="0" t="s">
        <v>2967</v>
      </c>
      <c r="N421" s="0" t="s">
        <v>2948</v>
      </c>
      <c r="O421" s="0" t="s">
        <v>2968</v>
      </c>
      <c r="R421" s="0" t="n">
        <f aca="false">(1+LEN(N421)-LEN(SUBSTITUTE(N421," ","")))+1</f>
        <v>8</v>
      </c>
      <c r="S421" s="0" t="n">
        <f aca="false">(1+LEN(O421)-LEN(SUBSTITUTE(O421," ","")))</f>
        <v>12</v>
      </c>
      <c r="T421" s="0" t="s">
        <v>2382</v>
      </c>
      <c r="U421" s="0" t="s">
        <v>2969</v>
      </c>
      <c r="V421" s="0" t="s">
        <v>2970</v>
      </c>
      <c r="W421" s="0" t="s">
        <v>2971</v>
      </c>
      <c r="X421" s="0" t="s">
        <v>2414</v>
      </c>
      <c r="Y421" s="0" t="s">
        <v>2969</v>
      </c>
      <c r="Z421" s="0" t="s">
        <v>2972</v>
      </c>
      <c r="AA421" s="0" t="s">
        <v>2973</v>
      </c>
      <c r="AB421" s="0" t="s">
        <v>2969</v>
      </c>
      <c r="AC421" s="0" t="s">
        <v>2969</v>
      </c>
      <c r="AD421" s="0" t="s">
        <v>2973</v>
      </c>
      <c r="AE421" s="0" t="s">
        <v>2414</v>
      </c>
      <c r="AF421" s="0" t="s">
        <v>2974</v>
      </c>
      <c r="AG421" s="0" t="s">
        <v>2975</v>
      </c>
      <c r="AH421" s="0" t="s">
        <v>2969</v>
      </c>
      <c r="AI421" s="0" t="s">
        <v>2969</v>
      </c>
      <c r="AJ421" s="0" t="s">
        <v>2970</v>
      </c>
      <c r="AK421" s="0" t="s">
        <v>2976</v>
      </c>
      <c r="AL421" s="0" t="s">
        <v>2380</v>
      </c>
      <c r="AM421" s="0" t="s">
        <v>2977</v>
      </c>
      <c r="AN421" s="0" t="s">
        <v>987</v>
      </c>
      <c r="AO421" s="0" t="s">
        <v>2380</v>
      </c>
      <c r="AP421" s="0" t="s">
        <v>2978</v>
      </c>
      <c r="AQ421" s="0" t="s">
        <v>2414</v>
      </c>
      <c r="AR421" s="0" t="s">
        <v>2979</v>
      </c>
      <c r="AS421" s="0" t="s">
        <v>2980</v>
      </c>
      <c r="AT421" s="0" t="s">
        <v>2969</v>
      </c>
      <c r="AU421" s="0" t="s">
        <v>373</v>
      </c>
      <c r="AV421" s="0" t="s">
        <v>2414</v>
      </c>
      <c r="AW421" s="0" t="s">
        <v>2380</v>
      </c>
      <c r="AX421" s="0" t="s">
        <v>987</v>
      </c>
      <c r="AY421" s="0" t="s">
        <v>2981</v>
      </c>
      <c r="AZ421" s="0" t="s">
        <v>2969</v>
      </c>
      <c r="BA421" s="0" t="s">
        <v>2969</v>
      </c>
      <c r="BB421" s="0" t="s">
        <v>2969</v>
      </c>
      <c r="BC421" s="0" t="s">
        <v>2969</v>
      </c>
      <c r="BD421" s="0" t="s">
        <v>2969</v>
      </c>
      <c r="BE421" s="0" t="s">
        <v>2982</v>
      </c>
      <c r="BF421" s="0" t="s">
        <v>2380</v>
      </c>
      <c r="BG421" s="0" t="s">
        <v>2969</v>
      </c>
      <c r="BH421" s="0" t="s">
        <v>2954</v>
      </c>
      <c r="BI421" s="0" t="s">
        <v>2983</v>
      </c>
      <c r="BJ421" s="0" t="s">
        <v>2969</v>
      </c>
      <c r="BK421" s="0" t="s">
        <v>2380</v>
      </c>
      <c r="BL421" s="0" t="s">
        <v>2969</v>
      </c>
      <c r="BM421" s="0" t="s">
        <v>1160</v>
      </c>
      <c r="BN421" s="0" t="s">
        <v>728</v>
      </c>
      <c r="BO421" s="0" t="s">
        <v>2380</v>
      </c>
      <c r="BP421" s="0" t="s">
        <v>2984</v>
      </c>
      <c r="BQ421" s="0" t="s">
        <v>2985</v>
      </c>
      <c r="BR421" s="16"/>
      <c r="BS421" s="0" t="s">
        <v>2969</v>
      </c>
      <c r="BT421" s="0" t="n">
        <f aca="false">49-(COUNTBLANK(U421:BQ421))</f>
        <v>49</v>
      </c>
      <c r="BU421" s="0" t="str">
        <f aca="false">CONCATENATE("*",BS421,"*")</f>
        <v>*take*</v>
      </c>
      <c r="BV421" s="0" t="n">
        <f aca="false">COUNTIFS(U421:BQ421,BU421)</f>
        <v>0</v>
      </c>
      <c r="BW421" s="14" t="n">
        <f aca="false">BV421/BT421</f>
        <v>0</v>
      </c>
      <c r="CA421" s="0" t="n">
        <f aca="false">COUNTIFS(U421:BQ421,BU420)</f>
        <v>0</v>
      </c>
      <c r="CB421" s="0" t="str">
        <f aca="false">IF(BX421="",BU421,BX421)</f>
        <v>*take*</v>
      </c>
      <c r="CC421" s="0" t="n">
        <f aca="false">COUNTIFS(U421:BQ421,CB420)</f>
        <v>0</v>
      </c>
      <c r="CD421" s="14" t="n">
        <f aca="false">CC421/BT421</f>
        <v>0</v>
      </c>
      <c r="CE421" s="0" t="s">
        <v>2986</v>
      </c>
      <c r="CF421" s="14" t="n">
        <f aca="false">(COUNTIFS(U421:BQ421,CE421))/BT421</f>
        <v>0</v>
      </c>
      <c r="CH421" s="0" t="s">
        <v>2987</v>
      </c>
      <c r="CI421" s="14" t="n">
        <f aca="false">(COUNTIFS(U421:BQ421,CK421))/BT421</f>
        <v>0.489795918367347</v>
      </c>
      <c r="CJ421" s="14" t="n">
        <f aca="false">(COUNTIFS(U421:BQ421,CK420))/BT421</f>
        <v>0.102040816326531</v>
      </c>
      <c r="CK421" s="15" t="s">
        <v>2969</v>
      </c>
      <c r="CL421" s="0" t="s">
        <v>2966</v>
      </c>
    </row>
    <row r="422" customFormat="false" ht="13.8" hidden="false" customHeight="false" outlineLevel="0" collapsed="false">
      <c r="A422" s="4" t="s">
        <v>197</v>
      </c>
      <c r="B422" s="17" t="n">
        <v>1</v>
      </c>
      <c r="C422" s="17" t="n">
        <v>2</v>
      </c>
      <c r="D422" s="17" t="n">
        <v>1</v>
      </c>
      <c r="E422" s="17" t="n">
        <v>103</v>
      </c>
      <c r="F422" s="17" t="n">
        <v>53</v>
      </c>
      <c r="G422" s="17" t="n">
        <v>2</v>
      </c>
      <c r="H422" s="4" t="n">
        <v>2053</v>
      </c>
      <c r="I422" s="4" t="n">
        <v>12053</v>
      </c>
      <c r="J422" s="4" t="n">
        <v>2053</v>
      </c>
      <c r="K422" s="4" t="s">
        <v>200</v>
      </c>
      <c r="L422" s="4" t="s">
        <v>132</v>
      </c>
      <c r="M422" s="16" t="s">
        <v>2947</v>
      </c>
      <c r="N422" s="16" t="s">
        <v>2948</v>
      </c>
      <c r="O422" s="16" t="s">
        <v>2968</v>
      </c>
      <c r="R422" s="16" t="n">
        <f aca="false">(1+LEN(N422)-LEN(SUBSTITUTE(N422," ","")))+1</f>
        <v>8</v>
      </c>
      <c r="S422" s="16" t="n">
        <f aca="false">(1+LEN(O422)-LEN(SUBSTITUTE(O422," ","")))</f>
        <v>12</v>
      </c>
      <c r="T422" s="16" t="s">
        <v>2382</v>
      </c>
      <c r="U422" s="16" t="s">
        <v>2414</v>
      </c>
      <c r="V422" s="16" t="s">
        <v>2950</v>
      </c>
      <c r="W422" s="16" t="s">
        <v>2951</v>
      </c>
      <c r="X422" s="16" t="s">
        <v>2952</v>
      </c>
      <c r="Y422" s="16" t="s">
        <v>154</v>
      </c>
      <c r="AA422" s="16" t="s">
        <v>2953</v>
      </c>
      <c r="AB422" s="16" t="s">
        <v>756</v>
      </c>
      <c r="AC422" s="16" t="s">
        <v>2414</v>
      </c>
      <c r="AD422" s="16" t="s">
        <v>154</v>
      </c>
      <c r="AE422" s="16" t="s">
        <v>2954</v>
      </c>
      <c r="AF422" s="16" t="s">
        <v>2955</v>
      </c>
      <c r="AG422" s="16" t="s">
        <v>2956</v>
      </c>
      <c r="AH422" s="16" t="s">
        <v>2957</v>
      </c>
      <c r="AI422" s="16" t="s">
        <v>2414</v>
      </c>
      <c r="AJ422" s="16" t="s">
        <v>2958</v>
      </c>
      <c r="AK422" s="16" t="s">
        <v>212</v>
      </c>
      <c r="AL422" s="16" t="s">
        <v>2959</v>
      </c>
      <c r="AM422" s="16" t="s">
        <v>154</v>
      </c>
      <c r="AN422" s="16" t="s">
        <v>2960</v>
      </c>
      <c r="AO422" s="16" t="s">
        <v>2961</v>
      </c>
      <c r="AP422" s="16" t="s">
        <v>2414</v>
      </c>
      <c r="AQ422" s="16" t="s">
        <v>1545</v>
      </c>
      <c r="AR422" s="16" t="s">
        <v>987</v>
      </c>
      <c r="AS422" s="16" t="s">
        <v>154</v>
      </c>
      <c r="AT422" s="16" t="s">
        <v>2956</v>
      </c>
      <c r="AU422" s="16" t="s">
        <v>756</v>
      </c>
      <c r="AV422" s="16" t="s">
        <v>2962</v>
      </c>
      <c r="AW422" s="16" t="s">
        <v>2414</v>
      </c>
      <c r="AX422" s="16" t="s">
        <v>879</v>
      </c>
      <c r="AY422" s="16" t="s">
        <v>734</v>
      </c>
      <c r="AZ422" s="16" t="s">
        <v>501</v>
      </c>
      <c r="BA422" s="16" t="s">
        <v>1160</v>
      </c>
      <c r="BB422" s="16" t="s">
        <v>2002</v>
      </c>
      <c r="BC422" s="16" t="s">
        <v>2958</v>
      </c>
      <c r="BD422" s="16" t="s">
        <v>2414</v>
      </c>
      <c r="BE422" s="16" t="s">
        <v>2414</v>
      </c>
      <c r="BF422" s="16" t="s">
        <v>501</v>
      </c>
      <c r="BG422" s="16" t="s">
        <v>154</v>
      </c>
      <c r="BH422" s="16" t="s">
        <v>212</v>
      </c>
      <c r="BI422" s="16" t="s">
        <v>2414</v>
      </c>
      <c r="BJ422" s="16" t="s">
        <v>987</v>
      </c>
      <c r="BK422" s="16" t="s">
        <v>2414</v>
      </c>
      <c r="BL422" s="16" t="s">
        <v>987</v>
      </c>
      <c r="BM422" s="16" t="s">
        <v>2414</v>
      </c>
      <c r="BN422" s="16" t="s">
        <v>2963</v>
      </c>
      <c r="BO422" s="16" t="s">
        <v>2414</v>
      </c>
      <c r="BP422" s="16" t="s">
        <v>1160</v>
      </c>
      <c r="BQ422" s="16" t="s">
        <v>2414</v>
      </c>
      <c r="BR422" s="16"/>
      <c r="BS422" s="16" t="s">
        <v>2414</v>
      </c>
      <c r="BT422" s="16" t="n">
        <f aca="false">49-(COUNTBLANK(U422:BQ422))</f>
        <v>48</v>
      </c>
      <c r="BU422" s="16" t="str">
        <f aca="false">CONCATENATE("*",BS422,"*")</f>
        <v>*fill*</v>
      </c>
      <c r="BV422" s="16" t="n">
        <f aca="false">COUNTIFS(U422:BQ422,BU422)</f>
        <v>0</v>
      </c>
      <c r="BW422" s="18" t="n">
        <f aca="false">BV422/BT422</f>
        <v>0</v>
      </c>
      <c r="BZ422" s="18" t="str">
        <f aca="false">IF(BY422="","",(BY422/BT422))</f>
        <v/>
      </c>
      <c r="CA422" s="16" t="n">
        <f aca="false">COUNTIFS(U422:BQ422,BU423)</f>
        <v>0</v>
      </c>
      <c r="CB422" s="16" t="str">
        <f aca="false">IF(BX422="",BU422,BX422)</f>
        <v>*fill*</v>
      </c>
      <c r="CC422" s="16" t="n">
        <f aca="false">COUNTIFS(U422:BQ422,CB423)</f>
        <v>0</v>
      </c>
      <c r="CD422" s="18" t="n">
        <f aca="false">CC422/BT422</f>
        <v>0</v>
      </c>
      <c r="CE422" s="16" t="s">
        <v>2964</v>
      </c>
      <c r="CF422" s="18" t="n">
        <f aca="false">(COUNTIFS(U422:BQ422,CE422))/BT422</f>
        <v>0</v>
      </c>
      <c r="CH422" s="16" t="s">
        <v>2965</v>
      </c>
      <c r="CI422" s="14" t="n">
        <f aca="false">(COUNTIFS(U422:BQ422,CK422))/BT422</f>
        <v>0</v>
      </c>
      <c r="CJ422" s="14" t="n">
        <f aca="false">(COUNTIFS(U422:BQ422,CK423))/BT422</f>
        <v>0.354166666666667</v>
      </c>
      <c r="CK422" s="16" t="s">
        <v>2969</v>
      </c>
      <c r="CL422" s="16" t="s">
        <v>2966</v>
      </c>
    </row>
    <row r="423" customFormat="false" ht="13.8" hidden="false" customHeight="false" outlineLevel="0" collapsed="false">
      <c r="A423" s="4" t="s">
        <v>131</v>
      </c>
      <c r="B423" s="17" t="n">
        <v>1</v>
      </c>
      <c r="C423" s="17" t="n">
        <v>2</v>
      </c>
      <c r="D423" s="17" t="n">
        <v>2</v>
      </c>
      <c r="E423" s="17" t="n">
        <v>103</v>
      </c>
      <c r="F423" s="17" t="n">
        <v>53</v>
      </c>
      <c r="G423" s="17" t="n">
        <v>3</v>
      </c>
      <c r="H423" s="4" t="n">
        <v>3053</v>
      </c>
      <c r="I423" s="4" t="n">
        <v>13053</v>
      </c>
      <c r="J423" s="4" t="n">
        <v>3053</v>
      </c>
      <c r="K423" s="4" t="s">
        <v>200</v>
      </c>
      <c r="L423" s="4" t="s">
        <v>132</v>
      </c>
      <c r="M423" s="16" t="s">
        <v>2967</v>
      </c>
      <c r="N423" s="16" t="s">
        <v>2948</v>
      </c>
      <c r="O423" s="16" t="s">
        <v>2949</v>
      </c>
      <c r="R423" s="16" t="n">
        <f aca="false">(1+LEN(N423)-LEN(SUBSTITUTE(N423," ","")))+1</f>
        <v>8</v>
      </c>
      <c r="S423" s="16" t="n">
        <f aca="false">(1+LEN(O423)-LEN(SUBSTITUTE(O423," ","")))</f>
        <v>12</v>
      </c>
      <c r="T423" s="16" t="s">
        <v>2382</v>
      </c>
      <c r="U423" s="16" t="s">
        <v>2969</v>
      </c>
      <c r="V423" s="16" t="s">
        <v>2970</v>
      </c>
      <c r="W423" s="16" t="s">
        <v>2971</v>
      </c>
      <c r="X423" s="16" t="s">
        <v>2414</v>
      </c>
      <c r="Y423" s="16" t="s">
        <v>2969</v>
      </c>
      <c r="Z423" s="16" t="s">
        <v>2972</v>
      </c>
      <c r="AA423" s="16" t="s">
        <v>2973</v>
      </c>
      <c r="AB423" s="16" t="s">
        <v>2969</v>
      </c>
      <c r="AC423" s="16" t="s">
        <v>2969</v>
      </c>
      <c r="AD423" s="16" t="s">
        <v>2973</v>
      </c>
      <c r="AE423" s="16" t="s">
        <v>2414</v>
      </c>
      <c r="AF423" s="16" t="s">
        <v>2974</v>
      </c>
      <c r="AG423" s="16" t="s">
        <v>2975</v>
      </c>
      <c r="AH423" s="16" t="s">
        <v>2969</v>
      </c>
      <c r="AI423" s="16" t="s">
        <v>2969</v>
      </c>
      <c r="AJ423" s="16" t="s">
        <v>2970</v>
      </c>
      <c r="AK423" s="16" t="s">
        <v>2976</v>
      </c>
      <c r="AL423" s="16" t="s">
        <v>2380</v>
      </c>
      <c r="AM423" s="16" t="s">
        <v>2977</v>
      </c>
      <c r="AN423" s="16" t="s">
        <v>987</v>
      </c>
      <c r="AO423" s="16" t="s">
        <v>2380</v>
      </c>
      <c r="AP423" s="16" t="s">
        <v>2978</v>
      </c>
      <c r="AQ423" s="16" t="s">
        <v>2414</v>
      </c>
      <c r="AR423" s="16" t="s">
        <v>2979</v>
      </c>
      <c r="AS423" s="16" t="s">
        <v>2980</v>
      </c>
      <c r="AT423" s="16" t="s">
        <v>2969</v>
      </c>
      <c r="AU423" s="16" t="s">
        <v>373</v>
      </c>
      <c r="AV423" s="16" t="s">
        <v>2414</v>
      </c>
      <c r="AW423" s="16" t="s">
        <v>2380</v>
      </c>
      <c r="AX423" s="16" t="s">
        <v>987</v>
      </c>
      <c r="AY423" s="16" t="s">
        <v>2981</v>
      </c>
      <c r="AZ423" s="16" t="s">
        <v>2969</v>
      </c>
      <c r="BA423" s="16" t="s">
        <v>2969</v>
      </c>
      <c r="BB423" s="16" t="s">
        <v>2969</v>
      </c>
      <c r="BC423" s="16" t="s">
        <v>2969</v>
      </c>
      <c r="BD423" s="16" t="s">
        <v>2969</v>
      </c>
      <c r="BE423" s="16" t="s">
        <v>2982</v>
      </c>
      <c r="BF423" s="16" t="s">
        <v>2380</v>
      </c>
      <c r="BG423" s="16" t="s">
        <v>2969</v>
      </c>
      <c r="BH423" s="16" t="s">
        <v>2954</v>
      </c>
      <c r="BI423" s="16" t="s">
        <v>2983</v>
      </c>
      <c r="BJ423" s="16" t="s">
        <v>2969</v>
      </c>
      <c r="BK423" s="16" t="s">
        <v>2380</v>
      </c>
      <c r="BL423" s="16" t="s">
        <v>2969</v>
      </c>
      <c r="BM423" s="16" t="s">
        <v>1160</v>
      </c>
      <c r="BN423" s="16" t="s">
        <v>728</v>
      </c>
      <c r="BO423" s="16" t="s">
        <v>2380</v>
      </c>
      <c r="BP423" s="16" t="s">
        <v>2984</v>
      </c>
      <c r="BQ423" s="16" t="s">
        <v>2985</v>
      </c>
      <c r="BR423" s="16"/>
      <c r="BS423" s="16" t="s">
        <v>2969</v>
      </c>
      <c r="BT423" s="16" t="n">
        <f aca="false">49-(COUNTBLANK(U423:BQ423))</f>
        <v>49</v>
      </c>
      <c r="BU423" s="16" t="str">
        <f aca="false">CONCATENATE("*",BS423,"*")</f>
        <v>*take*</v>
      </c>
      <c r="BV423" s="16" t="n">
        <f aca="false">COUNTIFS(U423:BQ423,BU423)</f>
        <v>0</v>
      </c>
      <c r="BW423" s="18" t="n">
        <f aca="false">BV423/BT423</f>
        <v>0</v>
      </c>
      <c r="BZ423" s="18"/>
      <c r="CA423" s="16" t="n">
        <f aca="false">COUNTIFS(U423:BQ423,BU422)</f>
        <v>0</v>
      </c>
      <c r="CB423" s="16" t="str">
        <f aca="false">IF(BX423="",BU423,BX423)</f>
        <v>*take*</v>
      </c>
      <c r="CC423" s="16" t="n">
        <f aca="false">COUNTIFS(U423:BQ423,CB422)</f>
        <v>0</v>
      </c>
      <c r="CD423" s="18" t="n">
        <f aca="false">CC423/BT423</f>
        <v>0</v>
      </c>
      <c r="CE423" s="16" t="s">
        <v>2986</v>
      </c>
      <c r="CF423" s="18" t="n">
        <f aca="false">(COUNTIFS(U423:BQ423,CE423))/BT423</f>
        <v>0</v>
      </c>
      <c r="CH423" s="16" t="s">
        <v>2987</v>
      </c>
      <c r="CI423" s="14" t="n">
        <f aca="false">(COUNTIFS(U423:BQ423,CK423))/BT423</f>
        <v>0.102040816326531</v>
      </c>
      <c r="CJ423" s="14" t="n">
        <f aca="false">(COUNTIFS(U423:BQ423,CK422))/BT423</f>
        <v>0.489795918367347</v>
      </c>
      <c r="CK423" s="16" t="s">
        <v>2414</v>
      </c>
      <c r="CL423" s="16" t="s">
        <v>2966</v>
      </c>
    </row>
    <row r="424" customFormat="false" ht="13.8" hidden="false" customHeight="false" outlineLevel="0" collapsed="false">
      <c r="A424" s="4" t="s">
        <v>203</v>
      </c>
      <c r="B424" s="4" t="n">
        <v>2</v>
      </c>
      <c r="C424" s="4" t="n">
        <v>1</v>
      </c>
      <c r="D424" s="4" t="n">
        <v>1</v>
      </c>
      <c r="E424" s="4" t="n">
        <v>103</v>
      </c>
      <c r="F424" s="4" t="n">
        <v>53</v>
      </c>
      <c r="G424" s="4" t="n">
        <v>5</v>
      </c>
      <c r="H424" s="4" t="n">
        <v>5053</v>
      </c>
      <c r="I424" s="4" t="n">
        <v>15053</v>
      </c>
      <c r="J424" s="4" t="n">
        <v>5053</v>
      </c>
      <c r="K424" s="4" t="s">
        <v>200</v>
      </c>
      <c r="L424" s="4" t="s">
        <v>132</v>
      </c>
      <c r="M424" s="0" t="s">
        <v>2947</v>
      </c>
      <c r="N424" s="0" t="s">
        <v>2948</v>
      </c>
      <c r="O424" s="0" t="s">
        <v>2949</v>
      </c>
      <c r="R424" s="0" t="n">
        <f aca="false">(1+LEN(N424)-LEN(SUBSTITUTE(N424," ","")))+1</f>
        <v>8</v>
      </c>
      <c r="S424" s="0" t="n">
        <f aca="false">(1+LEN(O424)-LEN(SUBSTITUTE(O424," ","")))</f>
        <v>12</v>
      </c>
      <c r="T424" s="0" t="s">
        <v>2382</v>
      </c>
      <c r="U424" s="0" t="s">
        <v>2414</v>
      </c>
      <c r="V424" s="0" t="s">
        <v>2950</v>
      </c>
      <c r="W424" s="0" t="s">
        <v>2951</v>
      </c>
      <c r="X424" s="0" t="s">
        <v>2952</v>
      </c>
      <c r="Y424" s="0" t="s">
        <v>154</v>
      </c>
      <c r="Z424" s="12"/>
      <c r="AA424" s="0" t="s">
        <v>2953</v>
      </c>
      <c r="AB424" s="0" t="s">
        <v>756</v>
      </c>
      <c r="AC424" s="0" t="s">
        <v>2414</v>
      </c>
      <c r="AD424" s="0" t="s">
        <v>154</v>
      </c>
      <c r="AE424" s="0" t="s">
        <v>2954</v>
      </c>
      <c r="AF424" s="0" t="s">
        <v>2955</v>
      </c>
      <c r="AG424" s="0" t="s">
        <v>2956</v>
      </c>
      <c r="AH424" s="0" t="s">
        <v>2957</v>
      </c>
      <c r="AI424" s="0" t="s">
        <v>2414</v>
      </c>
      <c r="AJ424" s="0" t="s">
        <v>2958</v>
      </c>
      <c r="AK424" s="0" t="s">
        <v>212</v>
      </c>
      <c r="AL424" s="0" t="s">
        <v>2959</v>
      </c>
      <c r="AM424" s="0" t="s">
        <v>154</v>
      </c>
      <c r="AN424" s="0" t="s">
        <v>2960</v>
      </c>
      <c r="AO424" s="0" t="s">
        <v>2961</v>
      </c>
      <c r="AP424" s="0" t="s">
        <v>2414</v>
      </c>
      <c r="AQ424" s="0" t="s">
        <v>1545</v>
      </c>
      <c r="AR424" s="0" t="s">
        <v>987</v>
      </c>
      <c r="AS424" s="0" t="s">
        <v>154</v>
      </c>
      <c r="AT424" s="0" t="s">
        <v>2956</v>
      </c>
      <c r="AU424" s="0" t="s">
        <v>756</v>
      </c>
      <c r="AV424" s="0" t="s">
        <v>2962</v>
      </c>
      <c r="AW424" s="0" t="s">
        <v>2414</v>
      </c>
      <c r="AX424" s="0" t="s">
        <v>879</v>
      </c>
      <c r="AY424" s="0" t="s">
        <v>734</v>
      </c>
      <c r="AZ424" s="0" t="s">
        <v>501</v>
      </c>
      <c r="BA424" s="0" t="s">
        <v>1160</v>
      </c>
      <c r="BB424" s="0" t="s">
        <v>2002</v>
      </c>
      <c r="BC424" s="0" t="s">
        <v>2958</v>
      </c>
      <c r="BD424" s="0" t="s">
        <v>2414</v>
      </c>
      <c r="BE424" s="0" t="s">
        <v>2414</v>
      </c>
      <c r="BF424" s="0" t="s">
        <v>501</v>
      </c>
      <c r="BG424" s="0" t="s">
        <v>154</v>
      </c>
      <c r="BH424" s="0" t="s">
        <v>212</v>
      </c>
      <c r="BI424" s="0" t="s">
        <v>2414</v>
      </c>
      <c r="BJ424" s="0" t="s">
        <v>987</v>
      </c>
      <c r="BK424" s="0" t="s">
        <v>2414</v>
      </c>
      <c r="BL424" s="0" t="s">
        <v>987</v>
      </c>
      <c r="BM424" s="0" t="s">
        <v>2414</v>
      </c>
      <c r="BN424" s="0" t="s">
        <v>2963</v>
      </c>
      <c r="BO424" s="0" t="s">
        <v>2414</v>
      </c>
      <c r="BP424" s="0" t="s">
        <v>1160</v>
      </c>
      <c r="BQ424" s="0" t="s">
        <v>2414</v>
      </c>
      <c r="BS424" s="0" t="s">
        <v>2414</v>
      </c>
      <c r="BT424" s="0" t="n">
        <f aca="false">49-(COUNTBLANK(U424:BQ424))</f>
        <v>48</v>
      </c>
      <c r="BU424" s="0" t="str">
        <f aca="false">CONCATENATE("*",BS424,"*")</f>
        <v>*fill*</v>
      </c>
      <c r="BV424" s="0" t="n">
        <f aca="false">COUNTIFS(U424:BQ424,BU424)</f>
        <v>0</v>
      </c>
      <c r="BW424" s="14" t="n">
        <f aca="false">BV424/BT424</f>
        <v>0</v>
      </c>
      <c r="BZ424" s="14" t="str">
        <f aca="false">IF(BY424="","",(BY424/BT424))</f>
        <v/>
      </c>
      <c r="CA424" s="0" t="n">
        <f aca="false">COUNTIFS(U424:BQ424,BU425)</f>
        <v>0</v>
      </c>
      <c r="CB424" s="0" t="str">
        <f aca="false">IF(BX424="",BU424,BX424)</f>
        <v>*fill*</v>
      </c>
      <c r="CC424" s="0" t="n">
        <f aca="false">COUNTIFS(U424:BQ424,CB425)</f>
        <v>0</v>
      </c>
      <c r="CD424" s="14" t="n">
        <f aca="false">CC424/BT424</f>
        <v>0</v>
      </c>
      <c r="CE424" s="0" t="s">
        <v>2964</v>
      </c>
      <c r="CF424" s="14" t="n">
        <f aca="false">(COUNTIFS(U424:BQ424,CE424))/BT424</f>
        <v>0</v>
      </c>
      <c r="CH424" s="0" t="s">
        <v>2965</v>
      </c>
      <c r="CI424" s="14" t="n">
        <f aca="false">(COUNTIFS(U424:BQ424,CK424))/BT424</f>
        <v>0.354166666666667</v>
      </c>
      <c r="CJ424" s="14" t="n">
        <f aca="false">(COUNTIFS(U424:BQ424,CH425))/BT424</f>
        <v>0</v>
      </c>
      <c r="CK424" s="15" t="s">
        <v>2414</v>
      </c>
      <c r="CL424" s="0" t="s">
        <v>2966</v>
      </c>
    </row>
    <row r="425" customFormat="false" ht="13.8" hidden="false" customHeight="false" outlineLevel="0" collapsed="false">
      <c r="A425" s="4" t="s">
        <v>199</v>
      </c>
      <c r="B425" s="4" t="n">
        <v>2</v>
      </c>
      <c r="C425" s="4" t="n">
        <v>1</v>
      </c>
      <c r="D425" s="4" t="n">
        <v>2</v>
      </c>
      <c r="E425" s="4" t="n">
        <v>103</v>
      </c>
      <c r="F425" s="4" t="n">
        <v>53</v>
      </c>
      <c r="G425" s="4" t="n">
        <v>6</v>
      </c>
      <c r="H425" s="4" t="n">
        <v>6053</v>
      </c>
      <c r="I425" s="4" t="n">
        <v>16053</v>
      </c>
      <c r="J425" s="4" t="n">
        <v>6053</v>
      </c>
      <c r="K425" s="4" t="s">
        <v>200</v>
      </c>
      <c r="L425" s="4" t="s">
        <v>132</v>
      </c>
      <c r="M425" s="0" t="s">
        <v>2967</v>
      </c>
      <c r="N425" s="0" t="s">
        <v>2948</v>
      </c>
      <c r="O425" s="0" t="s">
        <v>2968</v>
      </c>
      <c r="R425" s="0" t="n">
        <f aca="false">(1+LEN(N425)-LEN(SUBSTITUTE(N425," ","")))+1</f>
        <v>8</v>
      </c>
      <c r="S425" s="0" t="n">
        <f aca="false">(1+LEN(O425)-LEN(SUBSTITUTE(O425," ","")))</f>
        <v>12</v>
      </c>
      <c r="T425" s="0" t="s">
        <v>2382</v>
      </c>
      <c r="U425" s="0" t="s">
        <v>2969</v>
      </c>
      <c r="V425" s="0" t="s">
        <v>2970</v>
      </c>
      <c r="W425" s="0" t="s">
        <v>2971</v>
      </c>
      <c r="X425" s="0" t="s">
        <v>2414</v>
      </c>
      <c r="Y425" s="0" t="s">
        <v>2969</v>
      </c>
      <c r="Z425" s="0" t="s">
        <v>2972</v>
      </c>
      <c r="AA425" s="0" t="s">
        <v>2973</v>
      </c>
      <c r="AB425" s="0" t="s">
        <v>2969</v>
      </c>
      <c r="AC425" s="0" t="s">
        <v>2969</v>
      </c>
      <c r="AD425" s="0" t="s">
        <v>2973</v>
      </c>
      <c r="AE425" s="0" t="s">
        <v>2414</v>
      </c>
      <c r="AF425" s="0" t="s">
        <v>2974</v>
      </c>
      <c r="AG425" s="0" t="s">
        <v>2975</v>
      </c>
      <c r="AH425" s="0" t="s">
        <v>2969</v>
      </c>
      <c r="AI425" s="0" t="s">
        <v>2969</v>
      </c>
      <c r="AJ425" s="0" t="s">
        <v>2970</v>
      </c>
      <c r="AK425" s="0" t="s">
        <v>2976</v>
      </c>
      <c r="AL425" s="0" t="s">
        <v>2380</v>
      </c>
      <c r="AM425" s="0" t="s">
        <v>2977</v>
      </c>
      <c r="AN425" s="0" t="s">
        <v>987</v>
      </c>
      <c r="AO425" s="0" t="s">
        <v>2380</v>
      </c>
      <c r="AP425" s="0" t="s">
        <v>2978</v>
      </c>
      <c r="AQ425" s="0" t="s">
        <v>2414</v>
      </c>
      <c r="AR425" s="0" t="s">
        <v>2979</v>
      </c>
      <c r="AS425" s="0" t="s">
        <v>2980</v>
      </c>
      <c r="AT425" s="0" t="s">
        <v>2969</v>
      </c>
      <c r="AU425" s="0" t="s">
        <v>373</v>
      </c>
      <c r="AV425" s="0" t="s">
        <v>2414</v>
      </c>
      <c r="AW425" s="0" t="s">
        <v>2380</v>
      </c>
      <c r="AX425" s="0" t="s">
        <v>987</v>
      </c>
      <c r="AY425" s="0" t="s">
        <v>2981</v>
      </c>
      <c r="AZ425" s="0" t="s">
        <v>2969</v>
      </c>
      <c r="BA425" s="0" t="s">
        <v>2969</v>
      </c>
      <c r="BB425" s="0" t="s">
        <v>2969</v>
      </c>
      <c r="BC425" s="0" t="s">
        <v>2969</v>
      </c>
      <c r="BD425" s="0" t="s">
        <v>2969</v>
      </c>
      <c r="BE425" s="0" t="s">
        <v>2982</v>
      </c>
      <c r="BF425" s="0" t="s">
        <v>2380</v>
      </c>
      <c r="BG425" s="0" t="s">
        <v>2969</v>
      </c>
      <c r="BH425" s="0" t="s">
        <v>2954</v>
      </c>
      <c r="BI425" s="0" t="s">
        <v>2983</v>
      </c>
      <c r="BJ425" s="0" t="s">
        <v>2969</v>
      </c>
      <c r="BK425" s="0" t="s">
        <v>2380</v>
      </c>
      <c r="BL425" s="0" t="s">
        <v>2969</v>
      </c>
      <c r="BM425" s="0" t="s">
        <v>1160</v>
      </c>
      <c r="BN425" s="0" t="s">
        <v>728</v>
      </c>
      <c r="BO425" s="0" t="s">
        <v>2380</v>
      </c>
      <c r="BP425" s="0" t="s">
        <v>2984</v>
      </c>
      <c r="BQ425" s="0" t="s">
        <v>2985</v>
      </c>
      <c r="BS425" s="0" t="s">
        <v>2969</v>
      </c>
      <c r="BT425" s="0" t="n">
        <f aca="false">49-(COUNTBLANK(U425:BQ425))</f>
        <v>49</v>
      </c>
      <c r="BU425" s="0" t="str">
        <f aca="false">CONCATENATE("*",BS425,"*")</f>
        <v>*take*</v>
      </c>
      <c r="BV425" s="0" t="n">
        <f aca="false">COUNTIFS(U425:BQ425,BU425)</f>
        <v>0</v>
      </c>
      <c r="BW425" s="14" t="n">
        <f aca="false">BV425/BT425</f>
        <v>0</v>
      </c>
      <c r="CA425" s="0" t="n">
        <f aca="false">COUNTIFS(U425:BQ425,BU424)</f>
        <v>0</v>
      </c>
      <c r="CB425" s="0" t="str">
        <f aca="false">IF(BX425="",BU425,BX425)</f>
        <v>*take*</v>
      </c>
      <c r="CC425" s="0" t="n">
        <f aca="false">COUNTIFS(U425:BQ425,CB424)</f>
        <v>0</v>
      </c>
      <c r="CD425" s="14" t="n">
        <f aca="false">CC425/BT425</f>
        <v>0</v>
      </c>
      <c r="CE425" s="0" t="s">
        <v>2986</v>
      </c>
      <c r="CF425" s="14" t="n">
        <f aca="false">(COUNTIFS(U425:BQ425,CE425))/BT425</f>
        <v>0</v>
      </c>
      <c r="CH425" s="0" t="s">
        <v>2987</v>
      </c>
      <c r="CI425" s="14" t="n">
        <f aca="false">(COUNTIFS(U425:BQ425,CK425))/BT425</f>
        <v>0.489795918367347</v>
      </c>
      <c r="CJ425" s="14" t="n">
        <f aca="false">(COUNTIFS(U425:BQ425,CH424))/BT425</f>
        <v>0</v>
      </c>
      <c r="CK425" s="15" t="s">
        <v>2969</v>
      </c>
      <c r="CL425" s="0" t="s">
        <v>2966</v>
      </c>
    </row>
    <row r="426" customFormat="false" ht="13.8" hidden="false" customHeight="false" outlineLevel="0" collapsed="false">
      <c r="A426" s="4" t="s">
        <v>201</v>
      </c>
      <c r="B426" s="17" t="n">
        <v>2</v>
      </c>
      <c r="C426" s="17" t="n">
        <v>2</v>
      </c>
      <c r="D426" s="17" t="n">
        <v>1</v>
      </c>
      <c r="E426" s="17" t="n">
        <v>103</v>
      </c>
      <c r="F426" s="17" t="n">
        <v>53</v>
      </c>
      <c r="G426" s="17" t="n">
        <v>7</v>
      </c>
      <c r="H426" s="4" t="n">
        <v>7053</v>
      </c>
      <c r="I426" s="4" t="n">
        <v>17053</v>
      </c>
      <c r="J426" s="4" t="n">
        <v>7053</v>
      </c>
      <c r="K426" s="4" t="s">
        <v>200</v>
      </c>
      <c r="L426" s="4" t="s">
        <v>132</v>
      </c>
      <c r="M426" s="16" t="s">
        <v>2947</v>
      </c>
      <c r="N426" s="16" t="s">
        <v>2948</v>
      </c>
      <c r="O426" s="16" t="s">
        <v>2968</v>
      </c>
      <c r="P426" s="16"/>
      <c r="Q426" s="16"/>
      <c r="R426" s="16" t="n">
        <f aca="false">(1+LEN(N426)-LEN(SUBSTITUTE(N426," ","")))+1</f>
        <v>8</v>
      </c>
      <c r="S426" s="16" t="n">
        <f aca="false">(1+LEN(O426)-LEN(SUBSTITUTE(O426," ","")))</f>
        <v>12</v>
      </c>
      <c r="T426" s="16" t="s">
        <v>2382</v>
      </c>
      <c r="U426" s="16" t="s">
        <v>2414</v>
      </c>
      <c r="V426" s="16" t="s">
        <v>2950</v>
      </c>
      <c r="W426" s="16" t="s">
        <v>2951</v>
      </c>
      <c r="X426" s="16" t="s">
        <v>2952</v>
      </c>
      <c r="Y426" s="16" t="s">
        <v>154</v>
      </c>
      <c r="Z426" s="16"/>
      <c r="AA426" s="16" t="s">
        <v>2953</v>
      </c>
      <c r="AB426" s="16" t="s">
        <v>756</v>
      </c>
      <c r="AC426" s="16" t="s">
        <v>2414</v>
      </c>
      <c r="AD426" s="16" t="s">
        <v>154</v>
      </c>
      <c r="AE426" s="16" t="s">
        <v>2954</v>
      </c>
      <c r="AF426" s="16" t="s">
        <v>2955</v>
      </c>
      <c r="AG426" s="16" t="s">
        <v>2956</v>
      </c>
      <c r="AH426" s="16" t="s">
        <v>2957</v>
      </c>
      <c r="AI426" s="16" t="s">
        <v>2414</v>
      </c>
      <c r="AJ426" s="16" t="s">
        <v>2958</v>
      </c>
      <c r="AK426" s="16" t="s">
        <v>212</v>
      </c>
      <c r="AL426" s="16" t="s">
        <v>2959</v>
      </c>
      <c r="AM426" s="16" t="s">
        <v>154</v>
      </c>
      <c r="AN426" s="16" t="s">
        <v>2960</v>
      </c>
      <c r="AO426" s="16" t="s">
        <v>2961</v>
      </c>
      <c r="AP426" s="16" t="s">
        <v>2414</v>
      </c>
      <c r="AQ426" s="16" t="s">
        <v>1545</v>
      </c>
      <c r="AR426" s="16" t="s">
        <v>987</v>
      </c>
      <c r="AS426" s="16" t="s">
        <v>154</v>
      </c>
      <c r="AT426" s="16" t="s">
        <v>2956</v>
      </c>
      <c r="AU426" s="16" t="s">
        <v>756</v>
      </c>
      <c r="AV426" s="16" t="s">
        <v>2962</v>
      </c>
      <c r="AW426" s="16" t="s">
        <v>2414</v>
      </c>
      <c r="AX426" s="16" t="s">
        <v>879</v>
      </c>
      <c r="AY426" s="16" t="s">
        <v>734</v>
      </c>
      <c r="AZ426" s="16" t="s">
        <v>501</v>
      </c>
      <c r="BA426" s="16" t="s">
        <v>1160</v>
      </c>
      <c r="BB426" s="16" t="s">
        <v>2002</v>
      </c>
      <c r="BC426" s="16" t="s">
        <v>2958</v>
      </c>
      <c r="BD426" s="16" t="s">
        <v>2414</v>
      </c>
      <c r="BE426" s="16" t="s">
        <v>2414</v>
      </c>
      <c r="BF426" s="16" t="s">
        <v>501</v>
      </c>
      <c r="BG426" s="16" t="s">
        <v>154</v>
      </c>
      <c r="BH426" s="16" t="s">
        <v>212</v>
      </c>
      <c r="BI426" s="16" t="s">
        <v>2414</v>
      </c>
      <c r="BJ426" s="16" t="s">
        <v>987</v>
      </c>
      <c r="BK426" s="16" t="s">
        <v>2414</v>
      </c>
      <c r="BL426" s="16" t="s">
        <v>987</v>
      </c>
      <c r="BM426" s="16" t="s">
        <v>2414</v>
      </c>
      <c r="BN426" s="16" t="s">
        <v>2963</v>
      </c>
      <c r="BO426" s="16" t="s">
        <v>2414</v>
      </c>
      <c r="BP426" s="16" t="s">
        <v>1160</v>
      </c>
      <c r="BQ426" s="16" t="s">
        <v>2414</v>
      </c>
      <c r="BR426" s="16"/>
      <c r="BS426" s="16" t="s">
        <v>2414</v>
      </c>
      <c r="BT426" s="16" t="n">
        <f aca="false">49-(COUNTBLANK(U426:BQ426))</f>
        <v>48</v>
      </c>
      <c r="BU426" s="16" t="str">
        <f aca="false">CONCATENATE("*",BS426,"*")</f>
        <v>*fill*</v>
      </c>
      <c r="BV426" s="16" t="n">
        <f aca="false">COUNTIFS(U426:BQ426,BU426)</f>
        <v>0</v>
      </c>
      <c r="BW426" s="18" t="n">
        <f aca="false">BV426/BT426</f>
        <v>0</v>
      </c>
      <c r="BX426" s="16"/>
      <c r="BY426" s="16"/>
      <c r="BZ426" s="18" t="str">
        <f aca="false">IF(BY426="","",(BY426/BT426))</f>
        <v/>
      </c>
      <c r="CA426" s="16" t="n">
        <f aca="false">COUNTIFS(U426:BQ426,BU427)</f>
        <v>0</v>
      </c>
      <c r="CB426" s="16" t="str">
        <f aca="false">IF(BX426="",BU426,BX426)</f>
        <v>*fill*</v>
      </c>
      <c r="CC426" s="16" t="n">
        <f aca="false">COUNTIFS(U426:BQ426,CB427)</f>
        <v>0</v>
      </c>
      <c r="CD426" s="18" t="n">
        <f aca="false">CC426/BT426</f>
        <v>0</v>
      </c>
      <c r="CE426" s="16" t="s">
        <v>2964</v>
      </c>
      <c r="CF426" s="18" t="n">
        <f aca="false">(COUNTIFS(U426:BQ426,CE426))/BT426</f>
        <v>0</v>
      </c>
      <c r="CG426" s="16"/>
      <c r="CH426" s="16" t="s">
        <v>2965</v>
      </c>
      <c r="CI426" s="14" t="n">
        <f aca="false">(COUNTIFS(U426:BQ426,CK426))/BT426</f>
        <v>0</v>
      </c>
      <c r="CJ426" s="18" t="n">
        <v>0.33</v>
      </c>
      <c r="CK426" s="16" t="s">
        <v>2969</v>
      </c>
      <c r="CL426" s="16" t="s">
        <v>2966</v>
      </c>
    </row>
    <row r="427" customFormat="false" ht="13.8" hidden="false" customHeight="false" outlineLevel="0" collapsed="false">
      <c r="A427" s="4" t="s">
        <v>202</v>
      </c>
      <c r="B427" s="17" t="n">
        <v>2</v>
      </c>
      <c r="C427" s="17" t="n">
        <v>2</v>
      </c>
      <c r="D427" s="17" t="n">
        <v>2</v>
      </c>
      <c r="E427" s="17" t="n">
        <v>103</v>
      </c>
      <c r="F427" s="17" t="n">
        <v>53</v>
      </c>
      <c r="G427" s="17" t="n">
        <v>8</v>
      </c>
      <c r="H427" s="4" t="n">
        <v>8053</v>
      </c>
      <c r="I427" s="4" t="n">
        <v>18053</v>
      </c>
      <c r="J427" s="4" t="n">
        <v>8053</v>
      </c>
      <c r="K427" s="4" t="s">
        <v>200</v>
      </c>
      <c r="L427" s="4" t="s">
        <v>132</v>
      </c>
      <c r="M427" s="16" t="s">
        <v>2967</v>
      </c>
      <c r="N427" s="16" t="s">
        <v>2948</v>
      </c>
      <c r="O427" s="16" t="s">
        <v>2949</v>
      </c>
      <c r="P427" s="16"/>
      <c r="Q427" s="16"/>
      <c r="R427" s="16" t="n">
        <f aca="false">(1+LEN(N427)-LEN(SUBSTITUTE(N427," ","")))+1</f>
        <v>8</v>
      </c>
      <c r="S427" s="16" t="n">
        <f aca="false">(1+LEN(O427)-LEN(SUBSTITUTE(O427," ","")))</f>
        <v>12</v>
      </c>
      <c r="T427" s="16" t="s">
        <v>2382</v>
      </c>
      <c r="U427" s="16" t="s">
        <v>2969</v>
      </c>
      <c r="V427" s="16" t="s">
        <v>2970</v>
      </c>
      <c r="W427" s="16" t="s">
        <v>2971</v>
      </c>
      <c r="X427" s="16" t="s">
        <v>2414</v>
      </c>
      <c r="Y427" s="16" t="s">
        <v>2969</v>
      </c>
      <c r="Z427" s="16" t="s">
        <v>2972</v>
      </c>
      <c r="AA427" s="16" t="s">
        <v>2973</v>
      </c>
      <c r="AB427" s="16" t="s">
        <v>2969</v>
      </c>
      <c r="AC427" s="16" t="s">
        <v>2969</v>
      </c>
      <c r="AD427" s="16" t="s">
        <v>2973</v>
      </c>
      <c r="AE427" s="16" t="s">
        <v>2414</v>
      </c>
      <c r="AF427" s="16" t="s">
        <v>2974</v>
      </c>
      <c r="AG427" s="16" t="s">
        <v>2975</v>
      </c>
      <c r="AH427" s="16" t="s">
        <v>2969</v>
      </c>
      <c r="AI427" s="16" t="s">
        <v>2969</v>
      </c>
      <c r="AJ427" s="16" t="s">
        <v>2970</v>
      </c>
      <c r="AK427" s="16" t="s">
        <v>2976</v>
      </c>
      <c r="AL427" s="16" t="s">
        <v>2380</v>
      </c>
      <c r="AM427" s="16" t="s">
        <v>2977</v>
      </c>
      <c r="AN427" s="16" t="s">
        <v>987</v>
      </c>
      <c r="AO427" s="16" t="s">
        <v>2380</v>
      </c>
      <c r="AP427" s="16" t="s">
        <v>2978</v>
      </c>
      <c r="AQ427" s="16" t="s">
        <v>2414</v>
      </c>
      <c r="AR427" s="16" t="s">
        <v>2979</v>
      </c>
      <c r="AS427" s="16" t="s">
        <v>2980</v>
      </c>
      <c r="AT427" s="16" t="s">
        <v>2969</v>
      </c>
      <c r="AU427" s="16" t="s">
        <v>373</v>
      </c>
      <c r="AV427" s="16" t="s">
        <v>2414</v>
      </c>
      <c r="AW427" s="16" t="s">
        <v>2380</v>
      </c>
      <c r="AX427" s="16" t="s">
        <v>987</v>
      </c>
      <c r="AY427" s="16" t="s">
        <v>2981</v>
      </c>
      <c r="AZ427" s="16" t="s">
        <v>2969</v>
      </c>
      <c r="BA427" s="16" t="s">
        <v>2969</v>
      </c>
      <c r="BB427" s="16" t="s">
        <v>2969</v>
      </c>
      <c r="BC427" s="16" t="s">
        <v>2969</v>
      </c>
      <c r="BD427" s="16" t="s">
        <v>2969</v>
      </c>
      <c r="BE427" s="16" t="s">
        <v>2982</v>
      </c>
      <c r="BF427" s="16" t="s">
        <v>2380</v>
      </c>
      <c r="BG427" s="16" t="s">
        <v>2969</v>
      </c>
      <c r="BH427" s="16" t="s">
        <v>2954</v>
      </c>
      <c r="BI427" s="16" t="s">
        <v>2983</v>
      </c>
      <c r="BJ427" s="16" t="s">
        <v>2969</v>
      </c>
      <c r="BK427" s="16" t="s">
        <v>2380</v>
      </c>
      <c r="BL427" s="16" t="s">
        <v>2969</v>
      </c>
      <c r="BM427" s="16" t="s">
        <v>1160</v>
      </c>
      <c r="BN427" s="16" t="s">
        <v>728</v>
      </c>
      <c r="BO427" s="16" t="s">
        <v>2380</v>
      </c>
      <c r="BP427" s="16" t="s">
        <v>2984</v>
      </c>
      <c r="BQ427" s="16" t="s">
        <v>2985</v>
      </c>
      <c r="BR427" s="16"/>
      <c r="BS427" s="16" t="s">
        <v>2969</v>
      </c>
      <c r="BT427" s="16" t="n">
        <f aca="false">49-(COUNTBLANK(U427:BQ427))</f>
        <v>49</v>
      </c>
      <c r="BU427" s="16" t="str">
        <f aca="false">CONCATENATE("*",BS427,"*")</f>
        <v>*take*</v>
      </c>
      <c r="BV427" s="16" t="n">
        <f aca="false">COUNTIFS(U427:BQ427,BU427)</f>
        <v>0</v>
      </c>
      <c r="BW427" s="18" t="n">
        <f aca="false">BV427/BT427</f>
        <v>0</v>
      </c>
      <c r="BX427" s="16"/>
      <c r="BY427" s="16"/>
      <c r="BZ427" s="18"/>
      <c r="CA427" s="16" t="n">
        <f aca="false">COUNTIFS(U427:BQ427,BU426)</f>
        <v>0</v>
      </c>
      <c r="CB427" s="16" t="str">
        <f aca="false">IF(BX427="",BU427,BX427)</f>
        <v>*take*</v>
      </c>
      <c r="CC427" s="16" t="n">
        <f aca="false">COUNTIFS(U427:BQ427,CB426)</f>
        <v>0</v>
      </c>
      <c r="CD427" s="18" t="n">
        <f aca="false">CC427/BT427</f>
        <v>0</v>
      </c>
      <c r="CE427" s="16" t="s">
        <v>2986</v>
      </c>
      <c r="CF427" s="18" t="n">
        <f aca="false">(COUNTIFS(U427:BQ427,CE427))/BT427</f>
        <v>0</v>
      </c>
      <c r="CG427" s="16"/>
      <c r="CH427" s="16" t="s">
        <v>2987</v>
      </c>
      <c r="CI427" s="14" t="n">
        <f aca="false">(COUNTIFS(U427:BQ427,CK427))/BT427</f>
        <v>0.102040816326531</v>
      </c>
      <c r="CJ427" s="18" t="n">
        <v>0.49</v>
      </c>
      <c r="CK427" s="16" t="s">
        <v>2414</v>
      </c>
      <c r="CL427" s="16" t="s">
        <v>2966</v>
      </c>
    </row>
    <row r="428" customFormat="false" ht="13.8" hidden="false" customHeight="false" outlineLevel="0" collapsed="false">
      <c r="A428" s="4" t="s">
        <v>167</v>
      </c>
      <c r="B428" s="4" t="n">
        <v>1</v>
      </c>
      <c r="C428" s="4" t="n">
        <v>1</v>
      </c>
      <c r="D428" s="4" t="n">
        <v>1</v>
      </c>
      <c r="E428" s="4" t="n">
        <v>106</v>
      </c>
      <c r="F428" s="4" t="n">
        <v>54</v>
      </c>
      <c r="G428" s="4" t="n">
        <v>0</v>
      </c>
      <c r="H428" s="4" t="n">
        <v>54</v>
      </c>
      <c r="I428" s="4" t="n">
        <v>10054</v>
      </c>
      <c r="J428" s="4" t="n">
        <v>54</v>
      </c>
      <c r="K428" s="4" t="s">
        <v>200</v>
      </c>
      <c r="L428" s="4" t="s">
        <v>132</v>
      </c>
      <c r="M428" s="0" t="s">
        <v>2988</v>
      </c>
      <c r="N428" s="0" t="s">
        <v>2989</v>
      </c>
      <c r="O428" s="0" t="s">
        <v>2990</v>
      </c>
      <c r="R428" s="0" t="n">
        <f aca="false">(1+LEN(N428)-LEN(SUBSTITUTE(N428," ","")))+1</f>
        <v>5</v>
      </c>
      <c r="S428" s="0" t="n">
        <f aca="false">(1+LEN(O428)-LEN(SUBSTITUTE(O428," ","")))</f>
        <v>11</v>
      </c>
      <c r="T428" s="0" t="s">
        <v>2382</v>
      </c>
      <c r="U428" s="0" t="s">
        <v>2991</v>
      </c>
      <c r="V428" s="0" t="s">
        <v>2992</v>
      </c>
      <c r="W428" s="0" t="s">
        <v>2993</v>
      </c>
      <c r="X428" s="0" t="s">
        <v>2994</v>
      </c>
      <c r="Y428" s="0" t="s">
        <v>2995</v>
      </c>
      <c r="Z428" s="0" t="s">
        <v>2996</v>
      </c>
      <c r="AA428" s="0" t="s">
        <v>2997</v>
      </c>
      <c r="AB428" s="0" t="s">
        <v>2998</v>
      </c>
      <c r="AC428" s="0" t="s">
        <v>2999</v>
      </c>
      <c r="AD428" s="0" t="s">
        <v>3000</v>
      </c>
      <c r="AE428" s="0" t="s">
        <v>1098</v>
      </c>
      <c r="AF428" s="0" t="s">
        <v>2995</v>
      </c>
      <c r="AG428" s="0" t="s">
        <v>2998</v>
      </c>
      <c r="AH428" s="0" t="s">
        <v>3001</v>
      </c>
      <c r="AI428" s="0" t="s">
        <v>3002</v>
      </c>
      <c r="AJ428" s="0" t="s">
        <v>1845</v>
      </c>
      <c r="AK428" s="0" t="s">
        <v>3003</v>
      </c>
      <c r="AL428" s="0" t="s">
        <v>3004</v>
      </c>
      <c r="AM428" s="0" t="s">
        <v>3005</v>
      </c>
      <c r="AN428" s="0" t="s">
        <v>2998</v>
      </c>
      <c r="AO428" s="0" t="s">
        <v>2998</v>
      </c>
      <c r="AP428" s="0" t="s">
        <v>3006</v>
      </c>
      <c r="AQ428" s="0" t="s">
        <v>2998</v>
      </c>
      <c r="AR428" s="0" t="s">
        <v>3007</v>
      </c>
      <c r="AS428" s="0" t="s">
        <v>1363</v>
      </c>
      <c r="AT428" s="0" t="s">
        <v>3001</v>
      </c>
      <c r="AU428" s="0" t="s">
        <v>677</v>
      </c>
      <c r="AV428" s="0" t="s">
        <v>1366</v>
      </c>
      <c r="AW428" s="0" t="s">
        <v>3008</v>
      </c>
      <c r="AX428" s="0" t="s">
        <v>217</v>
      </c>
      <c r="AY428" s="0" t="s">
        <v>3009</v>
      </c>
      <c r="AZ428" s="0" t="s">
        <v>149</v>
      </c>
      <c r="BA428" s="0" t="s">
        <v>3010</v>
      </c>
      <c r="BB428" s="0" t="s">
        <v>2998</v>
      </c>
      <c r="BC428" s="0" t="s">
        <v>3011</v>
      </c>
      <c r="BD428" s="0" t="s">
        <v>3012</v>
      </c>
      <c r="BE428" s="0" t="s">
        <v>3013</v>
      </c>
      <c r="BF428" s="0" t="s">
        <v>2998</v>
      </c>
      <c r="BG428" s="0" t="s">
        <v>2998</v>
      </c>
      <c r="BH428" s="0" t="s">
        <v>2998</v>
      </c>
      <c r="BI428" s="0" t="s">
        <v>2998</v>
      </c>
      <c r="BJ428" s="0" t="s">
        <v>3014</v>
      </c>
      <c r="BK428" s="0" t="s">
        <v>2998</v>
      </c>
      <c r="BL428" s="0" t="s">
        <v>3015</v>
      </c>
      <c r="BM428" s="0" t="s">
        <v>3016</v>
      </c>
      <c r="BN428" s="0" t="s">
        <v>3017</v>
      </c>
      <c r="BO428" s="0" t="s">
        <v>2002</v>
      </c>
      <c r="BP428" s="0" t="s">
        <v>1845</v>
      </c>
      <c r="BQ428" s="0" t="s">
        <v>3018</v>
      </c>
      <c r="BR428" s="16"/>
      <c r="BS428" s="0" t="s">
        <v>3019</v>
      </c>
      <c r="BT428" s="0" t="n">
        <f aca="false">49-(COUNTBLANK(U428:BQ428))</f>
        <v>49</v>
      </c>
      <c r="BU428" s="0" t="str">
        <f aca="false">CONCATENATE("*",BS428,"*")</f>
        <v>*found*</v>
      </c>
      <c r="BV428" s="0" t="n">
        <f aca="false">COUNTIFS(U428:BQ428,BU428)</f>
        <v>0</v>
      </c>
      <c r="BW428" s="14" t="n">
        <f aca="false">BV428/BT428</f>
        <v>0</v>
      </c>
      <c r="BX428" s="0" t="s">
        <v>3020</v>
      </c>
      <c r="BY428" s="0" t="n">
        <f aca="false">COUNTIFS(U428:BQ428,BX428)</f>
        <v>0</v>
      </c>
      <c r="BZ428" s="13" t="n">
        <f aca="false">IF(BY428="","",(BY428/BT428))</f>
        <v>0</v>
      </c>
      <c r="CA428" s="0" t="n">
        <f aca="false">COUNTIFS(U428:BQ428,BU429)</f>
        <v>0</v>
      </c>
      <c r="CB428" s="0" t="str">
        <f aca="false">IF(BX428="",BU428,BX428)</f>
        <v>*educate*</v>
      </c>
      <c r="CC428" s="0" t="n">
        <f aca="false">COUNTIFS(U428:BQ428,CB429)</f>
        <v>0</v>
      </c>
      <c r="CD428" s="14" t="n">
        <f aca="false">CC428/BT428</f>
        <v>0</v>
      </c>
      <c r="CE428" s="0" t="s">
        <v>3020</v>
      </c>
      <c r="CF428" s="14" t="n">
        <f aca="false">(COUNTIFS(U428:BQ428,CE428))/BT428</f>
        <v>0</v>
      </c>
      <c r="CH428" s="0" t="s">
        <v>3021</v>
      </c>
      <c r="CI428" s="14" t="n">
        <f aca="false">(COUNTIFS(U428:BQ428,CK428))/BT428</f>
        <v>0.326530612244898</v>
      </c>
      <c r="CJ428" s="14" t="n">
        <f aca="false">(COUNTIFS(U428:BQ428,CK429))/BT428</f>
        <v>0.0408163265306122</v>
      </c>
      <c r="CK428" s="15" t="s">
        <v>2998</v>
      </c>
      <c r="CL428" s="0" t="s">
        <v>3022</v>
      </c>
    </row>
    <row r="429" customFormat="false" ht="13.8" hidden="false" customHeight="false" outlineLevel="0" collapsed="false">
      <c r="A429" s="4" t="s">
        <v>195</v>
      </c>
      <c r="B429" s="4" t="n">
        <v>1</v>
      </c>
      <c r="C429" s="4" t="n">
        <v>1</v>
      </c>
      <c r="D429" s="4" t="n">
        <v>2</v>
      </c>
      <c r="E429" s="4" t="n">
        <v>106</v>
      </c>
      <c r="F429" s="4" t="n">
        <v>54</v>
      </c>
      <c r="G429" s="4" t="n">
        <v>1</v>
      </c>
      <c r="H429" s="4" t="n">
        <v>1054</v>
      </c>
      <c r="I429" s="4" t="n">
        <v>11054</v>
      </c>
      <c r="J429" s="4" t="n">
        <v>1054</v>
      </c>
      <c r="K429" s="4" t="s">
        <v>200</v>
      </c>
      <c r="L429" s="4" t="s">
        <v>132</v>
      </c>
      <c r="M429" s="0" t="s">
        <v>3023</v>
      </c>
      <c r="N429" s="0" t="s">
        <v>2989</v>
      </c>
      <c r="O429" s="0" t="s">
        <v>3024</v>
      </c>
      <c r="R429" s="0" t="n">
        <f aca="false">(1+LEN(N429)-LEN(SUBSTITUTE(N429," ","")))+1</f>
        <v>5</v>
      </c>
      <c r="S429" s="0" t="n">
        <f aca="false">(1+LEN(O429)-LEN(SUBSTITUTE(O429," ","")))</f>
        <v>11</v>
      </c>
      <c r="T429" s="0" t="s">
        <v>2382</v>
      </c>
      <c r="U429" s="0" t="s">
        <v>1363</v>
      </c>
      <c r="V429" s="0" t="s">
        <v>3025</v>
      </c>
      <c r="W429" s="0" t="s">
        <v>3026</v>
      </c>
      <c r="X429" s="0" t="s">
        <v>1098</v>
      </c>
      <c r="Y429" s="0" t="s">
        <v>3027</v>
      </c>
      <c r="Z429" s="0" t="s">
        <v>1363</v>
      </c>
      <c r="AA429" s="0" t="s">
        <v>3028</v>
      </c>
      <c r="AB429" s="0" t="s">
        <v>1098</v>
      </c>
      <c r="AC429" s="0" t="s">
        <v>3029</v>
      </c>
      <c r="AD429" s="0" t="s">
        <v>3030</v>
      </c>
      <c r="AE429" s="0" t="s">
        <v>1363</v>
      </c>
      <c r="AF429" s="0" t="s">
        <v>3031</v>
      </c>
      <c r="AG429" s="0" t="s">
        <v>3032</v>
      </c>
      <c r="AH429" s="0" t="s">
        <v>1098</v>
      </c>
      <c r="AI429" s="12"/>
      <c r="AJ429" s="0" t="s">
        <v>3033</v>
      </c>
      <c r="AK429" s="0" t="s">
        <v>3034</v>
      </c>
      <c r="AL429" s="0" t="s">
        <v>3035</v>
      </c>
      <c r="AM429" s="0" t="s">
        <v>3036</v>
      </c>
      <c r="AN429" s="0" t="s">
        <v>1363</v>
      </c>
      <c r="AO429" s="0" t="s">
        <v>3037</v>
      </c>
      <c r="AP429" s="0" t="s">
        <v>3038</v>
      </c>
      <c r="AQ429" s="0" t="s">
        <v>1363</v>
      </c>
      <c r="AR429" s="0" t="s">
        <v>3039</v>
      </c>
      <c r="AS429" s="0" t="s">
        <v>3040</v>
      </c>
      <c r="AT429" s="0" t="s">
        <v>3030</v>
      </c>
      <c r="AU429" s="0" t="s">
        <v>3041</v>
      </c>
      <c r="AV429" s="0" t="s">
        <v>1098</v>
      </c>
      <c r="AW429" s="0" t="s">
        <v>3042</v>
      </c>
      <c r="AX429" s="0" t="s">
        <v>1098</v>
      </c>
      <c r="AY429" s="0" t="s">
        <v>1363</v>
      </c>
      <c r="AZ429" s="0" t="s">
        <v>3043</v>
      </c>
      <c r="BA429" s="0" t="s">
        <v>3044</v>
      </c>
      <c r="BB429" s="0" t="s">
        <v>1363</v>
      </c>
      <c r="BC429" s="0" t="s">
        <v>1363</v>
      </c>
      <c r="BD429" s="0" t="s">
        <v>3045</v>
      </c>
      <c r="BE429" s="0" t="s">
        <v>1363</v>
      </c>
      <c r="BF429" s="0" t="s">
        <v>1363</v>
      </c>
      <c r="BG429" s="0" t="s">
        <v>1363</v>
      </c>
      <c r="BH429" s="0" t="s">
        <v>1363</v>
      </c>
      <c r="BI429" s="0" t="s">
        <v>3046</v>
      </c>
      <c r="BJ429" s="0" t="s">
        <v>1363</v>
      </c>
      <c r="BK429" s="0" t="s">
        <v>3047</v>
      </c>
      <c r="BL429" s="0" t="s">
        <v>1363</v>
      </c>
      <c r="BM429" s="0" t="s">
        <v>1850</v>
      </c>
      <c r="BN429" s="0" t="s">
        <v>3048</v>
      </c>
      <c r="BO429" s="0" t="s">
        <v>3049</v>
      </c>
      <c r="BP429" s="0" t="s">
        <v>3050</v>
      </c>
      <c r="BQ429" s="0" t="s">
        <v>1363</v>
      </c>
      <c r="BR429" s="16"/>
      <c r="BS429" s="0" t="s">
        <v>2002</v>
      </c>
      <c r="BT429" s="0" t="n">
        <f aca="false">49-(COUNTBLANK(U429:BQ429))</f>
        <v>48</v>
      </c>
      <c r="BU429" s="0" t="str">
        <f aca="false">CONCATENATE("*",BS429,"*")</f>
        <v>*attend*</v>
      </c>
      <c r="BV429" s="0" t="n">
        <f aca="false">COUNTIFS(U429:BQ429,BU429)</f>
        <v>0</v>
      </c>
      <c r="BW429" s="14" t="n">
        <f aca="false">BV429/BT429</f>
        <v>0</v>
      </c>
      <c r="BX429" s="0" t="s">
        <v>1372</v>
      </c>
      <c r="BY429" s="0" t="n">
        <f aca="false">COUNTIFS(U429:BQ429,BX429)</f>
        <v>0</v>
      </c>
      <c r="BZ429" s="13" t="n">
        <f aca="false">IF(BY429="","",(BY429/BT429))</f>
        <v>0</v>
      </c>
      <c r="CA429" s="0" t="n">
        <f aca="false">COUNTIFS(U429:BQ429,BU428)</f>
        <v>0</v>
      </c>
      <c r="CB429" s="0" t="str">
        <f aca="false">IF(BX429="",BU429,BX429)</f>
        <v>*graduate*</v>
      </c>
      <c r="CC429" s="0" t="n">
        <f aca="false">COUNTIFS(U429:BQ429,CB428)</f>
        <v>0</v>
      </c>
      <c r="CD429" s="14" t="n">
        <f aca="false">CC429/BT429</f>
        <v>0</v>
      </c>
      <c r="CE429" s="0" t="s">
        <v>1372</v>
      </c>
      <c r="CF429" s="14" t="n">
        <f aca="false">(COUNTIFS(U429:BQ429,CE429))/BT429</f>
        <v>0</v>
      </c>
      <c r="CH429" s="0" t="s">
        <v>1373</v>
      </c>
      <c r="CI429" s="14" t="n">
        <f aca="false">(COUNTIFS(U429:BQ429,CK429))/BT429</f>
        <v>0.4375</v>
      </c>
      <c r="CJ429" s="14" t="n">
        <f aca="false">(COUNTIFS(U429:BQ429,CK428))/BT429</f>
        <v>0</v>
      </c>
      <c r="CK429" s="15" t="s">
        <v>1363</v>
      </c>
      <c r="CL429" s="0" t="s">
        <v>3022</v>
      </c>
    </row>
    <row r="430" customFormat="false" ht="13.8" hidden="false" customHeight="false" outlineLevel="0" collapsed="false">
      <c r="A430" s="4" t="s">
        <v>197</v>
      </c>
      <c r="B430" s="17" t="n">
        <v>1</v>
      </c>
      <c r="C430" s="17" t="n">
        <v>2</v>
      </c>
      <c r="D430" s="17" t="n">
        <v>1</v>
      </c>
      <c r="E430" s="17" t="n">
        <v>106</v>
      </c>
      <c r="F430" s="17" t="n">
        <v>54</v>
      </c>
      <c r="G430" s="17" t="n">
        <v>2</v>
      </c>
      <c r="H430" s="4" t="n">
        <v>2054</v>
      </c>
      <c r="I430" s="4" t="n">
        <v>12054</v>
      </c>
      <c r="J430" s="4" t="n">
        <v>2054</v>
      </c>
      <c r="K430" s="4" t="s">
        <v>200</v>
      </c>
      <c r="L430" s="4" t="s">
        <v>132</v>
      </c>
      <c r="M430" s="16" t="s">
        <v>2988</v>
      </c>
      <c r="N430" s="16" t="s">
        <v>2989</v>
      </c>
      <c r="O430" s="16" t="s">
        <v>3024</v>
      </c>
      <c r="R430" s="16" t="n">
        <f aca="false">(1+LEN(N430)-LEN(SUBSTITUTE(N430," ","")))+1</f>
        <v>5</v>
      </c>
      <c r="S430" s="16" t="n">
        <f aca="false">(1+LEN(O430)-LEN(SUBSTITUTE(O430," ","")))</f>
        <v>11</v>
      </c>
      <c r="T430" s="16" t="s">
        <v>2382</v>
      </c>
      <c r="U430" s="16" t="s">
        <v>2991</v>
      </c>
      <c r="V430" s="16" t="s">
        <v>2992</v>
      </c>
      <c r="W430" s="16" t="s">
        <v>2993</v>
      </c>
      <c r="X430" s="16" t="s">
        <v>2994</v>
      </c>
      <c r="Y430" s="16" t="s">
        <v>2995</v>
      </c>
      <c r="Z430" s="16" t="s">
        <v>2996</v>
      </c>
      <c r="AA430" s="16" t="s">
        <v>2997</v>
      </c>
      <c r="AB430" s="16" t="s">
        <v>2998</v>
      </c>
      <c r="AC430" s="16" t="s">
        <v>2999</v>
      </c>
      <c r="AD430" s="16" t="s">
        <v>3000</v>
      </c>
      <c r="AE430" s="16" t="s">
        <v>1098</v>
      </c>
      <c r="AF430" s="16" t="s">
        <v>2995</v>
      </c>
      <c r="AG430" s="16" t="s">
        <v>2998</v>
      </c>
      <c r="AH430" s="16" t="s">
        <v>3001</v>
      </c>
      <c r="AI430" s="16" t="s">
        <v>3002</v>
      </c>
      <c r="AJ430" s="16" t="s">
        <v>1845</v>
      </c>
      <c r="AK430" s="16" t="s">
        <v>3003</v>
      </c>
      <c r="AL430" s="16" t="s">
        <v>3004</v>
      </c>
      <c r="AM430" s="16" t="s">
        <v>3005</v>
      </c>
      <c r="AN430" s="16" t="s">
        <v>2998</v>
      </c>
      <c r="AO430" s="16" t="s">
        <v>2998</v>
      </c>
      <c r="AP430" s="16" t="s">
        <v>3006</v>
      </c>
      <c r="AQ430" s="16" t="s">
        <v>2998</v>
      </c>
      <c r="AR430" s="16" t="s">
        <v>3007</v>
      </c>
      <c r="AS430" s="16" t="s">
        <v>1363</v>
      </c>
      <c r="AT430" s="16" t="s">
        <v>3001</v>
      </c>
      <c r="AU430" s="16" t="s">
        <v>677</v>
      </c>
      <c r="AV430" s="16" t="s">
        <v>1366</v>
      </c>
      <c r="AW430" s="16" t="s">
        <v>3008</v>
      </c>
      <c r="AX430" s="16" t="s">
        <v>217</v>
      </c>
      <c r="AY430" s="16" t="s">
        <v>3009</v>
      </c>
      <c r="AZ430" s="16" t="s">
        <v>149</v>
      </c>
      <c r="BA430" s="16" t="s">
        <v>3010</v>
      </c>
      <c r="BB430" s="16" t="s">
        <v>2998</v>
      </c>
      <c r="BC430" s="16" t="s">
        <v>3011</v>
      </c>
      <c r="BD430" s="16" t="s">
        <v>3012</v>
      </c>
      <c r="BE430" s="16" t="s">
        <v>3013</v>
      </c>
      <c r="BF430" s="16" t="s">
        <v>2998</v>
      </c>
      <c r="BG430" s="16" t="s">
        <v>2998</v>
      </c>
      <c r="BH430" s="16" t="s">
        <v>2998</v>
      </c>
      <c r="BI430" s="16" t="s">
        <v>2998</v>
      </c>
      <c r="BJ430" s="16" t="s">
        <v>3014</v>
      </c>
      <c r="BK430" s="16" t="s">
        <v>2998</v>
      </c>
      <c r="BL430" s="16" t="s">
        <v>3015</v>
      </c>
      <c r="BM430" s="16" t="s">
        <v>3016</v>
      </c>
      <c r="BN430" s="16" t="s">
        <v>3017</v>
      </c>
      <c r="BO430" s="16" t="s">
        <v>2002</v>
      </c>
      <c r="BP430" s="16" t="s">
        <v>1845</v>
      </c>
      <c r="BQ430" s="16" t="s">
        <v>3018</v>
      </c>
      <c r="BR430" s="16"/>
      <c r="BS430" s="16" t="s">
        <v>3019</v>
      </c>
      <c r="BT430" s="16" t="n">
        <f aca="false">49-(COUNTBLANK(U430:BQ430))</f>
        <v>49</v>
      </c>
      <c r="BU430" s="16" t="str">
        <f aca="false">CONCATENATE("*",BS430,"*")</f>
        <v>*found*</v>
      </c>
      <c r="BV430" s="16" t="n">
        <f aca="false">COUNTIFS(U430:BQ430,BU430)</f>
        <v>0</v>
      </c>
      <c r="BW430" s="18" t="n">
        <f aca="false">BV430/BT430</f>
        <v>0</v>
      </c>
      <c r="BX430" s="16" t="s">
        <v>3020</v>
      </c>
      <c r="BY430" s="16" t="n">
        <f aca="false">COUNTIFS(U430:BQ430,BX430)</f>
        <v>0</v>
      </c>
      <c r="BZ430" s="18" t="n">
        <f aca="false">IF(BY430="","",(BY430/BT430))</f>
        <v>0</v>
      </c>
      <c r="CA430" s="16" t="n">
        <f aca="false">COUNTIFS(U430:BQ430,BU431)</f>
        <v>0</v>
      </c>
      <c r="CB430" s="16" t="str">
        <f aca="false">IF(BX430="",BU430,BX430)</f>
        <v>*educate*</v>
      </c>
      <c r="CC430" s="16" t="n">
        <f aca="false">COUNTIFS(U430:BQ430,CB431)</f>
        <v>0</v>
      </c>
      <c r="CD430" s="18" t="n">
        <f aca="false">CC430/BT430</f>
        <v>0</v>
      </c>
      <c r="CE430" s="16" t="s">
        <v>3020</v>
      </c>
      <c r="CF430" s="18" t="n">
        <f aca="false">(COUNTIFS(U430:BQ430,CE430))/BT430</f>
        <v>0</v>
      </c>
      <c r="CH430" s="16" t="s">
        <v>3021</v>
      </c>
      <c r="CI430" s="14" t="n">
        <f aca="false">(COUNTIFS(U430:BQ430,CK430))/BT430</f>
        <v>0.0408163265306122</v>
      </c>
      <c r="CJ430" s="14" t="n">
        <f aca="false">(COUNTIFS(U430:BQ430,CK431))/BT430</f>
        <v>0.326530612244898</v>
      </c>
      <c r="CK430" s="16" t="s">
        <v>1363</v>
      </c>
      <c r="CL430" s="16" t="s">
        <v>3022</v>
      </c>
    </row>
    <row r="431" customFormat="false" ht="13.8" hidden="false" customHeight="false" outlineLevel="0" collapsed="false">
      <c r="A431" s="4" t="s">
        <v>131</v>
      </c>
      <c r="B431" s="17" t="n">
        <v>1</v>
      </c>
      <c r="C431" s="17" t="n">
        <v>2</v>
      </c>
      <c r="D431" s="17" t="n">
        <v>2</v>
      </c>
      <c r="E431" s="17" t="n">
        <v>106</v>
      </c>
      <c r="F431" s="17" t="n">
        <v>54</v>
      </c>
      <c r="G431" s="17" t="n">
        <v>3</v>
      </c>
      <c r="H431" s="4" t="n">
        <v>3054</v>
      </c>
      <c r="I431" s="4" t="n">
        <v>13054</v>
      </c>
      <c r="J431" s="4" t="n">
        <v>3054</v>
      </c>
      <c r="K431" s="4" t="s">
        <v>200</v>
      </c>
      <c r="L431" s="4" t="s">
        <v>132</v>
      </c>
      <c r="M431" s="16" t="s">
        <v>3023</v>
      </c>
      <c r="N431" s="16" t="s">
        <v>2989</v>
      </c>
      <c r="O431" s="16" t="s">
        <v>2990</v>
      </c>
      <c r="R431" s="16" t="n">
        <f aca="false">(1+LEN(N431)-LEN(SUBSTITUTE(N431," ","")))+1</f>
        <v>5</v>
      </c>
      <c r="S431" s="16" t="n">
        <f aca="false">(1+LEN(O431)-LEN(SUBSTITUTE(O431," ","")))</f>
        <v>11</v>
      </c>
      <c r="T431" s="16" t="s">
        <v>2382</v>
      </c>
      <c r="U431" s="16" t="s">
        <v>1363</v>
      </c>
      <c r="V431" s="16" t="s">
        <v>3025</v>
      </c>
      <c r="W431" s="16" t="s">
        <v>3026</v>
      </c>
      <c r="X431" s="16" t="s">
        <v>1098</v>
      </c>
      <c r="Y431" s="16" t="s">
        <v>3027</v>
      </c>
      <c r="Z431" s="16" t="s">
        <v>1363</v>
      </c>
      <c r="AA431" s="16" t="s">
        <v>3028</v>
      </c>
      <c r="AB431" s="16" t="s">
        <v>1098</v>
      </c>
      <c r="AC431" s="16" t="s">
        <v>3029</v>
      </c>
      <c r="AD431" s="16" t="s">
        <v>3030</v>
      </c>
      <c r="AE431" s="16" t="s">
        <v>1363</v>
      </c>
      <c r="AF431" s="16" t="s">
        <v>3031</v>
      </c>
      <c r="AG431" s="16" t="s">
        <v>3032</v>
      </c>
      <c r="AH431" s="16" t="s">
        <v>1098</v>
      </c>
      <c r="AJ431" s="16" t="s">
        <v>3033</v>
      </c>
      <c r="AK431" s="16" t="s">
        <v>3034</v>
      </c>
      <c r="AL431" s="16" t="s">
        <v>3035</v>
      </c>
      <c r="AM431" s="16" t="s">
        <v>3036</v>
      </c>
      <c r="AN431" s="16" t="s">
        <v>1363</v>
      </c>
      <c r="AO431" s="16" t="s">
        <v>3037</v>
      </c>
      <c r="AP431" s="16" t="s">
        <v>3038</v>
      </c>
      <c r="AQ431" s="16" t="s">
        <v>1363</v>
      </c>
      <c r="AR431" s="16" t="s">
        <v>3039</v>
      </c>
      <c r="AS431" s="16" t="s">
        <v>3040</v>
      </c>
      <c r="AT431" s="16" t="s">
        <v>3030</v>
      </c>
      <c r="AU431" s="16" t="s">
        <v>3041</v>
      </c>
      <c r="AV431" s="16" t="s">
        <v>1098</v>
      </c>
      <c r="AW431" s="16" t="s">
        <v>3042</v>
      </c>
      <c r="AX431" s="16" t="s">
        <v>1098</v>
      </c>
      <c r="AY431" s="16" t="s">
        <v>1363</v>
      </c>
      <c r="AZ431" s="16" t="s">
        <v>3043</v>
      </c>
      <c r="BA431" s="16" t="s">
        <v>3044</v>
      </c>
      <c r="BB431" s="16" t="s">
        <v>1363</v>
      </c>
      <c r="BC431" s="16" t="s">
        <v>1363</v>
      </c>
      <c r="BD431" s="16" t="s">
        <v>3045</v>
      </c>
      <c r="BE431" s="16" t="s">
        <v>1363</v>
      </c>
      <c r="BF431" s="16" t="s">
        <v>1363</v>
      </c>
      <c r="BG431" s="16" t="s">
        <v>1363</v>
      </c>
      <c r="BH431" s="16" t="s">
        <v>1363</v>
      </c>
      <c r="BI431" s="16" t="s">
        <v>3046</v>
      </c>
      <c r="BJ431" s="16" t="s">
        <v>1363</v>
      </c>
      <c r="BK431" s="16" t="s">
        <v>3047</v>
      </c>
      <c r="BL431" s="16" t="s">
        <v>1363</v>
      </c>
      <c r="BM431" s="16" t="s">
        <v>1850</v>
      </c>
      <c r="BN431" s="16" t="s">
        <v>3048</v>
      </c>
      <c r="BO431" s="16" t="s">
        <v>3049</v>
      </c>
      <c r="BP431" s="16" t="s">
        <v>3050</v>
      </c>
      <c r="BQ431" s="16" t="s">
        <v>1363</v>
      </c>
      <c r="BR431" s="16"/>
      <c r="BS431" s="16" t="s">
        <v>2002</v>
      </c>
      <c r="BT431" s="16" t="n">
        <f aca="false">49-(COUNTBLANK(U431:BQ431))</f>
        <v>48</v>
      </c>
      <c r="BU431" s="16" t="str">
        <f aca="false">CONCATENATE("*",BS431,"*")</f>
        <v>*attend*</v>
      </c>
      <c r="BV431" s="16" t="n">
        <f aca="false">COUNTIFS(U431:BQ431,BU431)</f>
        <v>0</v>
      </c>
      <c r="BW431" s="18" t="n">
        <f aca="false">BV431/BT431</f>
        <v>0</v>
      </c>
      <c r="BX431" s="16" t="s">
        <v>1372</v>
      </c>
      <c r="BY431" s="16" t="n">
        <f aca="false">COUNTIFS(U431:BQ431,BX431)</f>
        <v>0</v>
      </c>
      <c r="BZ431" s="18" t="n">
        <f aca="false">IF(BY431="","",(BY431/BT431))</f>
        <v>0</v>
      </c>
      <c r="CA431" s="16" t="n">
        <f aca="false">COUNTIFS(U431:BQ431,BU430)</f>
        <v>0</v>
      </c>
      <c r="CB431" s="16" t="str">
        <f aca="false">IF(BX431="",BU431,BX431)</f>
        <v>*graduate*</v>
      </c>
      <c r="CC431" s="16" t="n">
        <f aca="false">COUNTIFS(U431:BQ431,CB430)</f>
        <v>0</v>
      </c>
      <c r="CD431" s="18" t="n">
        <f aca="false">CC431/BT431</f>
        <v>0</v>
      </c>
      <c r="CE431" s="16" t="s">
        <v>1372</v>
      </c>
      <c r="CF431" s="18" t="n">
        <f aca="false">(COUNTIFS(U431:BQ431,CE431))/BT431</f>
        <v>0</v>
      </c>
      <c r="CH431" s="16" t="s">
        <v>1373</v>
      </c>
      <c r="CI431" s="14" t="n">
        <f aca="false">(COUNTIFS(U431:BQ431,CK431))/BT431</f>
        <v>0</v>
      </c>
      <c r="CJ431" s="14" t="n">
        <f aca="false">(COUNTIFS(U431:BQ431,CK430))/BT431</f>
        <v>0.4375</v>
      </c>
      <c r="CK431" s="16" t="s">
        <v>2998</v>
      </c>
      <c r="CL431" s="16" t="s">
        <v>3022</v>
      </c>
    </row>
    <row r="432" customFormat="false" ht="13.8" hidden="false" customHeight="false" outlineLevel="0" collapsed="false">
      <c r="A432" s="4" t="s">
        <v>203</v>
      </c>
      <c r="B432" s="4" t="n">
        <v>2</v>
      </c>
      <c r="C432" s="4" t="n">
        <v>1</v>
      </c>
      <c r="D432" s="4" t="n">
        <v>1</v>
      </c>
      <c r="E432" s="4" t="n">
        <v>106</v>
      </c>
      <c r="F432" s="4" t="n">
        <v>54</v>
      </c>
      <c r="G432" s="4" t="n">
        <v>5</v>
      </c>
      <c r="H432" s="4" t="n">
        <v>5054</v>
      </c>
      <c r="I432" s="4" t="n">
        <v>15054</v>
      </c>
      <c r="J432" s="4" t="n">
        <v>5054</v>
      </c>
      <c r="K432" s="4" t="s">
        <v>200</v>
      </c>
      <c r="L432" s="4" t="s">
        <v>132</v>
      </c>
      <c r="M432" s="0" t="s">
        <v>2988</v>
      </c>
      <c r="N432" s="0" t="s">
        <v>2989</v>
      </c>
      <c r="O432" s="0" t="s">
        <v>2990</v>
      </c>
      <c r="R432" s="0" t="n">
        <f aca="false">(1+LEN(N432)-LEN(SUBSTITUTE(N432," ","")))+1</f>
        <v>5</v>
      </c>
      <c r="S432" s="0" t="n">
        <f aca="false">(1+LEN(O432)-LEN(SUBSTITUTE(O432," ","")))</f>
        <v>11</v>
      </c>
      <c r="T432" s="0" t="s">
        <v>2382</v>
      </c>
      <c r="U432" s="0" t="s">
        <v>2991</v>
      </c>
      <c r="V432" s="0" t="s">
        <v>2992</v>
      </c>
      <c r="W432" s="0" t="s">
        <v>2993</v>
      </c>
      <c r="X432" s="0" t="s">
        <v>2994</v>
      </c>
      <c r="Y432" s="0" t="s">
        <v>2995</v>
      </c>
      <c r="Z432" s="0" t="s">
        <v>2996</v>
      </c>
      <c r="AA432" s="0" t="s">
        <v>2997</v>
      </c>
      <c r="AB432" s="0" t="s">
        <v>2998</v>
      </c>
      <c r="AC432" s="0" t="s">
        <v>2999</v>
      </c>
      <c r="AD432" s="0" t="s">
        <v>3000</v>
      </c>
      <c r="AE432" s="0" t="s">
        <v>1098</v>
      </c>
      <c r="AF432" s="0" t="s">
        <v>2995</v>
      </c>
      <c r="AG432" s="0" t="s">
        <v>2998</v>
      </c>
      <c r="AH432" s="0" t="s">
        <v>3001</v>
      </c>
      <c r="AI432" s="0" t="s">
        <v>3002</v>
      </c>
      <c r="AJ432" s="0" t="s">
        <v>1845</v>
      </c>
      <c r="AK432" s="0" t="s">
        <v>3003</v>
      </c>
      <c r="AL432" s="0" t="s">
        <v>3004</v>
      </c>
      <c r="AM432" s="0" t="s">
        <v>3005</v>
      </c>
      <c r="AN432" s="0" t="s">
        <v>2998</v>
      </c>
      <c r="AO432" s="0" t="s">
        <v>2998</v>
      </c>
      <c r="AP432" s="0" t="s">
        <v>3006</v>
      </c>
      <c r="AQ432" s="0" t="s">
        <v>2998</v>
      </c>
      <c r="AR432" s="0" t="s">
        <v>3007</v>
      </c>
      <c r="AS432" s="0" t="s">
        <v>1363</v>
      </c>
      <c r="AT432" s="0" t="s">
        <v>3001</v>
      </c>
      <c r="AU432" s="0" t="s">
        <v>677</v>
      </c>
      <c r="AV432" s="0" t="s">
        <v>1366</v>
      </c>
      <c r="AW432" s="0" t="s">
        <v>3008</v>
      </c>
      <c r="AX432" s="0" t="s">
        <v>217</v>
      </c>
      <c r="AY432" s="0" t="s">
        <v>3009</v>
      </c>
      <c r="AZ432" s="0" t="s">
        <v>149</v>
      </c>
      <c r="BA432" s="0" t="s">
        <v>3010</v>
      </c>
      <c r="BB432" s="0" t="s">
        <v>2998</v>
      </c>
      <c r="BC432" s="0" t="s">
        <v>3011</v>
      </c>
      <c r="BD432" s="0" t="s">
        <v>3012</v>
      </c>
      <c r="BE432" s="0" t="s">
        <v>3013</v>
      </c>
      <c r="BF432" s="0" t="s">
        <v>2998</v>
      </c>
      <c r="BG432" s="0" t="s">
        <v>2998</v>
      </c>
      <c r="BH432" s="0" t="s">
        <v>2998</v>
      </c>
      <c r="BI432" s="0" t="s">
        <v>2998</v>
      </c>
      <c r="BJ432" s="0" t="s">
        <v>3014</v>
      </c>
      <c r="BK432" s="0" t="s">
        <v>2998</v>
      </c>
      <c r="BL432" s="0" t="s">
        <v>3015</v>
      </c>
      <c r="BM432" s="0" t="s">
        <v>3016</v>
      </c>
      <c r="BN432" s="0" t="s">
        <v>3017</v>
      </c>
      <c r="BO432" s="0" t="s">
        <v>2002</v>
      </c>
      <c r="BP432" s="0" t="s">
        <v>1845</v>
      </c>
      <c r="BQ432" s="0" t="s">
        <v>3018</v>
      </c>
      <c r="BS432" s="0" t="s">
        <v>3019</v>
      </c>
      <c r="BT432" s="0" t="n">
        <f aca="false">49-(COUNTBLANK(U432:BQ432))</f>
        <v>49</v>
      </c>
      <c r="BU432" s="0" t="str">
        <f aca="false">CONCATENATE("*",BS432,"*")</f>
        <v>*found*</v>
      </c>
      <c r="BV432" s="0" t="n">
        <f aca="false">COUNTIFS(U432:BQ432,BU432)</f>
        <v>0</v>
      </c>
      <c r="BW432" s="14" t="n">
        <f aca="false">BV432/BT432</f>
        <v>0</v>
      </c>
      <c r="BX432" s="0" t="s">
        <v>3020</v>
      </c>
      <c r="BY432" s="0" t="n">
        <f aca="false">COUNTIFS(U432:BQ432,BX432)</f>
        <v>0</v>
      </c>
      <c r="BZ432" s="13" t="n">
        <f aca="false">IF(BY432="","",(BY432/BT432))</f>
        <v>0</v>
      </c>
      <c r="CA432" s="0" t="n">
        <f aca="false">COUNTIFS(U432:BQ432,BU433)</f>
        <v>0</v>
      </c>
      <c r="CB432" s="0" t="str">
        <f aca="false">IF(BX432="",BU432,BX432)</f>
        <v>*educate*</v>
      </c>
      <c r="CC432" s="0" t="n">
        <f aca="false">COUNTIFS(U432:BQ432,CB433)</f>
        <v>0</v>
      </c>
      <c r="CD432" s="14" t="n">
        <f aca="false">CC432/BT432</f>
        <v>0</v>
      </c>
      <c r="CE432" s="0" t="s">
        <v>3020</v>
      </c>
      <c r="CF432" s="14" t="n">
        <f aca="false">(COUNTIFS(U432:BQ432,CE432))/BT432</f>
        <v>0</v>
      </c>
      <c r="CH432" s="0" t="s">
        <v>3021</v>
      </c>
      <c r="CI432" s="14" t="n">
        <f aca="false">(COUNTIFS(U432:BQ432,CK432))/BT432</f>
        <v>0.326530612244898</v>
      </c>
      <c r="CJ432" s="14" t="n">
        <f aca="false">(COUNTIFS(U432:BQ432,CH433))/BT432</f>
        <v>0</v>
      </c>
      <c r="CK432" s="15" t="s">
        <v>2998</v>
      </c>
      <c r="CL432" s="0" t="s">
        <v>3022</v>
      </c>
    </row>
    <row r="433" customFormat="false" ht="13.8" hidden="false" customHeight="false" outlineLevel="0" collapsed="false">
      <c r="A433" s="4" t="s">
        <v>199</v>
      </c>
      <c r="B433" s="4" t="n">
        <v>2</v>
      </c>
      <c r="C433" s="4" t="n">
        <v>1</v>
      </c>
      <c r="D433" s="4" t="n">
        <v>2</v>
      </c>
      <c r="E433" s="4" t="n">
        <v>106</v>
      </c>
      <c r="F433" s="4" t="n">
        <v>54</v>
      </c>
      <c r="G433" s="4" t="n">
        <v>6</v>
      </c>
      <c r="H433" s="4" t="n">
        <v>6054</v>
      </c>
      <c r="I433" s="4" t="n">
        <v>16054</v>
      </c>
      <c r="J433" s="4" t="n">
        <v>6054</v>
      </c>
      <c r="K433" s="4" t="s">
        <v>200</v>
      </c>
      <c r="L433" s="4" t="s">
        <v>132</v>
      </c>
      <c r="M433" s="0" t="s">
        <v>3023</v>
      </c>
      <c r="N433" s="0" t="s">
        <v>2989</v>
      </c>
      <c r="O433" s="0" t="s">
        <v>3024</v>
      </c>
      <c r="R433" s="0" t="n">
        <f aca="false">(1+LEN(N433)-LEN(SUBSTITUTE(N433," ","")))+1</f>
        <v>5</v>
      </c>
      <c r="S433" s="0" t="n">
        <f aca="false">(1+LEN(O433)-LEN(SUBSTITUTE(O433," ","")))</f>
        <v>11</v>
      </c>
      <c r="T433" s="0" t="s">
        <v>2382</v>
      </c>
      <c r="U433" s="0" t="s">
        <v>1363</v>
      </c>
      <c r="V433" s="0" t="s">
        <v>3025</v>
      </c>
      <c r="W433" s="0" t="s">
        <v>3026</v>
      </c>
      <c r="X433" s="0" t="s">
        <v>1098</v>
      </c>
      <c r="Y433" s="0" t="s">
        <v>3027</v>
      </c>
      <c r="Z433" s="0" t="s">
        <v>1363</v>
      </c>
      <c r="AA433" s="0" t="s">
        <v>3028</v>
      </c>
      <c r="AB433" s="0" t="s">
        <v>1098</v>
      </c>
      <c r="AC433" s="0" t="s">
        <v>3029</v>
      </c>
      <c r="AD433" s="0" t="s">
        <v>3030</v>
      </c>
      <c r="AE433" s="0" t="s">
        <v>1363</v>
      </c>
      <c r="AF433" s="0" t="s">
        <v>3031</v>
      </c>
      <c r="AG433" s="0" t="s">
        <v>3032</v>
      </c>
      <c r="AH433" s="0" t="s">
        <v>1098</v>
      </c>
      <c r="AI433" s="12"/>
      <c r="AJ433" s="0" t="s">
        <v>3033</v>
      </c>
      <c r="AK433" s="0" t="s">
        <v>3034</v>
      </c>
      <c r="AL433" s="0" t="s">
        <v>3035</v>
      </c>
      <c r="AM433" s="0" t="s">
        <v>3036</v>
      </c>
      <c r="AN433" s="0" t="s">
        <v>1363</v>
      </c>
      <c r="AO433" s="0" t="s">
        <v>3037</v>
      </c>
      <c r="AP433" s="0" t="s">
        <v>3038</v>
      </c>
      <c r="AQ433" s="0" t="s">
        <v>1363</v>
      </c>
      <c r="AR433" s="0" t="s">
        <v>3039</v>
      </c>
      <c r="AS433" s="0" t="s">
        <v>3040</v>
      </c>
      <c r="AT433" s="0" t="s">
        <v>3030</v>
      </c>
      <c r="AU433" s="0" t="s">
        <v>3041</v>
      </c>
      <c r="AV433" s="0" t="s">
        <v>1098</v>
      </c>
      <c r="AW433" s="0" t="s">
        <v>3042</v>
      </c>
      <c r="AX433" s="0" t="s">
        <v>1098</v>
      </c>
      <c r="AY433" s="0" t="s">
        <v>1363</v>
      </c>
      <c r="AZ433" s="0" t="s">
        <v>3043</v>
      </c>
      <c r="BA433" s="0" t="s">
        <v>3044</v>
      </c>
      <c r="BB433" s="0" t="s">
        <v>1363</v>
      </c>
      <c r="BC433" s="0" t="s">
        <v>1363</v>
      </c>
      <c r="BD433" s="0" t="s">
        <v>3045</v>
      </c>
      <c r="BE433" s="0" t="s">
        <v>1363</v>
      </c>
      <c r="BF433" s="0" t="s">
        <v>1363</v>
      </c>
      <c r="BG433" s="0" t="s">
        <v>1363</v>
      </c>
      <c r="BH433" s="0" t="s">
        <v>1363</v>
      </c>
      <c r="BI433" s="0" t="s">
        <v>3046</v>
      </c>
      <c r="BJ433" s="0" t="s">
        <v>1363</v>
      </c>
      <c r="BK433" s="0" t="s">
        <v>3047</v>
      </c>
      <c r="BL433" s="0" t="s">
        <v>1363</v>
      </c>
      <c r="BM433" s="0" t="s">
        <v>1850</v>
      </c>
      <c r="BN433" s="0" t="s">
        <v>3048</v>
      </c>
      <c r="BO433" s="0" t="s">
        <v>3049</v>
      </c>
      <c r="BP433" s="0" t="s">
        <v>3050</v>
      </c>
      <c r="BQ433" s="0" t="s">
        <v>1363</v>
      </c>
      <c r="BS433" s="0" t="s">
        <v>2002</v>
      </c>
      <c r="BT433" s="0" t="n">
        <f aca="false">49-(COUNTBLANK(U433:BQ433))</f>
        <v>48</v>
      </c>
      <c r="BU433" s="0" t="str">
        <f aca="false">CONCATENATE("*",BS433,"*")</f>
        <v>*attend*</v>
      </c>
      <c r="BV433" s="0" t="n">
        <f aca="false">COUNTIFS(U433:BQ433,BU433)</f>
        <v>0</v>
      </c>
      <c r="BW433" s="14" t="n">
        <f aca="false">BV433/BT433</f>
        <v>0</v>
      </c>
      <c r="BX433" s="0" t="s">
        <v>1372</v>
      </c>
      <c r="BY433" s="0" t="n">
        <f aca="false">COUNTIFS(U433:BQ433,BX433)</f>
        <v>0</v>
      </c>
      <c r="BZ433" s="13" t="n">
        <f aca="false">IF(BY433="","",(BY433/BT433))</f>
        <v>0</v>
      </c>
      <c r="CA433" s="0" t="n">
        <f aca="false">COUNTIFS(U433:BQ433,BU432)</f>
        <v>0</v>
      </c>
      <c r="CB433" s="0" t="str">
        <f aca="false">IF(BX433="",BU433,BX433)</f>
        <v>*graduate*</v>
      </c>
      <c r="CC433" s="0" t="n">
        <f aca="false">COUNTIFS(U433:BQ433,CB432)</f>
        <v>0</v>
      </c>
      <c r="CD433" s="14" t="n">
        <f aca="false">CC433/BT433</f>
        <v>0</v>
      </c>
      <c r="CE433" s="0" t="s">
        <v>1372</v>
      </c>
      <c r="CF433" s="14" t="n">
        <f aca="false">(COUNTIFS(U433:BQ433,CE433))/BT433</f>
        <v>0</v>
      </c>
      <c r="CH433" s="0" t="s">
        <v>1373</v>
      </c>
      <c r="CI433" s="14" t="n">
        <f aca="false">(COUNTIFS(U433:BQ433,CK433))/BT433</f>
        <v>0.4375</v>
      </c>
      <c r="CJ433" s="14" t="n">
        <f aca="false">(COUNTIFS(U433:BQ433,CH432))/BT433</f>
        <v>0</v>
      </c>
      <c r="CK433" s="15" t="s">
        <v>1363</v>
      </c>
      <c r="CL433" s="0" t="s">
        <v>3022</v>
      </c>
    </row>
    <row r="434" customFormat="false" ht="13.8" hidden="false" customHeight="false" outlineLevel="0" collapsed="false">
      <c r="A434" s="4" t="s">
        <v>201</v>
      </c>
      <c r="B434" s="17" t="n">
        <v>2</v>
      </c>
      <c r="C434" s="17" t="n">
        <v>2</v>
      </c>
      <c r="D434" s="17" t="n">
        <v>1</v>
      </c>
      <c r="E434" s="17" t="n">
        <v>106</v>
      </c>
      <c r="F434" s="17" t="n">
        <v>54</v>
      </c>
      <c r="G434" s="17" t="n">
        <v>7</v>
      </c>
      <c r="H434" s="4" t="n">
        <v>7054</v>
      </c>
      <c r="I434" s="4" t="n">
        <v>17054</v>
      </c>
      <c r="J434" s="4" t="n">
        <v>7054</v>
      </c>
      <c r="K434" s="4" t="s">
        <v>200</v>
      </c>
      <c r="L434" s="4" t="s">
        <v>132</v>
      </c>
      <c r="M434" s="16" t="s">
        <v>2988</v>
      </c>
      <c r="N434" s="16" t="s">
        <v>2989</v>
      </c>
      <c r="O434" s="16" t="s">
        <v>3024</v>
      </c>
      <c r="P434" s="16"/>
      <c r="Q434" s="16"/>
      <c r="R434" s="16" t="n">
        <f aca="false">(1+LEN(N434)-LEN(SUBSTITUTE(N434," ","")))+1</f>
        <v>5</v>
      </c>
      <c r="S434" s="16" t="n">
        <f aca="false">(1+LEN(O434)-LEN(SUBSTITUTE(O434," ","")))</f>
        <v>11</v>
      </c>
      <c r="T434" s="16" t="s">
        <v>2382</v>
      </c>
      <c r="U434" s="16" t="s">
        <v>2991</v>
      </c>
      <c r="V434" s="16" t="s">
        <v>2992</v>
      </c>
      <c r="W434" s="16" t="s">
        <v>2993</v>
      </c>
      <c r="X434" s="16" t="s">
        <v>2994</v>
      </c>
      <c r="Y434" s="16" t="s">
        <v>2995</v>
      </c>
      <c r="Z434" s="16" t="s">
        <v>2996</v>
      </c>
      <c r="AA434" s="16" t="s">
        <v>2997</v>
      </c>
      <c r="AB434" s="16" t="s">
        <v>2998</v>
      </c>
      <c r="AC434" s="16" t="s">
        <v>2999</v>
      </c>
      <c r="AD434" s="16" t="s">
        <v>3000</v>
      </c>
      <c r="AE434" s="16" t="s">
        <v>1098</v>
      </c>
      <c r="AF434" s="16" t="s">
        <v>2995</v>
      </c>
      <c r="AG434" s="16" t="s">
        <v>2998</v>
      </c>
      <c r="AH434" s="16" t="s">
        <v>3001</v>
      </c>
      <c r="AI434" s="16" t="s">
        <v>3002</v>
      </c>
      <c r="AJ434" s="16" t="s">
        <v>1845</v>
      </c>
      <c r="AK434" s="16" t="s">
        <v>3003</v>
      </c>
      <c r="AL434" s="16" t="s">
        <v>3004</v>
      </c>
      <c r="AM434" s="16" t="s">
        <v>3005</v>
      </c>
      <c r="AN434" s="16" t="s">
        <v>2998</v>
      </c>
      <c r="AO434" s="16" t="s">
        <v>2998</v>
      </c>
      <c r="AP434" s="16" t="s">
        <v>3006</v>
      </c>
      <c r="AQ434" s="16" t="s">
        <v>2998</v>
      </c>
      <c r="AR434" s="16" t="s">
        <v>3007</v>
      </c>
      <c r="AS434" s="16" t="s">
        <v>1363</v>
      </c>
      <c r="AT434" s="16" t="s">
        <v>3001</v>
      </c>
      <c r="AU434" s="16" t="s">
        <v>677</v>
      </c>
      <c r="AV434" s="16" t="s">
        <v>1366</v>
      </c>
      <c r="AW434" s="16" t="s">
        <v>3008</v>
      </c>
      <c r="AX434" s="16" t="s">
        <v>217</v>
      </c>
      <c r="AY434" s="16" t="s">
        <v>3009</v>
      </c>
      <c r="AZ434" s="16" t="s">
        <v>149</v>
      </c>
      <c r="BA434" s="16" t="s">
        <v>3010</v>
      </c>
      <c r="BB434" s="16" t="s">
        <v>2998</v>
      </c>
      <c r="BC434" s="16" t="s">
        <v>3011</v>
      </c>
      <c r="BD434" s="16" t="s">
        <v>3012</v>
      </c>
      <c r="BE434" s="16" t="s">
        <v>3013</v>
      </c>
      <c r="BF434" s="16" t="s">
        <v>2998</v>
      </c>
      <c r="BG434" s="16" t="s">
        <v>2998</v>
      </c>
      <c r="BH434" s="16" t="s">
        <v>2998</v>
      </c>
      <c r="BI434" s="16" t="s">
        <v>2998</v>
      </c>
      <c r="BJ434" s="16" t="s">
        <v>3014</v>
      </c>
      <c r="BK434" s="16" t="s">
        <v>2998</v>
      </c>
      <c r="BL434" s="16" t="s">
        <v>3015</v>
      </c>
      <c r="BM434" s="16" t="s">
        <v>3016</v>
      </c>
      <c r="BN434" s="16" t="s">
        <v>3017</v>
      </c>
      <c r="BO434" s="16" t="s">
        <v>2002</v>
      </c>
      <c r="BP434" s="16" t="s">
        <v>1845</v>
      </c>
      <c r="BQ434" s="16" t="s">
        <v>3018</v>
      </c>
      <c r="BR434" s="16"/>
      <c r="BS434" s="16" t="s">
        <v>3019</v>
      </c>
      <c r="BT434" s="16" t="n">
        <f aca="false">49-(COUNTBLANK(U434:BQ434))</f>
        <v>49</v>
      </c>
      <c r="BU434" s="16" t="str">
        <f aca="false">CONCATENATE("*",BS434,"*")</f>
        <v>*found*</v>
      </c>
      <c r="BV434" s="16" t="n">
        <f aca="false">COUNTIFS(U434:BQ434,BU434)</f>
        <v>0</v>
      </c>
      <c r="BW434" s="18" t="n">
        <f aca="false">BV434/BT434</f>
        <v>0</v>
      </c>
      <c r="BX434" s="16" t="s">
        <v>3020</v>
      </c>
      <c r="BY434" s="16" t="n">
        <f aca="false">COUNTIFS(U434:BQ434,BX434)</f>
        <v>0</v>
      </c>
      <c r="BZ434" s="18" t="n">
        <f aca="false">IF(BY434="","",(BY434/BT434))</f>
        <v>0</v>
      </c>
      <c r="CA434" s="16" t="n">
        <f aca="false">COUNTIFS(U434:BQ434,BU435)</f>
        <v>0</v>
      </c>
      <c r="CB434" s="16" t="str">
        <f aca="false">IF(BX434="",BU434,BX434)</f>
        <v>*educate*</v>
      </c>
      <c r="CC434" s="16" t="n">
        <f aca="false">COUNTIFS(U434:BQ434,CB435)</f>
        <v>0</v>
      </c>
      <c r="CD434" s="18" t="n">
        <f aca="false">CC434/BT434</f>
        <v>0</v>
      </c>
      <c r="CE434" s="16" t="s">
        <v>3020</v>
      </c>
      <c r="CF434" s="18" t="n">
        <f aca="false">(COUNTIFS(U434:BQ434,CE434))/BT434</f>
        <v>0</v>
      </c>
      <c r="CG434" s="16"/>
      <c r="CH434" s="16" t="s">
        <v>3021</v>
      </c>
      <c r="CI434" s="14" t="n">
        <f aca="false">(COUNTIFS(U434:BQ434,CK434))/BT434</f>
        <v>0.0408163265306122</v>
      </c>
      <c r="CJ434" s="18" t="n">
        <v>0.33</v>
      </c>
      <c r="CK434" s="16" t="s">
        <v>1363</v>
      </c>
      <c r="CL434" s="16" t="s">
        <v>3022</v>
      </c>
    </row>
    <row r="435" customFormat="false" ht="13.8" hidden="false" customHeight="false" outlineLevel="0" collapsed="false">
      <c r="A435" s="4" t="s">
        <v>202</v>
      </c>
      <c r="B435" s="17" t="n">
        <v>2</v>
      </c>
      <c r="C435" s="17" t="n">
        <v>2</v>
      </c>
      <c r="D435" s="17" t="n">
        <v>2</v>
      </c>
      <c r="E435" s="17" t="n">
        <v>106</v>
      </c>
      <c r="F435" s="17" t="n">
        <v>54</v>
      </c>
      <c r="G435" s="17" t="n">
        <v>8</v>
      </c>
      <c r="H435" s="4" t="n">
        <v>8054</v>
      </c>
      <c r="I435" s="4" t="n">
        <v>18054</v>
      </c>
      <c r="J435" s="4" t="n">
        <v>8054</v>
      </c>
      <c r="K435" s="4" t="s">
        <v>200</v>
      </c>
      <c r="L435" s="4" t="s">
        <v>132</v>
      </c>
      <c r="M435" s="16" t="s">
        <v>3023</v>
      </c>
      <c r="N435" s="16" t="s">
        <v>2989</v>
      </c>
      <c r="O435" s="16" t="s">
        <v>2990</v>
      </c>
      <c r="P435" s="16"/>
      <c r="Q435" s="16"/>
      <c r="R435" s="16" t="n">
        <f aca="false">(1+LEN(N435)-LEN(SUBSTITUTE(N435," ","")))+1</f>
        <v>5</v>
      </c>
      <c r="S435" s="16" t="n">
        <f aca="false">(1+LEN(O435)-LEN(SUBSTITUTE(O435," ","")))</f>
        <v>11</v>
      </c>
      <c r="T435" s="16" t="s">
        <v>2382</v>
      </c>
      <c r="U435" s="16" t="s">
        <v>1363</v>
      </c>
      <c r="V435" s="16" t="s">
        <v>3025</v>
      </c>
      <c r="W435" s="16" t="s">
        <v>3026</v>
      </c>
      <c r="X435" s="16" t="s">
        <v>1098</v>
      </c>
      <c r="Y435" s="16" t="s">
        <v>3027</v>
      </c>
      <c r="Z435" s="16" t="s">
        <v>1363</v>
      </c>
      <c r="AA435" s="16" t="s">
        <v>3028</v>
      </c>
      <c r="AB435" s="16" t="s">
        <v>1098</v>
      </c>
      <c r="AC435" s="16" t="s">
        <v>3029</v>
      </c>
      <c r="AD435" s="16" t="s">
        <v>3030</v>
      </c>
      <c r="AE435" s="16" t="s">
        <v>1363</v>
      </c>
      <c r="AF435" s="16" t="s">
        <v>3031</v>
      </c>
      <c r="AG435" s="16" t="s">
        <v>3032</v>
      </c>
      <c r="AH435" s="16" t="s">
        <v>1098</v>
      </c>
      <c r="AI435" s="16"/>
      <c r="AJ435" s="16" t="s">
        <v>3033</v>
      </c>
      <c r="AK435" s="16" t="s">
        <v>3034</v>
      </c>
      <c r="AL435" s="16" t="s">
        <v>3035</v>
      </c>
      <c r="AM435" s="16" t="s">
        <v>3036</v>
      </c>
      <c r="AN435" s="16" t="s">
        <v>1363</v>
      </c>
      <c r="AO435" s="16" t="s">
        <v>3037</v>
      </c>
      <c r="AP435" s="16" t="s">
        <v>3038</v>
      </c>
      <c r="AQ435" s="16" t="s">
        <v>1363</v>
      </c>
      <c r="AR435" s="16" t="s">
        <v>3039</v>
      </c>
      <c r="AS435" s="16" t="s">
        <v>3040</v>
      </c>
      <c r="AT435" s="16" t="s">
        <v>3030</v>
      </c>
      <c r="AU435" s="16" t="s">
        <v>3041</v>
      </c>
      <c r="AV435" s="16" t="s">
        <v>1098</v>
      </c>
      <c r="AW435" s="16" t="s">
        <v>3042</v>
      </c>
      <c r="AX435" s="16" t="s">
        <v>1098</v>
      </c>
      <c r="AY435" s="16" t="s">
        <v>1363</v>
      </c>
      <c r="AZ435" s="16" t="s">
        <v>3043</v>
      </c>
      <c r="BA435" s="16" t="s">
        <v>3044</v>
      </c>
      <c r="BB435" s="16" t="s">
        <v>1363</v>
      </c>
      <c r="BC435" s="16" t="s">
        <v>1363</v>
      </c>
      <c r="BD435" s="16" t="s">
        <v>3045</v>
      </c>
      <c r="BE435" s="16" t="s">
        <v>1363</v>
      </c>
      <c r="BF435" s="16" t="s">
        <v>1363</v>
      </c>
      <c r="BG435" s="16" t="s">
        <v>1363</v>
      </c>
      <c r="BH435" s="16" t="s">
        <v>1363</v>
      </c>
      <c r="BI435" s="16" t="s">
        <v>3046</v>
      </c>
      <c r="BJ435" s="16" t="s">
        <v>1363</v>
      </c>
      <c r="BK435" s="16" t="s">
        <v>3047</v>
      </c>
      <c r="BL435" s="16" t="s">
        <v>1363</v>
      </c>
      <c r="BM435" s="16" t="s">
        <v>1850</v>
      </c>
      <c r="BN435" s="16" t="s">
        <v>3048</v>
      </c>
      <c r="BO435" s="16" t="s">
        <v>3049</v>
      </c>
      <c r="BP435" s="16" t="s">
        <v>3050</v>
      </c>
      <c r="BQ435" s="16" t="s">
        <v>1363</v>
      </c>
      <c r="BR435" s="16"/>
      <c r="BS435" s="16" t="s">
        <v>2002</v>
      </c>
      <c r="BT435" s="16" t="n">
        <f aca="false">49-(COUNTBLANK(U435:BQ435))</f>
        <v>48</v>
      </c>
      <c r="BU435" s="16" t="str">
        <f aca="false">CONCATENATE("*",BS435,"*")</f>
        <v>*attend*</v>
      </c>
      <c r="BV435" s="16" t="n">
        <f aca="false">COUNTIFS(U435:BQ435,BU435)</f>
        <v>0</v>
      </c>
      <c r="BW435" s="18" t="n">
        <f aca="false">BV435/BT435</f>
        <v>0</v>
      </c>
      <c r="BX435" s="16" t="s">
        <v>1372</v>
      </c>
      <c r="BY435" s="16" t="n">
        <f aca="false">COUNTIFS(U435:BQ435,BX435)</f>
        <v>0</v>
      </c>
      <c r="BZ435" s="18" t="n">
        <f aca="false">IF(BY435="","",(BY435/BT435))</f>
        <v>0</v>
      </c>
      <c r="CA435" s="16" t="n">
        <f aca="false">COUNTIFS(U435:BQ435,BU434)</f>
        <v>0</v>
      </c>
      <c r="CB435" s="16" t="str">
        <f aca="false">IF(BX435="",BU435,BX435)</f>
        <v>*graduate*</v>
      </c>
      <c r="CC435" s="16" t="n">
        <f aca="false">COUNTIFS(U435:BQ435,CB434)</f>
        <v>0</v>
      </c>
      <c r="CD435" s="18" t="n">
        <f aca="false">CC435/BT435</f>
        <v>0</v>
      </c>
      <c r="CE435" s="16" t="s">
        <v>1372</v>
      </c>
      <c r="CF435" s="18" t="n">
        <f aca="false">(COUNTIFS(U435:BQ435,CE435))/BT435</f>
        <v>0</v>
      </c>
      <c r="CG435" s="16"/>
      <c r="CH435" s="16" t="s">
        <v>1373</v>
      </c>
      <c r="CI435" s="14" t="n">
        <f aca="false">(COUNTIFS(U435:BQ435,CK435))/BT435</f>
        <v>0</v>
      </c>
      <c r="CJ435" s="18" t="n">
        <v>0.44</v>
      </c>
      <c r="CK435" s="16" t="s">
        <v>2998</v>
      </c>
      <c r="CL435" s="16" t="s">
        <v>3022</v>
      </c>
    </row>
    <row r="436" customFormat="false" ht="13.8" hidden="false" customHeight="false" outlineLevel="0" collapsed="false">
      <c r="A436" s="4" t="s">
        <v>167</v>
      </c>
      <c r="B436" s="4" t="n">
        <v>1</v>
      </c>
      <c r="C436" s="4" t="n">
        <v>1</v>
      </c>
      <c r="D436" s="4" t="n">
        <v>1</v>
      </c>
      <c r="E436" s="4" t="n">
        <v>109</v>
      </c>
      <c r="F436" s="4" t="n">
        <v>55</v>
      </c>
      <c r="G436" s="4" t="n">
        <v>0</v>
      </c>
      <c r="H436" s="4" t="n">
        <v>55</v>
      </c>
      <c r="I436" s="4" t="n">
        <v>10055</v>
      </c>
      <c r="J436" s="4" t="n">
        <v>55</v>
      </c>
      <c r="K436" s="4" t="s">
        <v>200</v>
      </c>
      <c r="L436" s="4" t="s">
        <v>132</v>
      </c>
      <c r="M436" s="0" t="s">
        <v>3051</v>
      </c>
      <c r="N436" s="0" t="s">
        <v>3052</v>
      </c>
      <c r="O436" s="0" t="s">
        <v>3053</v>
      </c>
      <c r="R436" s="0" t="n">
        <f aca="false">(1+LEN(N436)-LEN(SUBSTITUTE(N436," ","")))+1</f>
        <v>5</v>
      </c>
      <c r="S436" s="0" t="n">
        <f aca="false">(1+LEN(O436)-LEN(SUBSTITUTE(O436," ","")))</f>
        <v>8</v>
      </c>
      <c r="T436" s="0" t="s">
        <v>2382</v>
      </c>
      <c r="U436" s="0" t="s">
        <v>1260</v>
      </c>
      <c r="V436" s="0" t="s">
        <v>3054</v>
      </c>
      <c r="W436" s="0" t="s">
        <v>3055</v>
      </c>
      <c r="X436" s="0" t="s">
        <v>1260</v>
      </c>
      <c r="Y436" s="0" t="s">
        <v>1073</v>
      </c>
      <c r="Z436" s="12"/>
      <c r="AA436" s="0" t="s">
        <v>1260</v>
      </c>
      <c r="AB436" s="0" t="s">
        <v>1260</v>
      </c>
      <c r="AC436" s="0" t="s">
        <v>1073</v>
      </c>
      <c r="AD436" s="0" t="s">
        <v>1260</v>
      </c>
      <c r="AE436" s="0" t="s">
        <v>1595</v>
      </c>
      <c r="AF436" s="0" t="s">
        <v>1260</v>
      </c>
      <c r="AG436" s="0" t="s">
        <v>1260</v>
      </c>
      <c r="AH436" s="0" t="s">
        <v>560</v>
      </c>
      <c r="AI436" s="0" t="s">
        <v>3056</v>
      </c>
      <c r="AJ436" s="0" t="s">
        <v>3057</v>
      </c>
      <c r="AK436" s="0" t="s">
        <v>1260</v>
      </c>
      <c r="AL436" s="0" t="s">
        <v>1260</v>
      </c>
      <c r="AM436" s="0" t="s">
        <v>1260</v>
      </c>
      <c r="AN436" s="0" t="s">
        <v>1260</v>
      </c>
      <c r="AO436" s="0" t="s">
        <v>3058</v>
      </c>
      <c r="AP436" s="0" t="s">
        <v>1050</v>
      </c>
      <c r="AQ436" s="0" t="s">
        <v>2293</v>
      </c>
      <c r="AR436" s="0" t="s">
        <v>1260</v>
      </c>
      <c r="AS436" s="0" t="s">
        <v>1260</v>
      </c>
      <c r="AT436" s="0" t="s">
        <v>1073</v>
      </c>
      <c r="AU436" s="0" t="s">
        <v>560</v>
      </c>
      <c r="AV436" s="0" t="s">
        <v>3059</v>
      </c>
      <c r="AW436" s="0" t="s">
        <v>1260</v>
      </c>
      <c r="AX436" s="0" t="s">
        <v>1073</v>
      </c>
      <c r="AY436" s="0" t="s">
        <v>560</v>
      </c>
      <c r="AZ436" s="0" t="s">
        <v>3060</v>
      </c>
      <c r="BA436" s="0" t="s">
        <v>1073</v>
      </c>
      <c r="BB436" s="0" t="s">
        <v>1260</v>
      </c>
      <c r="BC436" s="0" t="s">
        <v>3061</v>
      </c>
      <c r="BD436" s="0" t="s">
        <v>560</v>
      </c>
      <c r="BE436" s="0" t="s">
        <v>1260</v>
      </c>
      <c r="BF436" s="0" t="s">
        <v>1073</v>
      </c>
      <c r="BG436" s="0" t="s">
        <v>1260</v>
      </c>
      <c r="BH436" s="0" t="s">
        <v>1260</v>
      </c>
      <c r="BI436" s="0" t="s">
        <v>1260</v>
      </c>
      <c r="BJ436" s="0" t="s">
        <v>3062</v>
      </c>
      <c r="BK436" s="0" t="s">
        <v>1073</v>
      </c>
      <c r="BL436" s="0" t="s">
        <v>1926</v>
      </c>
      <c r="BM436" s="0" t="s">
        <v>1926</v>
      </c>
      <c r="BN436" s="0" t="s">
        <v>3063</v>
      </c>
      <c r="BO436" s="0" t="s">
        <v>1260</v>
      </c>
      <c r="BP436" s="0" t="s">
        <v>1073</v>
      </c>
      <c r="BQ436" s="0" t="s">
        <v>1260</v>
      </c>
      <c r="BR436" s="16"/>
      <c r="BS436" s="0" t="s">
        <v>1260</v>
      </c>
      <c r="BT436" s="0" t="n">
        <f aca="false">49-(COUNTBLANK(U436:BQ436))</f>
        <v>48</v>
      </c>
      <c r="BU436" s="0" t="str">
        <f aca="false">CONCATENATE("*",BS436,"*")</f>
        <v>*serve*</v>
      </c>
      <c r="BV436" s="0" t="n">
        <f aca="false">COUNTIFS(U436:BQ436,BU436)</f>
        <v>0</v>
      </c>
      <c r="BW436" s="18" t="n">
        <f aca="false">BV436/BT436</f>
        <v>0</v>
      </c>
      <c r="BZ436" s="14" t="str">
        <f aca="false">IF(BY436="","",(BY436/BT436))</f>
        <v/>
      </c>
      <c r="CA436" s="0" t="n">
        <f aca="false">COUNTIFS(U436:BQ436,BU437)</f>
        <v>0</v>
      </c>
      <c r="CB436" s="0" t="str">
        <f aca="false">IF(BX436="",BU436,BX436)</f>
        <v>*serve*</v>
      </c>
      <c r="CC436" s="0" t="n">
        <f aca="false">COUNTIFS(U436:BQ436,CB437)</f>
        <v>0</v>
      </c>
      <c r="CD436" s="14" t="n">
        <f aca="false">CC436/BT436</f>
        <v>0</v>
      </c>
      <c r="CE436" s="0" t="s">
        <v>1547</v>
      </c>
      <c r="CF436" s="14" t="n">
        <f aca="false">(COUNTIFS(U436:BQ436,CE436))/BT436</f>
        <v>0</v>
      </c>
      <c r="CH436" s="0" t="s">
        <v>1549</v>
      </c>
      <c r="CI436" s="14" t="n">
        <f aca="false">(COUNTIFS(U436:BQ436,CK436))/BT436</f>
        <v>0.458333333333333</v>
      </c>
      <c r="CJ436" s="14" t="n">
        <f aca="false">(COUNTIFS(U436:BQ436,CK437))/BT436</f>
        <v>0</v>
      </c>
      <c r="CK436" s="15" t="s">
        <v>1260</v>
      </c>
      <c r="CL436" s="0" t="s">
        <v>3064</v>
      </c>
    </row>
    <row r="437" customFormat="false" ht="13.8" hidden="false" customHeight="false" outlineLevel="0" collapsed="false">
      <c r="A437" s="4" t="s">
        <v>195</v>
      </c>
      <c r="B437" s="4" t="n">
        <v>1</v>
      </c>
      <c r="C437" s="4" t="n">
        <v>1</v>
      </c>
      <c r="D437" s="4" t="n">
        <v>2</v>
      </c>
      <c r="E437" s="4" t="n">
        <v>109</v>
      </c>
      <c r="F437" s="4" t="n">
        <v>55</v>
      </c>
      <c r="G437" s="4" t="n">
        <v>1</v>
      </c>
      <c r="H437" s="4" t="n">
        <v>1055</v>
      </c>
      <c r="I437" s="4" t="n">
        <v>11055</v>
      </c>
      <c r="J437" s="4" t="n">
        <v>1055</v>
      </c>
      <c r="K437" s="4" t="s">
        <v>200</v>
      </c>
      <c r="L437" s="4" t="s">
        <v>132</v>
      </c>
      <c r="M437" s="0" t="s">
        <v>3065</v>
      </c>
      <c r="N437" s="0" t="s">
        <v>3052</v>
      </c>
      <c r="O437" s="0" t="s">
        <v>3066</v>
      </c>
      <c r="R437" s="0" t="n">
        <f aca="false">(1+LEN(N437)-LEN(SUBSTITUTE(N437," ","")))+1</f>
        <v>5</v>
      </c>
      <c r="S437" s="0" t="n">
        <f aca="false">(1+LEN(O437)-LEN(SUBSTITUTE(O437," ","")))</f>
        <v>8</v>
      </c>
      <c r="T437" s="0" t="s">
        <v>2382</v>
      </c>
      <c r="U437" s="0" t="s">
        <v>3067</v>
      </c>
      <c r="V437" s="0" t="s">
        <v>3068</v>
      </c>
      <c r="W437" s="0" t="s">
        <v>3069</v>
      </c>
      <c r="X437" s="0" t="s">
        <v>560</v>
      </c>
      <c r="Y437" s="0" t="s">
        <v>3067</v>
      </c>
      <c r="Z437" s="0" t="s">
        <v>1312</v>
      </c>
      <c r="AA437" s="0" t="s">
        <v>3070</v>
      </c>
      <c r="AB437" s="0" t="s">
        <v>3069</v>
      </c>
      <c r="AC437" s="0" t="s">
        <v>3071</v>
      </c>
      <c r="AD437" s="0" t="s">
        <v>1312</v>
      </c>
      <c r="AE437" s="0" t="s">
        <v>3069</v>
      </c>
      <c r="AF437" s="0" t="s">
        <v>3072</v>
      </c>
      <c r="AG437" s="0" t="s">
        <v>3073</v>
      </c>
      <c r="AH437" s="0" t="s">
        <v>3069</v>
      </c>
      <c r="AI437" s="0" t="s">
        <v>560</v>
      </c>
      <c r="AJ437" s="0" t="s">
        <v>3074</v>
      </c>
      <c r="AK437" s="0" t="s">
        <v>3075</v>
      </c>
      <c r="AL437" s="0" t="s">
        <v>3076</v>
      </c>
      <c r="AM437" s="0" t="s">
        <v>3069</v>
      </c>
      <c r="AN437" s="0" t="s">
        <v>3069</v>
      </c>
      <c r="AO437" s="0" t="s">
        <v>1073</v>
      </c>
      <c r="AP437" s="0" t="s">
        <v>3077</v>
      </c>
      <c r="AQ437" s="0" t="s">
        <v>758</v>
      </c>
      <c r="AR437" s="0" t="s">
        <v>3077</v>
      </c>
      <c r="AS437" s="0" t="s">
        <v>3072</v>
      </c>
      <c r="AT437" s="0" t="s">
        <v>3069</v>
      </c>
      <c r="AU437" s="0" t="s">
        <v>3069</v>
      </c>
      <c r="AV437" s="0" t="s">
        <v>1312</v>
      </c>
      <c r="AW437" s="0" t="s">
        <v>3078</v>
      </c>
      <c r="AX437" s="0" t="s">
        <v>758</v>
      </c>
      <c r="AY437" s="0" t="s">
        <v>560</v>
      </c>
      <c r="AZ437" s="0" t="s">
        <v>3078</v>
      </c>
      <c r="BA437" s="0" t="s">
        <v>2293</v>
      </c>
      <c r="BB437" s="0" t="s">
        <v>560</v>
      </c>
      <c r="BC437" s="0" t="s">
        <v>3078</v>
      </c>
      <c r="BD437" s="0" t="s">
        <v>560</v>
      </c>
      <c r="BE437" s="0" t="s">
        <v>3079</v>
      </c>
      <c r="BF437" s="0" t="s">
        <v>3069</v>
      </c>
      <c r="BG437" s="0" t="s">
        <v>3069</v>
      </c>
      <c r="BH437" s="0" t="s">
        <v>3078</v>
      </c>
      <c r="BI437" s="0" t="s">
        <v>1578</v>
      </c>
      <c r="BJ437" s="0" t="s">
        <v>3069</v>
      </c>
      <c r="BK437" s="0" t="s">
        <v>2293</v>
      </c>
      <c r="BL437" s="0" t="s">
        <v>3069</v>
      </c>
      <c r="BM437" s="0" t="s">
        <v>3080</v>
      </c>
      <c r="BN437" s="0" t="s">
        <v>706</v>
      </c>
      <c r="BO437" s="0" t="s">
        <v>1312</v>
      </c>
      <c r="BP437" s="0" t="s">
        <v>1073</v>
      </c>
      <c r="BQ437" s="0" t="s">
        <v>3069</v>
      </c>
      <c r="BR437" s="16"/>
      <c r="BS437" s="0" t="s">
        <v>3069</v>
      </c>
      <c r="BT437" s="0" t="n">
        <f aca="false">49-(COUNTBLANK(U437:BQ437))</f>
        <v>49</v>
      </c>
      <c r="BU437" s="0" t="str">
        <f aca="false">CONCATENATE("*",BS437,"*")</f>
        <v>*kick*</v>
      </c>
      <c r="BV437" s="0" t="n">
        <f aca="false">COUNTIFS(U437:BQ437,BU437)</f>
        <v>0</v>
      </c>
      <c r="BW437" s="18" t="n">
        <f aca="false">BV437/BT437</f>
        <v>0</v>
      </c>
      <c r="BZ437" s="14" t="str">
        <f aca="false">IF(BY437="","",(BY437/BT437))</f>
        <v/>
      </c>
      <c r="CA437" s="0" t="n">
        <f aca="false">COUNTIFS(U437:BQ437,BU436)</f>
        <v>0</v>
      </c>
      <c r="CB437" s="0" t="str">
        <f aca="false">IF(BX437="",BU437,BX437)</f>
        <v>*kick*</v>
      </c>
      <c r="CC437" s="0" t="n">
        <f aca="false">COUNTIFS(U437:BQ437,CB436)</f>
        <v>0</v>
      </c>
      <c r="CD437" s="14" t="n">
        <f aca="false">CC437/BT437</f>
        <v>0</v>
      </c>
      <c r="CE437" s="0" t="s">
        <v>3081</v>
      </c>
      <c r="CF437" s="14" t="n">
        <f aca="false">(COUNTIFS(U437:BQ437,CE437))/BT437</f>
        <v>0</v>
      </c>
      <c r="CH437" s="0" t="s">
        <v>3082</v>
      </c>
      <c r="CI437" s="14" t="n">
        <f aca="false">(COUNTIFS(U437:BQ437,CK437))/BT437</f>
        <v>0.428571428571429</v>
      </c>
      <c r="CJ437" s="14" t="n">
        <f aca="false">(COUNTIFS(U437:BQ437,CK436))/BT437</f>
        <v>0</v>
      </c>
      <c r="CK437" s="15" t="s">
        <v>3069</v>
      </c>
      <c r="CL437" s="0" t="s">
        <v>3064</v>
      </c>
    </row>
    <row r="438" customFormat="false" ht="13.8" hidden="false" customHeight="false" outlineLevel="0" collapsed="false">
      <c r="A438" s="4" t="s">
        <v>197</v>
      </c>
      <c r="B438" s="17" t="n">
        <v>1</v>
      </c>
      <c r="C438" s="17" t="n">
        <v>2</v>
      </c>
      <c r="D438" s="17" t="n">
        <v>1</v>
      </c>
      <c r="E438" s="17" t="n">
        <v>109</v>
      </c>
      <c r="F438" s="17" t="n">
        <v>55</v>
      </c>
      <c r="G438" s="17" t="n">
        <v>2</v>
      </c>
      <c r="H438" s="4" t="n">
        <v>2055</v>
      </c>
      <c r="I438" s="4" t="n">
        <v>12055</v>
      </c>
      <c r="J438" s="4" t="n">
        <v>2055</v>
      </c>
      <c r="K438" s="4" t="s">
        <v>200</v>
      </c>
      <c r="L438" s="4" t="s">
        <v>132</v>
      </c>
      <c r="M438" s="16" t="s">
        <v>3051</v>
      </c>
      <c r="N438" s="16" t="s">
        <v>3052</v>
      </c>
      <c r="O438" s="16" t="s">
        <v>3066</v>
      </c>
      <c r="R438" s="16" t="n">
        <f aca="false">(1+LEN(N438)-LEN(SUBSTITUTE(N438," ","")))+1</f>
        <v>5</v>
      </c>
      <c r="S438" s="16" t="n">
        <f aca="false">(1+LEN(O438)-LEN(SUBSTITUTE(O438," ","")))</f>
        <v>8</v>
      </c>
      <c r="T438" s="16" t="s">
        <v>2382</v>
      </c>
      <c r="U438" s="16" t="s">
        <v>1260</v>
      </c>
      <c r="V438" s="16" t="s">
        <v>3054</v>
      </c>
      <c r="W438" s="16" t="s">
        <v>3055</v>
      </c>
      <c r="X438" s="16" t="s">
        <v>1260</v>
      </c>
      <c r="Y438" s="16" t="s">
        <v>1073</v>
      </c>
      <c r="AA438" s="16" t="s">
        <v>1260</v>
      </c>
      <c r="AB438" s="16" t="s">
        <v>1260</v>
      </c>
      <c r="AC438" s="16" t="s">
        <v>1073</v>
      </c>
      <c r="AD438" s="16" t="s">
        <v>1260</v>
      </c>
      <c r="AE438" s="16" t="s">
        <v>1595</v>
      </c>
      <c r="AF438" s="16" t="s">
        <v>1260</v>
      </c>
      <c r="AG438" s="16" t="s">
        <v>1260</v>
      </c>
      <c r="AH438" s="16" t="s">
        <v>560</v>
      </c>
      <c r="AI438" s="16" t="s">
        <v>3056</v>
      </c>
      <c r="AJ438" s="16" t="s">
        <v>3057</v>
      </c>
      <c r="AK438" s="16" t="s">
        <v>1260</v>
      </c>
      <c r="AL438" s="16" t="s">
        <v>1260</v>
      </c>
      <c r="AM438" s="16" t="s">
        <v>1260</v>
      </c>
      <c r="AN438" s="16" t="s">
        <v>1260</v>
      </c>
      <c r="AO438" s="16" t="s">
        <v>3058</v>
      </c>
      <c r="AP438" s="16" t="s">
        <v>1050</v>
      </c>
      <c r="AQ438" s="16" t="s">
        <v>2293</v>
      </c>
      <c r="AR438" s="16" t="s">
        <v>1260</v>
      </c>
      <c r="AS438" s="16" t="s">
        <v>1260</v>
      </c>
      <c r="AT438" s="16" t="s">
        <v>1073</v>
      </c>
      <c r="AU438" s="16" t="s">
        <v>560</v>
      </c>
      <c r="AV438" s="16" t="s">
        <v>3059</v>
      </c>
      <c r="AW438" s="16" t="s">
        <v>1260</v>
      </c>
      <c r="AX438" s="16" t="s">
        <v>1073</v>
      </c>
      <c r="AY438" s="16" t="s">
        <v>560</v>
      </c>
      <c r="AZ438" s="16" t="s">
        <v>3060</v>
      </c>
      <c r="BA438" s="16" t="s">
        <v>1073</v>
      </c>
      <c r="BB438" s="16" t="s">
        <v>1260</v>
      </c>
      <c r="BC438" s="16" t="s">
        <v>3061</v>
      </c>
      <c r="BD438" s="16" t="s">
        <v>560</v>
      </c>
      <c r="BE438" s="16" t="s">
        <v>1260</v>
      </c>
      <c r="BF438" s="16" t="s">
        <v>1073</v>
      </c>
      <c r="BG438" s="16" t="s">
        <v>1260</v>
      </c>
      <c r="BH438" s="16" t="s">
        <v>1260</v>
      </c>
      <c r="BI438" s="16" t="s">
        <v>1260</v>
      </c>
      <c r="BJ438" s="16" t="s">
        <v>3062</v>
      </c>
      <c r="BK438" s="16" t="s">
        <v>1073</v>
      </c>
      <c r="BL438" s="16" t="s">
        <v>1926</v>
      </c>
      <c r="BM438" s="16" t="s">
        <v>1926</v>
      </c>
      <c r="BN438" s="16" t="s">
        <v>3063</v>
      </c>
      <c r="BO438" s="16" t="s">
        <v>1260</v>
      </c>
      <c r="BP438" s="16" t="s">
        <v>1073</v>
      </c>
      <c r="BQ438" s="16" t="s">
        <v>1260</v>
      </c>
      <c r="BS438" s="16" t="s">
        <v>1260</v>
      </c>
      <c r="BT438" s="16" t="n">
        <f aca="false">49-(COUNTBLANK(U438:BQ438))</f>
        <v>48</v>
      </c>
      <c r="BU438" s="16" t="str">
        <f aca="false">CONCATENATE("*",BS438,"*")</f>
        <v>*serve*</v>
      </c>
      <c r="BV438" s="16" t="n">
        <f aca="false">COUNTIFS(U438:BQ438,BU438)</f>
        <v>0</v>
      </c>
      <c r="BW438" s="18" t="n">
        <f aca="false">BV438/BT438</f>
        <v>0</v>
      </c>
      <c r="BZ438" s="18" t="str">
        <f aca="false">IF(BY438="","",(BY438/BT438))</f>
        <v/>
      </c>
      <c r="CA438" s="16" t="n">
        <f aca="false">COUNTIFS(U438:BQ438,BU439)</f>
        <v>0</v>
      </c>
      <c r="CB438" s="16" t="str">
        <f aca="false">IF(BX438="",BU438,BX438)</f>
        <v>*serve*</v>
      </c>
      <c r="CC438" s="16" t="n">
        <f aca="false">COUNTIFS(U438:BQ438,CB439)</f>
        <v>0</v>
      </c>
      <c r="CD438" s="18" t="n">
        <f aca="false">CC438/BT438</f>
        <v>0</v>
      </c>
      <c r="CE438" s="16" t="s">
        <v>1547</v>
      </c>
      <c r="CF438" s="18" t="n">
        <f aca="false">(COUNTIFS(U438:BQ438,CE438))/BT438</f>
        <v>0</v>
      </c>
      <c r="CH438" s="16" t="s">
        <v>1549</v>
      </c>
      <c r="CI438" s="14" t="n">
        <f aca="false">(COUNTIFS(U438:BQ438,CK438))/BT438</f>
        <v>0</v>
      </c>
      <c r="CJ438" s="14" t="n">
        <f aca="false">(COUNTIFS(U438:BQ438,CK439))/BT438</f>
        <v>0.458333333333333</v>
      </c>
      <c r="CK438" s="16" t="s">
        <v>3069</v>
      </c>
      <c r="CL438" s="16" t="s">
        <v>3064</v>
      </c>
    </row>
    <row r="439" customFormat="false" ht="13.8" hidden="false" customHeight="false" outlineLevel="0" collapsed="false">
      <c r="A439" s="4" t="s">
        <v>131</v>
      </c>
      <c r="B439" s="17" t="n">
        <v>1</v>
      </c>
      <c r="C439" s="17" t="n">
        <v>2</v>
      </c>
      <c r="D439" s="17" t="n">
        <v>2</v>
      </c>
      <c r="E439" s="17" t="n">
        <v>109</v>
      </c>
      <c r="F439" s="17" t="n">
        <v>55</v>
      </c>
      <c r="G439" s="17" t="n">
        <v>3</v>
      </c>
      <c r="H439" s="4" t="n">
        <v>3055</v>
      </c>
      <c r="I439" s="4" t="n">
        <v>13055</v>
      </c>
      <c r="J439" s="4" t="n">
        <v>3055</v>
      </c>
      <c r="K439" s="4" t="s">
        <v>200</v>
      </c>
      <c r="L439" s="4" t="s">
        <v>132</v>
      </c>
      <c r="M439" s="16" t="s">
        <v>3065</v>
      </c>
      <c r="N439" s="16" t="s">
        <v>3052</v>
      </c>
      <c r="O439" s="16" t="s">
        <v>3053</v>
      </c>
      <c r="R439" s="16" t="n">
        <f aca="false">(1+LEN(N439)-LEN(SUBSTITUTE(N439," ","")))+1</f>
        <v>5</v>
      </c>
      <c r="S439" s="16" t="n">
        <f aca="false">(1+LEN(O439)-LEN(SUBSTITUTE(O439," ","")))</f>
        <v>8</v>
      </c>
      <c r="T439" s="16" t="s">
        <v>2382</v>
      </c>
      <c r="U439" s="16" t="s">
        <v>3067</v>
      </c>
      <c r="V439" s="16" t="s">
        <v>3068</v>
      </c>
      <c r="W439" s="16" t="s">
        <v>3069</v>
      </c>
      <c r="X439" s="16" t="s">
        <v>560</v>
      </c>
      <c r="Y439" s="16" t="s">
        <v>3067</v>
      </c>
      <c r="Z439" s="16" t="s">
        <v>1312</v>
      </c>
      <c r="AA439" s="16" t="s">
        <v>3070</v>
      </c>
      <c r="AB439" s="16" t="s">
        <v>3069</v>
      </c>
      <c r="AC439" s="16" t="s">
        <v>3071</v>
      </c>
      <c r="AD439" s="16" t="s">
        <v>1312</v>
      </c>
      <c r="AE439" s="16" t="s">
        <v>3069</v>
      </c>
      <c r="AF439" s="16" t="s">
        <v>3072</v>
      </c>
      <c r="AG439" s="16" t="s">
        <v>3073</v>
      </c>
      <c r="AH439" s="16" t="s">
        <v>3069</v>
      </c>
      <c r="AI439" s="16" t="s">
        <v>560</v>
      </c>
      <c r="AJ439" s="16" t="s">
        <v>3074</v>
      </c>
      <c r="AK439" s="16" t="s">
        <v>3075</v>
      </c>
      <c r="AL439" s="16" t="s">
        <v>3076</v>
      </c>
      <c r="AM439" s="16" t="s">
        <v>3069</v>
      </c>
      <c r="AN439" s="16" t="s">
        <v>3069</v>
      </c>
      <c r="AO439" s="16" t="s">
        <v>1073</v>
      </c>
      <c r="AP439" s="16" t="s">
        <v>3077</v>
      </c>
      <c r="AQ439" s="16" t="s">
        <v>758</v>
      </c>
      <c r="AR439" s="16" t="s">
        <v>3077</v>
      </c>
      <c r="AS439" s="16" t="s">
        <v>3072</v>
      </c>
      <c r="AT439" s="16" t="s">
        <v>3069</v>
      </c>
      <c r="AU439" s="16" t="s">
        <v>3069</v>
      </c>
      <c r="AV439" s="16" t="s">
        <v>1312</v>
      </c>
      <c r="AW439" s="16" t="s">
        <v>3078</v>
      </c>
      <c r="AX439" s="16" t="s">
        <v>758</v>
      </c>
      <c r="AY439" s="16" t="s">
        <v>560</v>
      </c>
      <c r="AZ439" s="16" t="s">
        <v>3078</v>
      </c>
      <c r="BA439" s="16" t="s">
        <v>2293</v>
      </c>
      <c r="BB439" s="16" t="s">
        <v>560</v>
      </c>
      <c r="BC439" s="16" t="s">
        <v>3078</v>
      </c>
      <c r="BD439" s="16" t="s">
        <v>560</v>
      </c>
      <c r="BE439" s="16" t="s">
        <v>3079</v>
      </c>
      <c r="BF439" s="16" t="s">
        <v>3069</v>
      </c>
      <c r="BG439" s="16" t="s">
        <v>3069</v>
      </c>
      <c r="BH439" s="16" t="s">
        <v>3078</v>
      </c>
      <c r="BI439" s="16" t="s">
        <v>1578</v>
      </c>
      <c r="BJ439" s="16" t="s">
        <v>3069</v>
      </c>
      <c r="BK439" s="16" t="s">
        <v>2293</v>
      </c>
      <c r="BL439" s="16" t="s">
        <v>3069</v>
      </c>
      <c r="BM439" s="16" t="s">
        <v>3080</v>
      </c>
      <c r="BN439" s="16" t="s">
        <v>706</v>
      </c>
      <c r="BO439" s="16" t="s">
        <v>1312</v>
      </c>
      <c r="BP439" s="16" t="s">
        <v>1073</v>
      </c>
      <c r="BQ439" s="16" t="s">
        <v>3069</v>
      </c>
      <c r="BS439" s="16" t="s">
        <v>3069</v>
      </c>
      <c r="BT439" s="16" t="n">
        <f aca="false">49-(COUNTBLANK(U439:BQ439))</f>
        <v>49</v>
      </c>
      <c r="BU439" s="16" t="str">
        <f aca="false">CONCATENATE("*",BS439,"*")</f>
        <v>*kick*</v>
      </c>
      <c r="BV439" s="16" t="n">
        <f aca="false">COUNTIFS(U439:BQ439,BU439)</f>
        <v>0</v>
      </c>
      <c r="BW439" s="18" t="n">
        <f aca="false">BV439/BT439</f>
        <v>0</v>
      </c>
      <c r="BZ439" s="18" t="str">
        <f aca="false">IF(BY439="","",(BY439/BT439))</f>
        <v/>
      </c>
      <c r="CA439" s="16" t="n">
        <f aca="false">COUNTIFS(U439:BQ439,BU438)</f>
        <v>0</v>
      </c>
      <c r="CB439" s="16" t="str">
        <f aca="false">IF(BX439="",BU439,BX439)</f>
        <v>*kick*</v>
      </c>
      <c r="CC439" s="16" t="n">
        <f aca="false">COUNTIFS(U439:BQ439,CB438)</f>
        <v>0</v>
      </c>
      <c r="CD439" s="18" t="n">
        <f aca="false">CC439/BT439</f>
        <v>0</v>
      </c>
      <c r="CE439" s="16" t="s">
        <v>3081</v>
      </c>
      <c r="CF439" s="18" t="n">
        <f aca="false">(COUNTIFS(U439:BQ439,CE439))/BT439</f>
        <v>0</v>
      </c>
      <c r="CH439" s="16" t="s">
        <v>3082</v>
      </c>
      <c r="CI439" s="14" t="n">
        <f aca="false">(COUNTIFS(U439:BQ439,CK439))/BT439</f>
        <v>0</v>
      </c>
      <c r="CJ439" s="14" t="n">
        <f aca="false">(COUNTIFS(U439:BQ439,CK438))/BT439</f>
        <v>0.428571428571429</v>
      </c>
      <c r="CK439" s="16" t="s">
        <v>1260</v>
      </c>
      <c r="CL439" s="16" t="s">
        <v>3064</v>
      </c>
    </row>
    <row r="440" customFormat="false" ht="13.8" hidden="false" customHeight="false" outlineLevel="0" collapsed="false">
      <c r="A440" s="4" t="s">
        <v>203</v>
      </c>
      <c r="B440" s="4" t="n">
        <v>2</v>
      </c>
      <c r="C440" s="4" t="n">
        <v>1</v>
      </c>
      <c r="D440" s="4" t="n">
        <v>1</v>
      </c>
      <c r="E440" s="4" t="n">
        <v>109</v>
      </c>
      <c r="F440" s="4" t="n">
        <v>55</v>
      </c>
      <c r="G440" s="4" t="n">
        <v>5</v>
      </c>
      <c r="H440" s="4" t="n">
        <v>5055</v>
      </c>
      <c r="I440" s="4" t="n">
        <v>15055</v>
      </c>
      <c r="J440" s="4" t="n">
        <v>5055</v>
      </c>
      <c r="K440" s="4" t="s">
        <v>200</v>
      </c>
      <c r="L440" s="4" t="s">
        <v>132</v>
      </c>
      <c r="M440" s="0" t="s">
        <v>3051</v>
      </c>
      <c r="N440" s="0" t="s">
        <v>3052</v>
      </c>
      <c r="O440" s="0" t="s">
        <v>3053</v>
      </c>
      <c r="R440" s="0" t="n">
        <f aca="false">(1+LEN(N440)-LEN(SUBSTITUTE(N440," ","")))+1</f>
        <v>5</v>
      </c>
      <c r="S440" s="0" t="n">
        <f aca="false">(1+LEN(O440)-LEN(SUBSTITUTE(O440," ","")))</f>
        <v>8</v>
      </c>
      <c r="T440" s="0" t="s">
        <v>2382</v>
      </c>
      <c r="U440" s="0" t="s">
        <v>1260</v>
      </c>
      <c r="V440" s="0" t="s">
        <v>3054</v>
      </c>
      <c r="W440" s="0" t="s">
        <v>3055</v>
      </c>
      <c r="X440" s="0" t="s">
        <v>1260</v>
      </c>
      <c r="Y440" s="0" t="s">
        <v>1073</v>
      </c>
      <c r="Z440" s="12"/>
      <c r="AA440" s="0" t="s">
        <v>1260</v>
      </c>
      <c r="AB440" s="0" t="s">
        <v>1260</v>
      </c>
      <c r="AC440" s="0" t="s">
        <v>1073</v>
      </c>
      <c r="AD440" s="0" t="s">
        <v>1260</v>
      </c>
      <c r="AE440" s="0" t="s">
        <v>1595</v>
      </c>
      <c r="AF440" s="0" t="s">
        <v>1260</v>
      </c>
      <c r="AG440" s="0" t="s">
        <v>1260</v>
      </c>
      <c r="AH440" s="0" t="s">
        <v>560</v>
      </c>
      <c r="AI440" s="0" t="s">
        <v>3056</v>
      </c>
      <c r="AJ440" s="0" t="s">
        <v>3057</v>
      </c>
      <c r="AK440" s="0" t="s">
        <v>1260</v>
      </c>
      <c r="AL440" s="0" t="s">
        <v>1260</v>
      </c>
      <c r="AM440" s="0" t="s">
        <v>1260</v>
      </c>
      <c r="AN440" s="0" t="s">
        <v>1260</v>
      </c>
      <c r="AO440" s="0" t="s">
        <v>3058</v>
      </c>
      <c r="AP440" s="0" t="s">
        <v>1050</v>
      </c>
      <c r="AQ440" s="0" t="s">
        <v>2293</v>
      </c>
      <c r="AR440" s="0" t="s">
        <v>1260</v>
      </c>
      <c r="AS440" s="0" t="s">
        <v>1260</v>
      </c>
      <c r="AT440" s="0" t="s">
        <v>1073</v>
      </c>
      <c r="AU440" s="0" t="s">
        <v>560</v>
      </c>
      <c r="AV440" s="0" t="s">
        <v>3059</v>
      </c>
      <c r="AW440" s="0" t="s">
        <v>1260</v>
      </c>
      <c r="AX440" s="0" t="s">
        <v>1073</v>
      </c>
      <c r="AY440" s="0" t="s">
        <v>560</v>
      </c>
      <c r="AZ440" s="0" t="s">
        <v>3060</v>
      </c>
      <c r="BA440" s="0" t="s">
        <v>1073</v>
      </c>
      <c r="BB440" s="0" t="s">
        <v>1260</v>
      </c>
      <c r="BC440" s="0" t="s">
        <v>3061</v>
      </c>
      <c r="BD440" s="0" t="s">
        <v>560</v>
      </c>
      <c r="BE440" s="0" t="s">
        <v>1260</v>
      </c>
      <c r="BF440" s="0" t="s">
        <v>1073</v>
      </c>
      <c r="BG440" s="0" t="s">
        <v>1260</v>
      </c>
      <c r="BH440" s="0" t="s">
        <v>1260</v>
      </c>
      <c r="BI440" s="0" t="s">
        <v>1260</v>
      </c>
      <c r="BJ440" s="0" t="s">
        <v>3062</v>
      </c>
      <c r="BK440" s="0" t="s">
        <v>1073</v>
      </c>
      <c r="BL440" s="0" t="s">
        <v>1926</v>
      </c>
      <c r="BM440" s="0" t="s">
        <v>1926</v>
      </c>
      <c r="BN440" s="0" t="s">
        <v>3063</v>
      </c>
      <c r="BO440" s="0" t="s">
        <v>1260</v>
      </c>
      <c r="BP440" s="0" t="s">
        <v>1073</v>
      </c>
      <c r="BQ440" s="0" t="s">
        <v>1260</v>
      </c>
      <c r="BS440" s="0" t="s">
        <v>1260</v>
      </c>
      <c r="BT440" s="0" t="n">
        <f aca="false">49-(COUNTBLANK(U440:BQ440))</f>
        <v>48</v>
      </c>
      <c r="BU440" s="0" t="str">
        <f aca="false">CONCATENATE("*",BS440,"*")</f>
        <v>*serve*</v>
      </c>
      <c r="BV440" s="0" t="n">
        <f aca="false">COUNTIFS(U440:BQ440,BU440)</f>
        <v>0</v>
      </c>
      <c r="BW440" s="18" t="n">
        <f aca="false">BV440/BT440</f>
        <v>0</v>
      </c>
      <c r="BZ440" s="14" t="str">
        <f aca="false">IF(BY440="","",(BY440/BT440))</f>
        <v/>
      </c>
      <c r="CA440" s="0" t="n">
        <f aca="false">COUNTIFS(U440:BQ440,BU441)</f>
        <v>0</v>
      </c>
      <c r="CB440" s="0" t="str">
        <f aca="false">IF(BX440="",BU440,BX440)</f>
        <v>*serve*</v>
      </c>
      <c r="CC440" s="0" t="n">
        <f aca="false">COUNTIFS(U440:BQ440,CB441)</f>
        <v>0</v>
      </c>
      <c r="CD440" s="14" t="n">
        <f aca="false">CC440/BT440</f>
        <v>0</v>
      </c>
      <c r="CE440" s="0" t="s">
        <v>1547</v>
      </c>
      <c r="CF440" s="14" t="n">
        <f aca="false">(COUNTIFS(U440:BQ440,CE440))/BT440</f>
        <v>0</v>
      </c>
      <c r="CH440" s="0" t="s">
        <v>1549</v>
      </c>
      <c r="CI440" s="14" t="n">
        <f aca="false">(COUNTIFS(U440:BQ440,CK440))/BT440</f>
        <v>0.458333333333333</v>
      </c>
      <c r="CJ440" s="14" t="n">
        <f aca="false">(COUNTIFS(U440:BQ440,CH441))/BT440</f>
        <v>0</v>
      </c>
      <c r="CK440" s="15" t="s">
        <v>1260</v>
      </c>
      <c r="CL440" s="0" t="s">
        <v>3064</v>
      </c>
    </row>
    <row r="441" customFormat="false" ht="13.8" hidden="false" customHeight="false" outlineLevel="0" collapsed="false">
      <c r="A441" s="4" t="s">
        <v>199</v>
      </c>
      <c r="B441" s="4" t="n">
        <v>2</v>
      </c>
      <c r="C441" s="4" t="n">
        <v>1</v>
      </c>
      <c r="D441" s="4" t="n">
        <v>2</v>
      </c>
      <c r="E441" s="4" t="n">
        <v>109</v>
      </c>
      <c r="F441" s="4" t="n">
        <v>55</v>
      </c>
      <c r="G441" s="4" t="n">
        <v>6</v>
      </c>
      <c r="H441" s="4" t="n">
        <v>6055</v>
      </c>
      <c r="I441" s="4" t="n">
        <v>16055</v>
      </c>
      <c r="J441" s="4" t="n">
        <v>6055</v>
      </c>
      <c r="K441" s="4" t="s">
        <v>200</v>
      </c>
      <c r="L441" s="4" t="s">
        <v>132</v>
      </c>
      <c r="M441" s="0" t="s">
        <v>3065</v>
      </c>
      <c r="N441" s="0" t="s">
        <v>3052</v>
      </c>
      <c r="O441" s="0" t="s">
        <v>3066</v>
      </c>
      <c r="R441" s="0" t="n">
        <f aca="false">(1+LEN(N441)-LEN(SUBSTITUTE(N441," ","")))+1</f>
        <v>5</v>
      </c>
      <c r="S441" s="0" t="n">
        <f aca="false">(1+LEN(O441)-LEN(SUBSTITUTE(O441," ","")))</f>
        <v>8</v>
      </c>
      <c r="T441" s="0" t="s">
        <v>2382</v>
      </c>
      <c r="U441" s="0" t="s">
        <v>3067</v>
      </c>
      <c r="V441" s="0" t="s">
        <v>3068</v>
      </c>
      <c r="W441" s="0" t="s">
        <v>3069</v>
      </c>
      <c r="X441" s="0" t="s">
        <v>560</v>
      </c>
      <c r="Y441" s="0" t="s">
        <v>3067</v>
      </c>
      <c r="Z441" s="0" t="s">
        <v>1312</v>
      </c>
      <c r="AA441" s="0" t="s">
        <v>3070</v>
      </c>
      <c r="AB441" s="0" t="s">
        <v>3069</v>
      </c>
      <c r="AC441" s="0" t="s">
        <v>3071</v>
      </c>
      <c r="AD441" s="0" t="s">
        <v>1312</v>
      </c>
      <c r="AE441" s="0" t="s">
        <v>3069</v>
      </c>
      <c r="AF441" s="0" t="s">
        <v>3072</v>
      </c>
      <c r="AG441" s="0" t="s">
        <v>3073</v>
      </c>
      <c r="AH441" s="0" t="s">
        <v>3069</v>
      </c>
      <c r="AI441" s="0" t="s">
        <v>560</v>
      </c>
      <c r="AJ441" s="0" t="s">
        <v>3074</v>
      </c>
      <c r="AK441" s="0" t="s">
        <v>3075</v>
      </c>
      <c r="AL441" s="0" t="s">
        <v>3076</v>
      </c>
      <c r="AM441" s="0" t="s">
        <v>3069</v>
      </c>
      <c r="AN441" s="0" t="s">
        <v>3069</v>
      </c>
      <c r="AO441" s="0" t="s">
        <v>1073</v>
      </c>
      <c r="AP441" s="0" t="s">
        <v>3077</v>
      </c>
      <c r="AQ441" s="0" t="s">
        <v>758</v>
      </c>
      <c r="AR441" s="0" t="s">
        <v>3077</v>
      </c>
      <c r="AS441" s="0" t="s">
        <v>3072</v>
      </c>
      <c r="AT441" s="0" t="s">
        <v>3069</v>
      </c>
      <c r="AU441" s="0" t="s">
        <v>3069</v>
      </c>
      <c r="AV441" s="0" t="s">
        <v>1312</v>
      </c>
      <c r="AW441" s="0" t="s">
        <v>3078</v>
      </c>
      <c r="AX441" s="0" t="s">
        <v>758</v>
      </c>
      <c r="AY441" s="0" t="s">
        <v>560</v>
      </c>
      <c r="AZ441" s="0" t="s">
        <v>3078</v>
      </c>
      <c r="BA441" s="0" t="s">
        <v>2293</v>
      </c>
      <c r="BB441" s="0" t="s">
        <v>560</v>
      </c>
      <c r="BC441" s="0" t="s">
        <v>3078</v>
      </c>
      <c r="BD441" s="0" t="s">
        <v>560</v>
      </c>
      <c r="BE441" s="0" t="s">
        <v>3079</v>
      </c>
      <c r="BF441" s="0" t="s">
        <v>3069</v>
      </c>
      <c r="BG441" s="0" t="s">
        <v>3069</v>
      </c>
      <c r="BH441" s="0" t="s">
        <v>3078</v>
      </c>
      <c r="BI441" s="0" t="s">
        <v>1578</v>
      </c>
      <c r="BJ441" s="0" t="s">
        <v>3069</v>
      </c>
      <c r="BK441" s="0" t="s">
        <v>2293</v>
      </c>
      <c r="BL441" s="0" t="s">
        <v>3069</v>
      </c>
      <c r="BM441" s="0" t="s">
        <v>3080</v>
      </c>
      <c r="BN441" s="0" t="s">
        <v>706</v>
      </c>
      <c r="BO441" s="0" t="s">
        <v>1312</v>
      </c>
      <c r="BP441" s="0" t="s">
        <v>1073</v>
      </c>
      <c r="BQ441" s="0" t="s">
        <v>3069</v>
      </c>
      <c r="BS441" s="0" t="s">
        <v>3069</v>
      </c>
      <c r="BT441" s="0" t="n">
        <f aca="false">49-(COUNTBLANK(U441:BQ441))</f>
        <v>49</v>
      </c>
      <c r="BU441" s="0" t="str">
        <f aca="false">CONCATENATE("*",BS441,"*")</f>
        <v>*kick*</v>
      </c>
      <c r="BV441" s="0" t="n">
        <f aca="false">COUNTIFS(U441:BQ441,BU441)</f>
        <v>0</v>
      </c>
      <c r="BW441" s="18" t="n">
        <f aca="false">BV441/BT441</f>
        <v>0</v>
      </c>
      <c r="BZ441" s="14" t="str">
        <f aca="false">IF(BY441="","",(BY441/BT441))</f>
        <v/>
      </c>
      <c r="CA441" s="0" t="n">
        <f aca="false">COUNTIFS(U441:BQ441,BU440)</f>
        <v>0</v>
      </c>
      <c r="CB441" s="0" t="str">
        <f aca="false">IF(BX441="",BU441,BX441)</f>
        <v>*kick*</v>
      </c>
      <c r="CC441" s="0" t="n">
        <f aca="false">COUNTIFS(U441:BQ441,CB440)</f>
        <v>0</v>
      </c>
      <c r="CD441" s="14" t="n">
        <f aca="false">CC441/BT441</f>
        <v>0</v>
      </c>
      <c r="CE441" s="0" t="s">
        <v>3081</v>
      </c>
      <c r="CF441" s="14" t="n">
        <f aca="false">(COUNTIFS(U441:BQ441,CE441))/BT441</f>
        <v>0</v>
      </c>
      <c r="CH441" s="0" t="s">
        <v>3082</v>
      </c>
      <c r="CI441" s="14" t="n">
        <f aca="false">(COUNTIFS(U441:BQ441,CK441))/BT441</f>
        <v>0.428571428571429</v>
      </c>
      <c r="CJ441" s="14" t="n">
        <f aca="false">(COUNTIFS(U441:BQ441,CH440))/BT441</f>
        <v>0</v>
      </c>
      <c r="CK441" s="15" t="s">
        <v>3069</v>
      </c>
      <c r="CL441" s="0" t="s">
        <v>3064</v>
      </c>
    </row>
    <row r="442" customFormat="false" ht="13.8" hidden="false" customHeight="false" outlineLevel="0" collapsed="false">
      <c r="A442" s="4" t="s">
        <v>201</v>
      </c>
      <c r="B442" s="17" t="n">
        <v>2</v>
      </c>
      <c r="C442" s="17" t="n">
        <v>2</v>
      </c>
      <c r="D442" s="17" t="n">
        <v>1</v>
      </c>
      <c r="E442" s="17" t="n">
        <v>109</v>
      </c>
      <c r="F442" s="17" t="n">
        <v>55</v>
      </c>
      <c r="G442" s="17" t="n">
        <v>7</v>
      </c>
      <c r="H442" s="4" t="n">
        <v>7055</v>
      </c>
      <c r="I442" s="4" t="n">
        <v>17055</v>
      </c>
      <c r="J442" s="4" t="n">
        <v>7055</v>
      </c>
      <c r="K442" s="4" t="s">
        <v>200</v>
      </c>
      <c r="L442" s="4" t="s">
        <v>132</v>
      </c>
      <c r="M442" s="16" t="s">
        <v>3051</v>
      </c>
      <c r="N442" s="16" t="s">
        <v>3052</v>
      </c>
      <c r="O442" s="16" t="s">
        <v>3066</v>
      </c>
      <c r="P442" s="16"/>
      <c r="Q442" s="16"/>
      <c r="R442" s="16" t="n">
        <f aca="false">(1+LEN(N442)-LEN(SUBSTITUTE(N442," ","")))+1</f>
        <v>5</v>
      </c>
      <c r="S442" s="16" t="n">
        <f aca="false">(1+LEN(O442)-LEN(SUBSTITUTE(O442," ","")))</f>
        <v>8</v>
      </c>
      <c r="T442" s="16" t="s">
        <v>2382</v>
      </c>
      <c r="U442" s="16" t="s">
        <v>1260</v>
      </c>
      <c r="V442" s="16" t="s">
        <v>3054</v>
      </c>
      <c r="W442" s="16" t="s">
        <v>3055</v>
      </c>
      <c r="X442" s="16" t="s">
        <v>1260</v>
      </c>
      <c r="Y442" s="16" t="s">
        <v>1073</v>
      </c>
      <c r="Z442" s="16"/>
      <c r="AA442" s="16" t="s">
        <v>1260</v>
      </c>
      <c r="AB442" s="16" t="s">
        <v>1260</v>
      </c>
      <c r="AC442" s="16" t="s">
        <v>1073</v>
      </c>
      <c r="AD442" s="16" t="s">
        <v>1260</v>
      </c>
      <c r="AE442" s="16" t="s">
        <v>1595</v>
      </c>
      <c r="AF442" s="16" t="s">
        <v>1260</v>
      </c>
      <c r="AG442" s="16" t="s">
        <v>1260</v>
      </c>
      <c r="AH442" s="16" t="s">
        <v>560</v>
      </c>
      <c r="AI442" s="16" t="s">
        <v>3056</v>
      </c>
      <c r="AJ442" s="16" t="s">
        <v>3057</v>
      </c>
      <c r="AK442" s="16" t="s">
        <v>1260</v>
      </c>
      <c r="AL442" s="16" t="s">
        <v>1260</v>
      </c>
      <c r="AM442" s="16" t="s">
        <v>1260</v>
      </c>
      <c r="AN442" s="16" t="s">
        <v>1260</v>
      </c>
      <c r="AO442" s="16" t="s">
        <v>3058</v>
      </c>
      <c r="AP442" s="16" t="s">
        <v>1050</v>
      </c>
      <c r="AQ442" s="16" t="s">
        <v>2293</v>
      </c>
      <c r="AR442" s="16" t="s">
        <v>1260</v>
      </c>
      <c r="AS442" s="16" t="s">
        <v>1260</v>
      </c>
      <c r="AT442" s="16" t="s">
        <v>1073</v>
      </c>
      <c r="AU442" s="16" t="s">
        <v>560</v>
      </c>
      <c r="AV442" s="16" t="s">
        <v>3059</v>
      </c>
      <c r="AW442" s="16" t="s">
        <v>1260</v>
      </c>
      <c r="AX442" s="16" t="s">
        <v>1073</v>
      </c>
      <c r="AY442" s="16" t="s">
        <v>560</v>
      </c>
      <c r="AZ442" s="16" t="s">
        <v>3060</v>
      </c>
      <c r="BA442" s="16" t="s">
        <v>1073</v>
      </c>
      <c r="BB442" s="16" t="s">
        <v>1260</v>
      </c>
      <c r="BC442" s="16" t="s">
        <v>3061</v>
      </c>
      <c r="BD442" s="16" t="s">
        <v>560</v>
      </c>
      <c r="BE442" s="16" t="s">
        <v>1260</v>
      </c>
      <c r="BF442" s="16" t="s">
        <v>1073</v>
      </c>
      <c r="BG442" s="16" t="s">
        <v>1260</v>
      </c>
      <c r="BH442" s="16" t="s">
        <v>1260</v>
      </c>
      <c r="BI442" s="16" t="s">
        <v>1260</v>
      </c>
      <c r="BJ442" s="16" t="s">
        <v>3062</v>
      </c>
      <c r="BK442" s="16" t="s">
        <v>1073</v>
      </c>
      <c r="BL442" s="16" t="s">
        <v>1926</v>
      </c>
      <c r="BM442" s="16" t="s">
        <v>1926</v>
      </c>
      <c r="BN442" s="16" t="s">
        <v>3063</v>
      </c>
      <c r="BO442" s="16" t="s">
        <v>1260</v>
      </c>
      <c r="BP442" s="16" t="s">
        <v>1073</v>
      </c>
      <c r="BQ442" s="16" t="s">
        <v>1260</v>
      </c>
      <c r="BR442" s="16"/>
      <c r="BS442" s="16" t="s">
        <v>1260</v>
      </c>
      <c r="BT442" s="16" t="n">
        <f aca="false">49-(COUNTBLANK(U442:BQ442))</f>
        <v>48</v>
      </c>
      <c r="BU442" s="16" t="str">
        <f aca="false">CONCATENATE("*",BS442,"*")</f>
        <v>*serve*</v>
      </c>
      <c r="BV442" s="16" t="n">
        <f aca="false">COUNTIFS(U442:BQ442,BU442)</f>
        <v>0</v>
      </c>
      <c r="BW442" s="18" t="n">
        <f aca="false">BV442/BT442</f>
        <v>0</v>
      </c>
      <c r="BX442" s="16"/>
      <c r="BY442" s="16"/>
      <c r="BZ442" s="18" t="str">
        <f aca="false">IF(BY442="","",(BY442/BT442))</f>
        <v/>
      </c>
      <c r="CA442" s="16" t="n">
        <f aca="false">COUNTIFS(U442:BQ442,BU443)</f>
        <v>0</v>
      </c>
      <c r="CB442" s="16" t="str">
        <f aca="false">IF(BX442="",BU442,BX442)</f>
        <v>*serve*</v>
      </c>
      <c r="CC442" s="16" t="n">
        <f aca="false">COUNTIFS(U442:BQ442,CB443)</f>
        <v>0</v>
      </c>
      <c r="CD442" s="18" t="n">
        <f aca="false">CC442/BT442</f>
        <v>0</v>
      </c>
      <c r="CE442" s="16" t="s">
        <v>1547</v>
      </c>
      <c r="CF442" s="18" t="n">
        <f aca="false">(COUNTIFS(U442:BQ442,CE442))/BT442</f>
        <v>0</v>
      </c>
      <c r="CG442" s="16"/>
      <c r="CH442" s="16" t="s">
        <v>1549</v>
      </c>
      <c r="CI442" s="14" t="n">
        <f aca="false">(COUNTIFS(U442:BQ442,CK442))/BT442</f>
        <v>0</v>
      </c>
      <c r="CJ442" s="18" t="n">
        <v>0.46</v>
      </c>
      <c r="CK442" s="16" t="s">
        <v>3069</v>
      </c>
      <c r="CL442" s="16" t="s">
        <v>3064</v>
      </c>
    </row>
    <row r="443" customFormat="false" ht="13.8" hidden="false" customHeight="false" outlineLevel="0" collapsed="false">
      <c r="A443" s="4" t="s">
        <v>202</v>
      </c>
      <c r="B443" s="17" t="n">
        <v>2</v>
      </c>
      <c r="C443" s="17" t="n">
        <v>2</v>
      </c>
      <c r="D443" s="17" t="n">
        <v>2</v>
      </c>
      <c r="E443" s="17" t="n">
        <v>109</v>
      </c>
      <c r="F443" s="17" t="n">
        <v>55</v>
      </c>
      <c r="G443" s="17" t="n">
        <v>8</v>
      </c>
      <c r="H443" s="4" t="n">
        <v>8055</v>
      </c>
      <c r="I443" s="4" t="n">
        <v>18055</v>
      </c>
      <c r="J443" s="4" t="n">
        <v>8055</v>
      </c>
      <c r="K443" s="4" t="s">
        <v>200</v>
      </c>
      <c r="L443" s="4" t="s">
        <v>132</v>
      </c>
      <c r="M443" s="16" t="s">
        <v>3065</v>
      </c>
      <c r="N443" s="16" t="s">
        <v>3052</v>
      </c>
      <c r="O443" s="16" t="s">
        <v>3053</v>
      </c>
      <c r="P443" s="16"/>
      <c r="Q443" s="16"/>
      <c r="R443" s="16" t="n">
        <f aca="false">(1+LEN(N443)-LEN(SUBSTITUTE(N443," ","")))+1</f>
        <v>5</v>
      </c>
      <c r="S443" s="16" t="n">
        <f aca="false">(1+LEN(O443)-LEN(SUBSTITUTE(O443," ","")))</f>
        <v>8</v>
      </c>
      <c r="T443" s="16" t="s">
        <v>2382</v>
      </c>
      <c r="U443" s="16" t="s">
        <v>3067</v>
      </c>
      <c r="V443" s="16" t="s">
        <v>3068</v>
      </c>
      <c r="W443" s="16" t="s">
        <v>3069</v>
      </c>
      <c r="X443" s="16" t="s">
        <v>560</v>
      </c>
      <c r="Y443" s="16" t="s">
        <v>3067</v>
      </c>
      <c r="Z443" s="16" t="s">
        <v>1312</v>
      </c>
      <c r="AA443" s="16" t="s">
        <v>3070</v>
      </c>
      <c r="AB443" s="16" t="s">
        <v>3069</v>
      </c>
      <c r="AC443" s="16" t="s">
        <v>3071</v>
      </c>
      <c r="AD443" s="16" t="s">
        <v>1312</v>
      </c>
      <c r="AE443" s="16" t="s">
        <v>3069</v>
      </c>
      <c r="AF443" s="16" t="s">
        <v>3072</v>
      </c>
      <c r="AG443" s="16" t="s">
        <v>3073</v>
      </c>
      <c r="AH443" s="16" t="s">
        <v>3069</v>
      </c>
      <c r="AI443" s="16" t="s">
        <v>560</v>
      </c>
      <c r="AJ443" s="16" t="s">
        <v>3074</v>
      </c>
      <c r="AK443" s="16" t="s">
        <v>3075</v>
      </c>
      <c r="AL443" s="16" t="s">
        <v>3076</v>
      </c>
      <c r="AM443" s="16" t="s">
        <v>3069</v>
      </c>
      <c r="AN443" s="16" t="s">
        <v>3069</v>
      </c>
      <c r="AO443" s="16" t="s">
        <v>1073</v>
      </c>
      <c r="AP443" s="16" t="s">
        <v>3077</v>
      </c>
      <c r="AQ443" s="16" t="s">
        <v>758</v>
      </c>
      <c r="AR443" s="16" t="s">
        <v>3077</v>
      </c>
      <c r="AS443" s="16" t="s">
        <v>3072</v>
      </c>
      <c r="AT443" s="16" t="s">
        <v>3069</v>
      </c>
      <c r="AU443" s="16" t="s">
        <v>3069</v>
      </c>
      <c r="AV443" s="16" t="s">
        <v>1312</v>
      </c>
      <c r="AW443" s="16" t="s">
        <v>3078</v>
      </c>
      <c r="AX443" s="16" t="s">
        <v>758</v>
      </c>
      <c r="AY443" s="16" t="s">
        <v>560</v>
      </c>
      <c r="AZ443" s="16" t="s">
        <v>3078</v>
      </c>
      <c r="BA443" s="16" t="s">
        <v>2293</v>
      </c>
      <c r="BB443" s="16" t="s">
        <v>560</v>
      </c>
      <c r="BC443" s="16" t="s">
        <v>3078</v>
      </c>
      <c r="BD443" s="16" t="s">
        <v>560</v>
      </c>
      <c r="BE443" s="16" t="s">
        <v>3079</v>
      </c>
      <c r="BF443" s="16" t="s">
        <v>3069</v>
      </c>
      <c r="BG443" s="16" t="s">
        <v>3069</v>
      </c>
      <c r="BH443" s="16" t="s">
        <v>3078</v>
      </c>
      <c r="BI443" s="16" t="s">
        <v>1578</v>
      </c>
      <c r="BJ443" s="16" t="s">
        <v>3069</v>
      </c>
      <c r="BK443" s="16" t="s">
        <v>2293</v>
      </c>
      <c r="BL443" s="16" t="s">
        <v>3069</v>
      </c>
      <c r="BM443" s="16" t="s">
        <v>3080</v>
      </c>
      <c r="BN443" s="16" t="s">
        <v>706</v>
      </c>
      <c r="BO443" s="16" t="s">
        <v>1312</v>
      </c>
      <c r="BP443" s="16" t="s">
        <v>1073</v>
      </c>
      <c r="BQ443" s="16" t="s">
        <v>3069</v>
      </c>
      <c r="BR443" s="16"/>
      <c r="BS443" s="16" t="s">
        <v>3069</v>
      </c>
      <c r="BT443" s="16" t="n">
        <f aca="false">49-(COUNTBLANK(U443:BQ443))</f>
        <v>49</v>
      </c>
      <c r="BU443" s="16" t="str">
        <f aca="false">CONCATENATE("*",BS443,"*")</f>
        <v>*kick*</v>
      </c>
      <c r="BV443" s="16" t="n">
        <f aca="false">COUNTIFS(U443:BQ443,BU443)</f>
        <v>0</v>
      </c>
      <c r="BW443" s="18" t="n">
        <f aca="false">BV443/BT443</f>
        <v>0</v>
      </c>
      <c r="BX443" s="16"/>
      <c r="BY443" s="16"/>
      <c r="BZ443" s="18" t="str">
        <f aca="false">IF(BY443="","",(BY443/BT443))</f>
        <v/>
      </c>
      <c r="CA443" s="16" t="n">
        <f aca="false">COUNTIFS(U443:BQ443,BU442)</f>
        <v>0</v>
      </c>
      <c r="CB443" s="16" t="str">
        <f aca="false">IF(BX443="",BU443,BX443)</f>
        <v>*kick*</v>
      </c>
      <c r="CC443" s="16" t="n">
        <f aca="false">COUNTIFS(U443:BQ443,CB442)</f>
        <v>0</v>
      </c>
      <c r="CD443" s="18" t="n">
        <f aca="false">CC443/BT443</f>
        <v>0</v>
      </c>
      <c r="CE443" s="16" t="s">
        <v>3081</v>
      </c>
      <c r="CF443" s="18" t="n">
        <f aca="false">(COUNTIFS(U443:BQ443,CE443))/BT443</f>
        <v>0</v>
      </c>
      <c r="CG443" s="16"/>
      <c r="CH443" s="16" t="s">
        <v>3082</v>
      </c>
      <c r="CI443" s="14" t="n">
        <f aca="false">(COUNTIFS(U443:BQ443,CK443))/BT443</f>
        <v>0</v>
      </c>
      <c r="CJ443" s="18" t="n">
        <v>0.43</v>
      </c>
      <c r="CK443" s="16" t="s">
        <v>1260</v>
      </c>
      <c r="CL443" s="16" t="s">
        <v>3064</v>
      </c>
    </row>
    <row r="444" customFormat="false" ht="13.8" hidden="false" customHeight="false" outlineLevel="0" collapsed="false">
      <c r="A444" s="4" t="s">
        <v>167</v>
      </c>
      <c r="B444" s="4" t="n">
        <v>1</v>
      </c>
      <c r="C444" s="4" t="n">
        <v>1</v>
      </c>
      <c r="D444" s="4" t="n">
        <v>1</v>
      </c>
      <c r="E444" s="4" t="n">
        <v>110</v>
      </c>
      <c r="F444" s="4" t="n">
        <v>56</v>
      </c>
      <c r="G444" s="4" t="n">
        <v>0</v>
      </c>
      <c r="H444" s="4" t="n">
        <v>56</v>
      </c>
      <c r="I444" s="4" t="n">
        <v>10056</v>
      </c>
      <c r="J444" s="4" t="n">
        <v>56</v>
      </c>
      <c r="K444" s="4" t="s">
        <v>200</v>
      </c>
      <c r="L444" s="4" t="s">
        <v>132</v>
      </c>
      <c r="M444" s="0" t="s">
        <v>3083</v>
      </c>
      <c r="N444" s="0" t="s">
        <v>3084</v>
      </c>
      <c r="O444" s="0" t="s">
        <v>3085</v>
      </c>
      <c r="R444" s="0" t="n">
        <f aca="false">(1+LEN(N444)-LEN(SUBSTITUTE(N444," ","")))+1</f>
        <v>6</v>
      </c>
      <c r="S444" s="0" t="n">
        <f aca="false">(1+LEN(O444)-LEN(SUBSTITUTE(O444," ","")))</f>
        <v>9</v>
      </c>
      <c r="T444" s="0" t="s">
        <v>2382</v>
      </c>
      <c r="U444" s="19" t="s">
        <v>3086</v>
      </c>
      <c r="V444" s="19" t="s">
        <v>3087</v>
      </c>
      <c r="W444" s="0" t="s">
        <v>3088</v>
      </c>
      <c r="X444" s="19" t="s">
        <v>3089</v>
      </c>
      <c r="Y444" s="19" t="s">
        <v>3090</v>
      </c>
      <c r="Z444" s="19" t="s">
        <v>3091</v>
      </c>
      <c r="AA444" s="0" t="s">
        <v>3092</v>
      </c>
      <c r="AB444" s="19" t="s">
        <v>3093</v>
      </c>
      <c r="AC444" s="19" t="s">
        <v>3094</v>
      </c>
      <c r="AD444" s="19" t="s">
        <v>3095</v>
      </c>
      <c r="AE444" s="19" t="s">
        <v>3091</v>
      </c>
      <c r="AF444" s="19" t="s">
        <v>3096</v>
      </c>
      <c r="AG444" s="0" t="s">
        <v>3097</v>
      </c>
      <c r="AH444" s="0" t="s">
        <v>3098</v>
      </c>
      <c r="AI444" s="19" t="s">
        <v>3094</v>
      </c>
      <c r="AJ444" s="0" t="s">
        <v>3099</v>
      </c>
      <c r="AK444" s="19" t="s">
        <v>3094</v>
      </c>
      <c r="AL444" s="19" t="s">
        <v>3091</v>
      </c>
      <c r="AM444" s="19" t="s">
        <v>3100</v>
      </c>
      <c r="AN444" s="19" t="s">
        <v>3101</v>
      </c>
      <c r="AO444" s="19" t="s">
        <v>3093</v>
      </c>
      <c r="AP444" s="19" t="s">
        <v>3087</v>
      </c>
      <c r="AQ444" s="19" t="s">
        <v>3089</v>
      </c>
      <c r="AR444" s="19" t="s">
        <v>3093</v>
      </c>
      <c r="AS444" s="0" t="s">
        <v>3102</v>
      </c>
      <c r="AT444" s="19" t="s">
        <v>3103</v>
      </c>
      <c r="AU444" s="0" t="s">
        <v>2586</v>
      </c>
      <c r="AV444" s="19" t="s">
        <v>3104</v>
      </c>
      <c r="AW444" s="19" t="s">
        <v>3093</v>
      </c>
      <c r="AX444" s="0" t="s">
        <v>2586</v>
      </c>
      <c r="AY444" s="19" t="s">
        <v>3093</v>
      </c>
      <c r="AZ444" s="19" t="s">
        <v>3091</v>
      </c>
      <c r="BA444" s="19" t="s">
        <v>3095</v>
      </c>
      <c r="BB444" s="0" t="s">
        <v>1134</v>
      </c>
      <c r="BC444" s="19" t="s">
        <v>3105</v>
      </c>
      <c r="BD444" s="19" t="s">
        <v>3087</v>
      </c>
      <c r="BE444" s="19" t="s">
        <v>3093</v>
      </c>
      <c r="BF444" s="0" t="s">
        <v>1642</v>
      </c>
      <c r="BG444" s="19" t="s">
        <v>3106</v>
      </c>
      <c r="BH444" s="19" t="s">
        <v>3087</v>
      </c>
      <c r="BI444" s="19" t="s">
        <v>3094</v>
      </c>
      <c r="BJ444" s="19" t="s">
        <v>3094</v>
      </c>
      <c r="BK444" s="19" t="s">
        <v>711</v>
      </c>
      <c r="BL444" s="19" t="s">
        <v>3093</v>
      </c>
      <c r="BM444" s="0" t="s">
        <v>1134</v>
      </c>
      <c r="BN444" s="19" t="s">
        <v>3107</v>
      </c>
      <c r="BO444" s="19" t="s">
        <v>1625</v>
      </c>
      <c r="BP444" s="19" t="s">
        <v>3108</v>
      </c>
      <c r="BQ444" s="19" t="s">
        <v>3109</v>
      </c>
      <c r="BS444" s="0" t="s">
        <v>3094</v>
      </c>
      <c r="BT444" s="0" t="n">
        <f aca="false">49-(COUNTBLANK(U444:BQ444))</f>
        <v>49</v>
      </c>
      <c r="BU444" s="0" t="str">
        <f aca="false">CONCATENATE("*",BS444,"*")</f>
        <v>*babysit*</v>
      </c>
      <c r="BV444" s="0" t="n">
        <f aca="false">COUNTIFS(U444:BQ444,BU444)</f>
        <v>0</v>
      </c>
      <c r="BW444" s="14" t="n">
        <f aca="false">BV444/BT444</f>
        <v>0</v>
      </c>
      <c r="BX444" s="0" t="s">
        <v>1996</v>
      </c>
      <c r="BY444" s="0" t="n">
        <f aca="false">COUNTIFS(U444:BQ444,BX444)</f>
        <v>0</v>
      </c>
      <c r="BZ444" s="18" t="n">
        <f aca="false">IF(BY444="","",(BY444/BT444))</f>
        <v>0</v>
      </c>
      <c r="CA444" s="0" t="n">
        <f aca="false">COUNTIFS(U444:BQ444,BU445)</f>
        <v>0</v>
      </c>
      <c r="CB444" s="0" t="str">
        <f aca="false">IF(BX444="",BU444,BX444)</f>
        <v>*watch*</v>
      </c>
      <c r="CC444" s="0" t="n">
        <f aca="false">COUNTIFS(U444:BQ444,CB445)</f>
        <v>0</v>
      </c>
      <c r="CD444" s="14" t="n">
        <f aca="false">CC444/BT444</f>
        <v>0</v>
      </c>
      <c r="CE444" s="0" t="s">
        <v>1996</v>
      </c>
      <c r="CF444" s="14" t="n">
        <f aca="false">(COUNTIFS(U444:BQ444,CE444))/BT444</f>
        <v>0</v>
      </c>
      <c r="CG444" s="19" t="s">
        <v>3110</v>
      </c>
      <c r="CH444" s="0" t="s">
        <v>1997</v>
      </c>
      <c r="CI444" s="14" t="n">
        <f aca="false">(COUNTIFS(U444:BQ444,CK444))/BT444</f>
        <v>0.36734693877551</v>
      </c>
      <c r="CJ444" s="14" t="n">
        <f aca="false">(COUNTIFS(U444:BQ444,CK445))/BT444</f>
        <v>0</v>
      </c>
      <c r="CK444" s="15" t="s">
        <v>711</v>
      </c>
      <c r="CL444" s="0" t="s">
        <v>3111</v>
      </c>
    </row>
    <row r="445" customFormat="false" ht="13.8" hidden="false" customHeight="false" outlineLevel="0" collapsed="false">
      <c r="A445" s="4" t="s">
        <v>195</v>
      </c>
      <c r="B445" s="4" t="n">
        <v>1</v>
      </c>
      <c r="C445" s="4" t="n">
        <v>1</v>
      </c>
      <c r="D445" s="4" t="n">
        <v>2</v>
      </c>
      <c r="E445" s="4" t="n">
        <v>110</v>
      </c>
      <c r="F445" s="4" t="n">
        <v>56</v>
      </c>
      <c r="G445" s="4" t="n">
        <v>1</v>
      </c>
      <c r="H445" s="4" t="n">
        <v>1056</v>
      </c>
      <c r="I445" s="4" t="n">
        <v>11056</v>
      </c>
      <c r="J445" s="4" t="n">
        <v>1056</v>
      </c>
      <c r="K445" s="4" t="s">
        <v>200</v>
      </c>
      <c r="L445" s="4" t="s">
        <v>132</v>
      </c>
      <c r="M445" s="0" t="s">
        <v>3112</v>
      </c>
      <c r="N445" s="0" t="s">
        <v>3084</v>
      </c>
      <c r="O445" s="0" t="s">
        <v>3113</v>
      </c>
      <c r="R445" s="0" t="n">
        <f aca="false">(1+LEN(N445)-LEN(SUBSTITUTE(N445," ","")))+1</f>
        <v>6</v>
      </c>
      <c r="S445" s="0" t="n">
        <f aca="false">(1+LEN(O445)-LEN(SUBSTITUTE(O445," ","")))</f>
        <v>9</v>
      </c>
      <c r="T445" s="0" t="s">
        <v>2382</v>
      </c>
      <c r="U445" s="19" t="s">
        <v>3114</v>
      </c>
      <c r="V445" s="0" t="s">
        <v>3115</v>
      </c>
      <c r="W445" s="0" t="s">
        <v>3116</v>
      </c>
      <c r="X445" s="19" t="s">
        <v>3117</v>
      </c>
      <c r="Y445" s="19" t="s">
        <v>3118</v>
      </c>
      <c r="Z445" s="0" t="s">
        <v>3119</v>
      </c>
      <c r="AA445" s="19" t="s">
        <v>3120</v>
      </c>
      <c r="AB445" s="19" t="s">
        <v>3114</v>
      </c>
      <c r="AC445" s="19" t="s">
        <v>3121</v>
      </c>
      <c r="AD445" s="19" t="s">
        <v>3122</v>
      </c>
      <c r="AE445" s="0" t="s">
        <v>1098</v>
      </c>
      <c r="AF445" s="19" t="s">
        <v>3123</v>
      </c>
      <c r="AG445" s="19" t="s">
        <v>3124</v>
      </c>
      <c r="AH445" s="0" t="s">
        <v>3125</v>
      </c>
      <c r="AI445" s="19" t="s">
        <v>3126</v>
      </c>
      <c r="AJ445" s="19" t="s">
        <v>3127</v>
      </c>
      <c r="AK445" s="0" t="s">
        <v>3128</v>
      </c>
      <c r="AL445" s="0" t="s">
        <v>3129</v>
      </c>
      <c r="AM445" s="19" t="s">
        <v>3117</v>
      </c>
      <c r="AN445" s="19" t="s">
        <v>3114</v>
      </c>
      <c r="AO445" s="19" t="s">
        <v>3126</v>
      </c>
      <c r="AP445" s="0" t="s">
        <v>2981</v>
      </c>
      <c r="AQ445" s="0" t="s">
        <v>3130</v>
      </c>
      <c r="AR445" s="0" t="s">
        <v>3131</v>
      </c>
      <c r="AS445" s="0" t="s">
        <v>3132</v>
      </c>
      <c r="AT445" s="19" t="s">
        <v>3133</v>
      </c>
      <c r="AU445" s="0" t="s">
        <v>3134</v>
      </c>
      <c r="AV445" s="19" t="s">
        <v>987</v>
      </c>
      <c r="AW445" s="0" t="s">
        <v>3135</v>
      </c>
      <c r="AX445" s="19" t="s">
        <v>987</v>
      </c>
      <c r="AY445" s="0" t="s">
        <v>1845</v>
      </c>
      <c r="AZ445" s="0" t="s">
        <v>3136</v>
      </c>
      <c r="BA445" s="19" t="s">
        <v>3137</v>
      </c>
      <c r="BB445" s="0" t="s">
        <v>2001</v>
      </c>
      <c r="BC445" s="19" t="s">
        <v>3126</v>
      </c>
      <c r="BD445" s="0" t="s">
        <v>3138</v>
      </c>
      <c r="BE445" s="19" t="s">
        <v>3139</v>
      </c>
      <c r="BF445" s="0" t="s">
        <v>3047</v>
      </c>
      <c r="BG445" s="19" t="s">
        <v>3140</v>
      </c>
      <c r="BH445" s="19" t="s">
        <v>3114</v>
      </c>
      <c r="BI445" s="0" t="s">
        <v>3141</v>
      </c>
      <c r="BJ445" s="19" t="s">
        <v>3117</v>
      </c>
      <c r="BK445" s="19" t="s">
        <v>3142</v>
      </c>
      <c r="BL445" s="0" t="s">
        <v>3143</v>
      </c>
      <c r="BM445" s="19" t="s">
        <v>987</v>
      </c>
      <c r="BN445" s="0" t="s">
        <v>3144</v>
      </c>
      <c r="BO445" s="0" t="s">
        <v>3145</v>
      </c>
      <c r="BP445" s="19" t="s">
        <v>3146</v>
      </c>
      <c r="BQ445" s="19" t="s">
        <v>987</v>
      </c>
      <c r="BS445" s="0" t="s">
        <v>3117</v>
      </c>
      <c r="BT445" s="0" t="n">
        <f aca="false">49-(COUNTBLANK(U445:BQ445))</f>
        <v>49</v>
      </c>
      <c r="BU445" s="0" t="str">
        <f aca="false">CONCATENATE("*",BS445,"*")</f>
        <v>*counsel*</v>
      </c>
      <c r="BV445" s="0" t="n">
        <f aca="false">COUNTIFS(U445:BQ445,BU445)</f>
        <v>0</v>
      </c>
      <c r="BW445" s="18" t="n">
        <f aca="false">BV445/BT445</f>
        <v>0</v>
      </c>
      <c r="BX445" s="0" t="s">
        <v>3147</v>
      </c>
      <c r="BY445" s="0" t="n">
        <f aca="false">COUNTIFS(U445:BQ445,BX445)</f>
        <v>0</v>
      </c>
      <c r="BZ445" s="14" t="n">
        <f aca="false">IF(BY445="","",(BY445/BT445))</f>
        <v>0</v>
      </c>
      <c r="CA445" s="0" t="n">
        <f aca="false">COUNTIFS(U445:BQ445,BU444)</f>
        <v>0</v>
      </c>
      <c r="CB445" s="0" t="str">
        <f aca="false">IF(BX445="",BU445,BX445)</f>
        <v>*help*</v>
      </c>
      <c r="CC445" s="0" t="n">
        <f aca="false">COUNTIFS(U445:BQ445,CB444)</f>
        <v>0</v>
      </c>
      <c r="CD445" s="14" t="n">
        <f aca="false">CC445/BT445</f>
        <v>0</v>
      </c>
      <c r="CE445" s="0" t="s">
        <v>3147</v>
      </c>
      <c r="CF445" s="14" t="n">
        <f aca="false">(COUNTIFS(U445:BQ445,CE445))/BT445</f>
        <v>0</v>
      </c>
      <c r="CG445" s="19" t="s">
        <v>3148</v>
      </c>
      <c r="CH445" s="0" t="s">
        <v>3149</v>
      </c>
      <c r="CI445" s="14" t="n">
        <f aca="false">(COUNTIFS(U445:BQ445,CK445))/BT445</f>
        <v>0.26530612244898</v>
      </c>
      <c r="CJ445" s="14" t="n">
        <f aca="false">(COUNTIFS(U445:BQ445,CK444))/BT445</f>
        <v>0</v>
      </c>
      <c r="CK445" s="15" t="s">
        <v>987</v>
      </c>
      <c r="CL445" s="0" t="s">
        <v>3111</v>
      </c>
    </row>
    <row r="446" customFormat="false" ht="13.8" hidden="false" customHeight="false" outlineLevel="0" collapsed="false">
      <c r="A446" s="4" t="s">
        <v>197</v>
      </c>
      <c r="B446" s="17" t="n">
        <v>1</v>
      </c>
      <c r="C446" s="17" t="n">
        <v>2</v>
      </c>
      <c r="D446" s="17" t="n">
        <v>1</v>
      </c>
      <c r="E446" s="17" t="n">
        <v>110</v>
      </c>
      <c r="F446" s="17" t="n">
        <v>56</v>
      </c>
      <c r="G446" s="17" t="n">
        <v>2</v>
      </c>
      <c r="H446" s="4" t="n">
        <v>2056</v>
      </c>
      <c r="I446" s="4" t="n">
        <v>12056</v>
      </c>
      <c r="J446" s="4" t="n">
        <v>2056</v>
      </c>
      <c r="K446" s="4" t="s">
        <v>200</v>
      </c>
      <c r="L446" s="4" t="s">
        <v>132</v>
      </c>
      <c r="M446" s="16" t="s">
        <v>3083</v>
      </c>
      <c r="N446" s="16" t="s">
        <v>3084</v>
      </c>
      <c r="O446" s="16" t="s">
        <v>3113</v>
      </c>
      <c r="R446" s="16" t="n">
        <f aca="false">(1+LEN(N446)-LEN(SUBSTITUTE(N446," ","")))+1</f>
        <v>6</v>
      </c>
      <c r="S446" s="16" t="n">
        <f aca="false">(1+LEN(O446)-LEN(SUBSTITUTE(O446," ","")))</f>
        <v>9</v>
      </c>
      <c r="T446" s="16" t="s">
        <v>2382</v>
      </c>
      <c r="U446" s="20" t="s">
        <v>3086</v>
      </c>
      <c r="V446" s="20" t="s">
        <v>3087</v>
      </c>
      <c r="W446" s="16" t="s">
        <v>3088</v>
      </c>
      <c r="X446" s="20" t="s">
        <v>3089</v>
      </c>
      <c r="Y446" s="20" t="s">
        <v>3090</v>
      </c>
      <c r="Z446" s="20" t="s">
        <v>3091</v>
      </c>
      <c r="AA446" s="16" t="s">
        <v>3092</v>
      </c>
      <c r="AB446" s="20" t="s">
        <v>3093</v>
      </c>
      <c r="AC446" s="20" t="s">
        <v>3094</v>
      </c>
      <c r="AD446" s="20" t="s">
        <v>3095</v>
      </c>
      <c r="AE446" s="20" t="s">
        <v>3091</v>
      </c>
      <c r="AF446" s="20" t="s">
        <v>3096</v>
      </c>
      <c r="AG446" s="16" t="s">
        <v>3097</v>
      </c>
      <c r="AH446" s="16" t="s">
        <v>3098</v>
      </c>
      <c r="AI446" s="20" t="s">
        <v>3094</v>
      </c>
      <c r="AJ446" s="16" t="s">
        <v>3099</v>
      </c>
      <c r="AK446" s="20" t="s">
        <v>3094</v>
      </c>
      <c r="AL446" s="20" t="s">
        <v>3091</v>
      </c>
      <c r="AM446" s="20" t="s">
        <v>3100</v>
      </c>
      <c r="AN446" s="20" t="s">
        <v>3101</v>
      </c>
      <c r="AO446" s="20" t="s">
        <v>3093</v>
      </c>
      <c r="AP446" s="20" t="s">
        <v>3087</v>
      </c>
      <c r="AQ446" s="20" t="s">
        <v>3089</v>
      </c>
      <c r="AR446" s="20" t="s">
        <v>3093</v>
      </c>
      <c r="AS446" s="16" t="s">
        <v>3102</v>
      </c>
      <c r="AT446" s="20" t="s">
        <v>3103</v>
      </c>
      <c r="AU446" s="16" t="s">
        <v>2586</v>
      </c>
      <c r="AV446" s="20" t="s">
        <v>3104</v>
      </c>
      <c r="AW446" s="20" t="s">
        <v>3093</v>
      </c>
      <c r="AX446" s="16" t="s">
        <v>2586</v>
      </c>
      <c r="AY446" s="20" t="s">
        <v>3093</v>
      </c>
      <c r="AZ446" s="20" t="s">
        <v>3091</v>
      </c>
      <c r="BA446" s="20" t="s">
        <v>3095</v>
      </c>
      <c r="BB446" s="16" t="s">
        <v>1134</v>
      </c>
      <c r="BC446" s="20" t="s">
        <v>3105</v>
      </c>
      <c r="BD446" s="20" t="s">
        <v>3087</v>
      </c>
      <c r="BE446" s="20" t="s">
        <v>3093</v>
      </c>
      <c r="BF446" s="16" t="s">
        <v>1642</v>
      </c>
      <c r="BG446" s="20" t="s">
        <v>3106</v>
      </c>
      <c r="BH446" s="20" t="s">
        <v>3087</v>
      </c>
      <c r="BI446" s="20" t="s">
        <v>3094</v>
      </c>
      <c r="BJ446" s="20" t="s">
        <v>3094</v>
      </c>
      <c r="BK446" s="20" t="s">
        <v>711</v>
      </c>
      <c r="BL446" s="20" t="s">
        <v>3093</v>
      </c>
      <c r="BM446" s="16" t="s">
        <v>1134</v>
      </c>
      <c r="BN446" s="20" t="s">
        <v>3107</v>
      </c>
      <c r="BO446" s="20" t="s">
        <v>1625</v>
      </c>
      <c r="BP446" s="20" t="s">
        <v>3108</v>
      </c>
      <c r="BQ446" s="20" t="s">
        <v>3109</v>
      </c>
      <c r="BS446" s="16" t="s">
        <v>3094</v>
      </c>
      <c r="BT446" s="16" t="n">
        <f aca="false">49-(COUNTBLANK(U446:BQ446))</f>
        <v>49</v>
      </c>
      <c r="BU446" s="16" t="str">
        <f aca="false">CONCATENATE("*",BS446,"*")</f>
        <v>*babysit*</v>
      </c>
      <c r="BV446" s="16" t="n">
        <f aca="false">COUNTIFS(U446:BQ446,BU446)</f>
        <v>0</v>
      </c>
      <c r="BW446" s="18" t="n">
        <f aca="false">BV446/BT446</f>
        <v>0</v>
      </c>
      <c r="BX446" s="16" t="s">
        <v>1996</v>
      </c>
      <c r="BY446" s="16" t="n">
        <f aca="false">COUNTIFS(U446:BQ446,BX446)</f>
        <v>0</v>
      </c>
      <c r="BZ446" s="18" t="n">
        <f aca="false">IF(BY446="","",(BY446/BT446))</f>
        <v>0</v>
      </c>
      <c r="CA446" s="16" t="n">
        <f aca="false">COUNTIFS(U446:BQ446,BU447)</f>
        <v>0</v>
      </c>
      <c r="CB446" s="16" t="str">
        <f aca="false">IF(BX446="",BU446,BX446)</f>
        <v>*watch*</v>
      </c>
      <c r="CC446" s="16" t="n">
        <f aca="false">COUNTIFS(U446:BQ446,CB447)</f>
        <v>0</v>
      </c>
      <c r="CD446" s="18" t="n">
        <f aca="false">CC446/BT446</f>
        <v>0</v>
      </c>
      <c r="CE446" s="16" t="s">
        <v>1996</v>
      </c>
      <c r="CF446" s="18" t="n">
        <f aca="false">(COUNTIFS(U446:BQ446,CE446))/BT446</f>
        <v>0</v>
      </c>
      <c r="CG446" s="20" t="s">
        <v>3110</v>
      </c>
      <c r="CH446" s="16" t="s">
        <v>1997</v>
      </c>
      <c r="CI446" s="14" t="n">
        <f aca="false">(COUNTIFS(U446:BQ446,CK446))/BT446</f>
        <v>0</v>
      </c>
      <c r="CJ446" s="14" t="n">
        <f aca="false">(COUNTIFS(U446:BQ446,CK447))/BT446</f>
        <v>0.36734693877551</v>
      </c>
      <c r="CK446" s="16" t="s">
        <v>987</v>
      </c>
      <c r="CL446" s="16" t="s">
        <v>3111</v>
      </c>
    </row>
    <row r="447" customFormat="false" ht="13.8" hidden="false" customHeight="false" outlineLevel="0" collapsed="false">
      <c r="A447" s="4" t="s">
        <v>131</v>
      </c>
      <c r="B447" s="17" t="n">
        <v>1</v>
      </c>
      <c r="C447" s="17" t="n">
        <v>2</v>
      </c>
      <c r="D447" s="17" t="n">
        <v>2</v>
      </c>
      <c r="E447" s="17" t="n">
        <v>110</v>
      </c>
      <c r="F447" s="17" t="n">
        <v>56</v>
      </c>
      <c r="G447" s="17" t="n">
        <v>3</v>
      </c>
      <c r="H447" s="4" t="n">
        <v>3056</v>
      </c>
      <c r="I447" s="4" t="n">
        <v>13056</v>
      </c>
      <c r="J447" s="4" t="n">
        <v>3056</v>
      </c>
      <c r="K447" s="4" t="s">
        <v>200</v>
      </c>
      <c r="L447" s="4" t="s">
        <v>132</v>
      </c>
      <c r="M447" s="16" t="s">
        <v>3112</v>
      </c>
      <c r="N447" s="16" t="s">
        <v>3084</v>
      </c>
      <c r="O447" s="16" t="s">
        <v>3085</v>
      </c>
      <c r="R447" s="16" t="n">
        <f aca="false">(1+LEN(N447)-LEN(SUBSTITUTE(N447," ","")))+1</f>
        <v>6</v>
      </c>
      <c r="S447" s="16" t="n">
        <f aca="false">(1+LEN(O447)-LEN(SUBSTITUTE(O447," ","")))</f>
        <v>9</v>
      </c>
      <c r="T447" s="16" t="s">
        <v>2382</v>
      </c>
      <c r="U447" s="20" t="s">
        <v>3114</v>
      </c>
      <c r="V447" s="16" t="s">
        <v>3115</v>
      </c>
      <c r="W447" s="16" t="s">
        <v>3116</v>
      </c>
      <c r="X447" s="20" t="s">
        <v>3117</v>
      </c>
      <c r="Y447" s="20" t="s">
        <v>3118</v>
      </c>
      <c r="Z447" s="16" t="s">
        <v>3119</v>
      </c>
      <c r="AA447" s="20" t="s">
        <v>3120</v>
      </c>
      <c r="AB447" s="20" t="s">
        <v>3114</v>
      </c>
      <c r="AC447" s="20" t="s">
        <v>3121</v>
      </c>
      <c r="AD447" s="20" t="s">
        <v>3122</v>
      </c>
      <c r="AE447" s="16" t="s">
        <v>1098</v>
      </c>
      <c r="AF447" s="20" t="s">
        <v>3123</v>
      </c>
      <c r="AG447" s="20" t="s">
        <v>3124</v>
      </c>
      <c r="AH447" s="16" t="s">
        <v>3125</v>
      </c>
      <c r="AI447" s="20" t="s">
        <v>3126</v>
      </c>
      <c r="AJ447" s="20" t="s">
        <v>3127</v>
      </c>
      <c r="AK447" s="16" t="s">
        <v>3128</v>
      </c>
      <c r="AL447" s="16" t="s">
        <v>3129</v>
      </c>
      <c r="AM447" s="20" t="s">
        <v>3117</v>
      </c>
      <c r="AN447" s="20" t="s">
        <v>3114</v>
      </c>
      <c r="AO447" s="20" t="s">
        <v>3126</v>
      </c>
      <c r="AP447" s="16" t="s">
        <v>2981</v>
      </c>
      <c r="AQ447" s="16" t="s">
        <v>3130</v>
      </c>
      <c r="AR447" s="16" t="s">
        <v>3131</v>
      </c>
      <c r="AS447" s="16" t="s">
        <v>3132</v>
      </c>
      <c r="AT447" s="20" t="s">
        <v>3133</v>
      </c>
      <c r="AU447" s="16" t="s">
        <v>3134</v>
      </c>
      <c r="AV447" s="20" t="s">
        <v>987</v>
      </c>
      <c r="AW447" s="16" t="s">
        <v>3135</v>
      </c>
      <c r="AX447" s="20" t="s">
        <v>987</v>
      </c>
      <c r="AY447" s="16" t="s">
        <v>1845</v>
      </c>
      <c r="AZ447" s="16" t="s">
        <v>3136</v>
      </c>
      <c r="BA447" s="20" t="s">
        <v>3137</v>
      </c>
      <c r="BB447" s="16" t="s">
        <v>2001</v>
      </c>
      <c r="BC447" s="20" t="s">
        <v>3126</v>
      </c>
      <c r="BD447" s="16" t="s">
        <v>3138</v>
      </c>
      <c r="BE447" s="20" t="s">
        <v>3139</v>
      </c>
      <c r="BF447" s="16" t="s">
        <v>3047</v>
      </c>
      <c r="BG447" s="20" t="s">
        <v>3140</v>
      </c>
      <c r="BH447" s="20" t="s">
        <v>3114</v>
      </c>
      <c r="BI447" s="16" t="s">
        <v>3141</v>
      </c>
      <c r="BJ447" s="20" t="s">
        <v>3117</v>
      </c>
      <c r="BK447" s="20" t="s">
        <v>3142</v>
      </c>
      <c r="BL447" s="16" t="s">
        <v>3143</v>
      </c>
      <c r="BM447" s="20" t="s">
        <v>987</v>
      </c>
      <c r="BN447" s="16" t="s">
        <v>3144</v>
      </c>
      <c r="BO447" s="16" t="s">
        <v>3145</v>
      </c>
      <c r="BP447" s="20" t="s">
        <v>3146</v>
      </c>
      <c r="BQ447" s="20" t="s">
        <v>987</v>
      </c>
      <c r="BS447" s="16" t="s">
        <v>3117</v>
      </c>
      <c r="BT447" s="16" t="n">
        <f aca="false">49-(COUNTBLANK(U447:BQ447))</f>
        <v>49</v>
      </c>
      <c r="BU447" s="16" t="str">
        <f aca="false">CONCATENATE("*",BS447,"*")</f>
        <v>*counsel*</v>
      </c>
      <c r="BV447" s="16" t="n">
        <f aca="false">COUNTIFS(U447:BQ447,BU447)</f>
        <v>0</v>
      </c>
      <c r="BW447" s="18" t="n">
        <f aca="false">BV447/BT447</f>
        <v>0</v>
      </c>
      <c r="BX447" s="16" t="s">
        <v>3147</v>
      </c>
      <c r="BY447" s="16" t="n">
        <f aca="false">COUNTIFS(U447:BQ447,BX447)</f>
        <v>0</v>
      </c>
      <c r="BZ447" s="18" t="n">
        <f aca="false">IF(BY447="","",(BY447/BT447))</f>
        <v>0</v>
      </c>
      <c r="CA447" s="16" t="n">
        <f aca="false">COUNTIFS(U447:BQ447,BU446)</f>
        <v>0</v>
      </c>
      <c r="CB447" s="16" t="str">
        <f aca="false">IF(BX447="",BU447,BX447)</f>
        <v>*help*</v>
      </c>
      <c r="CC447" s="16" t="n">
        <f aca="false">COUNTIFS(U447:BQ447,CB446)</f>
        <v>0</v>
      </c>
      <c r="CD447" s="18" t="n">
        <f aca="false">CC447/BT447</f>
        <v>0</v>
      </c>
      <c r="CE447" s="16" t="s">
        <v>3147</v>
      </c>
      <c r="CF447" s="18" t="n">
        <f aca="false">(COUNTIFS(U447:BQ447,CE447))/BT447</f>
        <v>0</v>
      </c>
      <c r="CG447" s="20" t="s">
        <v>3148</v>
      </c>
      <c r="CH447" s="16" t="s">
        <v>3149</v>
      </c>
      <c r="CI447" s="14" t="n">
        <f aca="false">(COUNTIFS(U447:BQ447,CK447))/BT447</f>
        <v>0</v>
      </c>
      <c r="CJ447" s="14" t="n">
        <f aca="false">(COUNTIFS(U447:BQ447,CK446))/BT447</f>
        <v>0.26530612244898</v>
      </c>
      <c r="CK447" s="16" t="s">
        <v>711</v>
      </c>
      <c r="CL447" s="16" t="s">
        <v>3111</v>
      </c>
    </row>
    <row r="448" customFormat="false" ht="13.8" hidden="false" customHeight="false" outlineLevel="0" collapsed="false">
      <c r="A448" s="4" t="s">
        <v>203</v>
      </c>
      <c r="B448" s="4" t="n">
        <v>2</v>
      </c>
      <c r="C448" s="4" t="n">
        <v>1</v>
      </c>
      <c r="D448" s="4" t="n">
        <v>1</v>
      </c>
      <c r="E448" s="4" t="n">
        <v>110</v>
      </c>
      <c r="F448" s="4" t="n">
        <v>56</v>
      </c>
      <c r="G448" s="4" t="n">
        <v>5</v>
      </c>
      <c r="H448" s="4" t="n">
        <v>5056</v>
      </c>
      <c r="I448" s="4" t="n">
        <v>15056</v>
      </c>
      <c r="J448" s="4" t="n">
        <v>5056</v>
      </c>
      <c r="K448" s="4" t="s">
        <v>200</v>
      </c>
      <c r="L448" s="4" t="s">
        <v>132</v>
      </c>
      <c r="M448" s="0" t="s">
        <v>3083</v>
      </c>
      <c r="N448" s="0" t="s">
        <v>3084</v>
      </c>
      <c r="O448" s="0" t="s">
        <v>3085</v>
      </c>
      <c r="R448" s="0" t="n">
        <f aca="false">(1+LEN(N448)-LEN(SUBSTITUTE(N448," ","")))+1</f>
        <v>6</v>
      </c>
      <c r="S448" s="0" t="n">
        <f aca="false">(1+LEN(O448)-LEN(SUBSTITUTE(O448," ","")))</f>
        <v>9</v>
      </c>
      <c r="T448" s="0" t="s">
        <v>2382</v>
      </c>
      <c r="U448" s="19" t="s">
        <v>3086</v>
      </c>
      <c r="V448" s="19" t="s">
        <v>3087</v>
      </c>
      <c r="W448" s="0" t="s">
        <v>3088</v>
      </c>
      <c r="X448" s="19" t="s">
        <v>3089</v>
      </c>
      <c r="Y448" s="19" t="s">
        <v>3090</v>
      </c>
      <c r="Z448" s="19" t="s">
        <v>3091</v>
      </c>
      <c r="AA448" s="0" t="s">
        <v>3092</v>
      </c>
      <c r="AB448" s="19" t="s">
        <v>3093</v>
      </c>
      <c r="AC448" s="19" t="s">
        <v>3094</v>
      </c>
      <c r="AD448" s="19" t="s">
        <v>3095</v>
      </c>
      <c r="AE448" s="19" t="s">
        <v>3091</v>
      </c>
      <c r="AF448" s="19" t="s">
        <v>3096</v>
      </c>
      <c r="AG448" s="0" t="s">
        <v>3097</v>
      </c>
      <c r="AH448" s="0" t="s">
        <v>3098</v>
      </c>
      <c r="AI448" s="19" t="s">
        <v>3094</v>
      </c>
      <c r="AJ448" s="0" t="s">
        <v>3099</v>
      </c>
      <c r="AK448" s="19" t="s">
        <v>3094</v>
      </c>
      <c r="AL448" s="19" t="s">
        <v>3091</v>
      </c>
      <c r="AM448" s="19" t="s">
        <v>3100</v>
      </c>
      <c r="AN448" s="19" t="s">
        <v>3101</v>
      </c>
      <c r="AO448" s="19" t="s">
        <v>3093</v>
      </c>
      <c r="AP448" s="19" t="s">
        <v>3087</v>
      </c>
      <c r="AQ448" s="19" t="s">
        <v>3089</v>
      </c>
      <c r="AR448" s="19" t="s">
        <v>3093</v>
      </c>
      <c r="AS448" s="0" t="s">
        <v>3102</v>
      </c>
      <c r="AT448" s="19" t="s">
        <v>3103</v>
      </c>
      <c r="AU448" s="0" t="s">
        <v>2586</v>
      </c>
      <c r="AV448" s="19" t="s">
        <v>3104</v>
      </c>
      <c r="AW448" s="19" t="s">
        <v>3093</v>
      </c>
      <c r="AX448" s="0" t="s">
        <v>2586</v>
      </c>
      <c r="AY448" s="19" t="s">
        <v>3093</v>
      </c>
      <c r="AZ448" s="19" t="s">
        <v>3091</v>
      </c>
      <c r="BA448" s="19" t="s">
        <v>3095</v>
      </c>
      <c r="BB448" s="0" t="s">
        <v>1134</v>
      </c>
      <c r="BC448" s="19" t="s">
        <v>3105</v>
      </c>
      <c r="BD448" s="19" t="s">
        <v>3087</v>
      </c>
      <c r="BE448" s="19" t="s">
        <v>3093</v>
      </c>
      <c r="BF448" s="0" t="s">
        <v>1642</v>
      </c>
      <c r="BG448" s="19" t="s">
        <v>3106</v>
      </c>
      <c r="BH448" s="19" t="s">
        <v>3087</v>
      </c>
      <c r="BI448" s="19" t="s">
        <v>3094</v>
      </c>
      <c r="BJ448" s="19" t="s">
        <v>3094</v>
      </c>
      <c r="BK448" s="19" t="s">
        <v>711</v>
      </c>
      <c r="BL448" s="19" t="s">
        <v>3093</v>
      </c>
      <c r="BM448" s="0" t="s">
        <v>1134</v>
      </c>
      <c r="BN448" s="19" t="s">
        <v>3107</v>
      </c>
      <c r="BO448" s="19" t="s">
        <v>1625</v>
      </c>
      <c r="BP448" s="19" t="s">
        <v>3108</v>
      </c>
      <c r="BQ448" s="19" t="s">
        <v>3109</v>
      </c>
      <c r="BS448" s="0" t="s">
        <v>3094</v>
      </c>
      <c r="BT448" s="0" t="n">
        <f aca="false">49-(COUNTBLANK(U448:BQ448))</f>
        <v>49</v>
      </c>
      <c r="BU448" s="0" t="str">
        <f aca="false">CONCATENATE("*",BS448,"*")</f>
        <v>*babysit*</v>
      </c>
      <c r="BV448" s="0" t="n">
        <f aca="false">COUNTIFS(U448:BQ448,BU448)</f>
        <v>0</v>
      </c>
      <c r="BW448" s="14" t="n">
        <f aca="false">BV448/BT448</f>
        <v>0</v>
      </c>
      <c r="BX448" s="0" t="s">
        <v>1996</v>
      </c>
      <c r="BY448" s="0" t="n">
        <f aca="false">COUNTIFS(U448:BQ448,BX448)</f>
        <v>0</v>
      </c>
      <c r="BZ448" s="18" t="n">
        <f aca="false">IF(BY448="","",(BY448/BT448))</f>
        <v>0</v>
      </c>
      <c r="CA448" s="0" t="n">
        <f aca="false">COUNTIFS(U448:BQ448,BU449)</f>
        <v>0</v>
      </c>
      <c r="CB448" s="0" t="str">
        <f aca="false">IF(BX448="",BU448,BX448)</f>
        <v>*watch*</v>
      </c>
      <c r="CC448" s="0" t="n">
        <f aca="false">COUNTIFS(U448:BQ448,CB449)</f>
        <v>0</v>
      </c>
      <c r="CD448" s="14" t="n">
        <f aca="false">CC448/BT448</f>
        <v>0</v>
      </c>
      <c r="CE448" s="0" t="s">
        <v>1996</v>
      </c>
      <c r="CF448" s="14" t="n">
        <f aca="false">(COUNTIFS(U448:BQ448,CE448))/BT448</f>
        <v>0</v>
      </c>
      <c r="CG448" s="19" t="s">
        <v>3110</v>
      </c>
      <c r="CH448" s="0" t="s">
        <v>1997</v>
      </c>
      <c r="CI448" s="14" t="n">
        <f aca="false">(COUNTIFS(U448:BQ448,CK448))/BT448</f>
        <v>0.36734693877551</v>
      </c>
      <c r="CJ448" s="14" t="n">
        <f aca="false">(COUNTIFS(U448:BQ448,CH449))/BT448</f>
        <v>0</v>
      </c>
      <c r="CK448" s="15" t="s">
        <v>711</v>
      </c>
      <c r="CL448" s="0" t="s">
        <v>3111</v>
      </c>
    </row>
    <row r="449" customFormat="false" ht="13.8" hidden="false" customHeight="false" outlineLevel="0" collapsed="false">
      <c r="A449" s="4" t="s">
        <v>199</v>
      </c>
      <c r="B449" s="4" t="n">
        <v>2</v>
      </c>
      <c r="C449" s="4" t="n">
        <v>1</v>
      </c>
      <c r="D449" s="4" t="n">
        <v>2</v>
      </c>
      <c r="E449" s="4" t="n">
        <v>110</v>
      </c>
      <c r="F449" s="4" t="n">
        <v>56</v>
      </c>
      <c r="G449" s="4" t="n">
        <v>6</v>
      </c>
      <c r="H449" s="4" t="n">
        <v>6056</v>
      </c>
      <c r="I449" s="4" t="n">
        <v>16056</v>
      </c>
      <c r="J449" s="4" t="n">
        <v>6056</v>
      </c>
      <c r="K449" s="4" t="s">
        <v>200</v>
      </c>
      <c r="L449" s="4" t="s">
        <v>132</v>
      </c>
      <c r="M449" s="0" t="s">
        <v>3112</v>
      </c>
      <c r="N449" s="0" t="s">
        <v>3084</v>
      </c>
      <c r="O449" s="0" t="s">
        <v>3113</v>
      </c>
      <c r="R449" s="0" t="n">
        <f aca="false">(1+LEN(N449)-LEN(SUBSTITUTE(N449," ","")))+1</f>
        <v>6</v>
      </c>
      <c r="S449" s="0" t="n">
        <f aca="false">(1+LEN(O449)-LEN(SUBSTITUTE(O449," ","")))</f>
        <v>9</v>
      </c>
      <c r="T449" s="0" t="s">
        <v>2382</v>
      </c>
      <c r="U449" s="19" t="s">
        <v>3114</v>
      </c>
      <c r="V449" s="0" t="s">
        <v>3115</v>
      </c>
      <c r="W449" s="0" t="s">
        <v>3116</v>
      </c>
      <c r="X449" s="19" t="s">
        <v>3117</v>
      </c>
      <c r="Y449" s="19" t="s">
        <v>3118</v>
      </c>
      <c r="Z449" s="0" t="s">
        <v>3119</v>
      </c>
      <c r="AA449" s="19" t="s">
        <v>3120</v>
      </c>
      <c r="AB449" s="19" t="s">
        <v>3114</v>
      </c>
      <c r="AC449" s="19" t="s">
        <v>3121</v>
      </c>
      <c r="AD449" s="19" t="s">
        <v>3122</v>
      </c>
      <c r="AE449" s="0" t="s">
        <v>1098</v>
      </c>
      <c r="AF449" s="19" t="s">
        <v>3123</v>
      </c>
      <c r="AG449" s="19" t="s">
        <v>3124</v>
      </c>
      <c r="AH449" s="0" t="s">
        <v>3125</v>
      </c>
      <c r="AI449" s="19" t="s">
        <v>3126</v>
      </c>
      <c r="AJ449" s="19" t="s">
        <v>3127</v>
      </c>
      <c r="AK449" s="0" t="s">
        <v>3128</v>
      </c>
      <c r="AL449" s="0" t="s">
        <v>3129</v>
      </c>
      <c r="AM449" s="19" t="s">
        <v>3117</v>
      </c>
      <c r="AN449" s="19" t="s">
        <v>3114</v>
      </c>
      <c r="AO449" s="19" t="s">
        <v>3126</v>
      </c>
      <c r="AP449" s="0" t="s">
        <v>2981</v>
      </c>
      <c r="AQ449" s="0" t="s">
        <v>3130</v>
      </c>
      <c r="AR449" s="0" t="s">
        <v>3131</v>
      </c>
      <c r="AS449" s="0" t="s">
        <v>3132</v>
      </c>
      <c r="AT449" s="19" t="s">
        <v>3133</v>
      </c>
      <c r="AU449" s="0" t="s">
        <v>3134</v>
      </c>
      <c r="AV449" s="19" t="s">
        <v>987</v>
      </c>
      <c r="AW449" s="0" t="s">
        <v>3135</v>
      </c>
      <c r="AX449" s="19" t="s">
        <v>987</v>
      </c>
      <c r="AY449" s="0" t="s">
        <v>1845</v>
      </c>
      <c r="AZ449" s="0" t="s">
        <v>3136</v>
      </c>
      <c r="BA449" s="19" t="s">
        <v>3137</v>
      </c>
      <c r="BB449" s="0" t="s">
        <v>2001</v>
      </c>
      <c r="BC449" s="19" t="s">
        <v>3126</v>
      </c>
      <c r="BD449" s="0" t="s">
        <v>3138</v>
      </c>
      <c r="BE449" s="19" t="s">
        <v>3139</v>
      </c>
      <c r="BF449" s="0" t="s">
        <v>3047</v>
      </c>
      <c r="BG449" s="19" t="s">
        <v>3140</v>
      </c>
      <c r="BH449" s="19" t="s">
        <v>3114</v>
      </c>
      <c r="BI449" s="0" t="s">
        <v>3141</v>
      </c>
      <c r="BJ449" s="19" t="s">
        <v>3117</v>
      </c>
      <c r="BK449" s="19" t="s">
        <v>3142</v>
      </c>
      <c r="BL449" s="0" t="s">
        <v>3143</v>
      </c>
      <c r="BM449" s="19" t="s">
        <v>987</v>
      </c>
      <c r="BN449" s="0" t="s">
        <v>3144</v>
      </c>
      <c r="BO449" s="0" t="s">
        <v>3145</v>
      </c>
      <c r="BP449" s="19" t="s">
        <v>3146</v>
      </c>
      <c r="BQ449" s="19" t="s">
        <v>987</v>
      </c>
      <c r="BS449" s="0" t="s">
        <v>3117</v>
      </c>
      <c r="BT449" s="0" t="n">
        <f aca="false">49-(COUNTBLANK(U449:BQ449))</f>
        <v>49</v>
      </c>
      <c r="BU449" s="0" t="str">
        <f aca="false">CONCATENATE("*",BS449,"*")</f>
        <v>*counsel*</v>
      </c>
      <c r="BV449" s="0" t="n">
        <f aca="false">COUNTIFS(U449:BQ449,BU449)</f>
        <v>0</v>
      </c>
      <c r="BW449" s="18" t="n">
        <f aca="false">BV449/BT449</f>
        <v>0</v>
      </c>
      <c r="BX449" s="0" t="s">
        <v>3147</v>
      </c>
      <c r="BY449" s="0" t="n">
        <f aca="false">COUNTIFS(U449:BQ449,BX449)</f>
        <v>0</v>
      </c>
      <c r="BZ449" s="14" t="n">
        <f aca="false">IF(BY449="","",(BY449/BT449))</f>
        <v>0</v>
      </c>
      <c r="CA449" s="0" t="n">
        <f aca="false">COUNTIFS(U449:BQ449,BU448)</f>
        <v>0</v>
      </c>
      <c r="CB449" s="0" t="str">
        <f aca="false">IF(BX449="",BU449,BX449)</f>
        <v>*help*</v>
      </c>
      <c r="CC449" s="0" t="n">
        <f aca="false">COUNTIFS(U449:BQ449,CB448)</f>
        <v>0</v>
      </c>
      <c r="CD449" s="14" t="n">
        <f aca="false">CC449/BT449</f>
        <v>0</v>
      </c>
      <c r="CE449" s="0" t="s">
        <v>3147</v>
      </c>
      <c r="CF449" s="14" t="n">
        <f aca="false">(COUNTIFS(U449:BQ449,CE449))/BT449</f>
        <v>0</v>
      </c>
      <c r="CG449" s="19" t="s">
        <v>3148</v>
      </c>
      <c r="CH449" s="0" t="s">
        <v>3149</v>
      </c>
      <c r="CI449" s="14" t="n">
        <f aca="false">(COUNTIFS(U449:BQ449,CK449))/BT449</f>
        <v>0.26530612244898</v>
      </c>
      <c r="CJ449" s="14" t="n">
        <f aca="false">(COUNTIFS(U449:BQ449,CH448))/BT449</f>
        <v>0</v>
      </c>
      <c r="CK449" s="15" t="s">
        <v>987</v>
      </c>
      <c r="CL449" s="0" t="s">
        <v>3111</v>
      </c>
    </row>
    <row r="450" customFormat="false" ht="13.8" hidden="false" customHeight="false" outlineLevel="0" collapsed="false">
      <c r="A450" s="4" t="s">
        <v>201</v>
      </c>
      <c r="B450" s="17" t="n">
        <v>2</v>
      </c>
      <c r="C450" s="17" t="n">
        <v>2</v>
      </c>
      <c r="D450" s="17" t="n">
        <v>1</v>
      </c>
      <c r="E450" s="17" t="n">
        <v>110</v>
      </c>
      <c r="F450" s="17" t="n">
        <v>56</v>
      </c>
      <c r="G450" s="17" t="n">
        <v>7</v>
      </c>
      <c r="H450" s="4" t="n">
        <v>7056</v>
      </c>
      <c r="I450" s="4" t="n">
        <v>17056</v>
      </c>
      <c r="J450" s="4" t="n">
        <v>7056</v>
      </c>
      <c r="K450" s="4" t="s">
        <v>200</v>
      </c>
      <c r="L450" s="4" t="s">
        <v>132</v>
      </c>
      <c r="M450" s="16" t="s">
        <v>3083</v>
      </c>
      <c r="N450" s="16" t="s">
        <v>3084</v>
      </c>
      <c r="O450" s="16" t="s">
        <v>3113</v>
      </c>
      <c r="P450" s="16"/>
      <c r="Q450" s="16"/>
      <c r="R450" s="16" t="n">
        <f aca="false">(1+LEN(N450)-LEN(SUBSTITUTE(N450," ","")))+1</f>
        <v>6</v>
      </c>
      <c r="S450" s="16" t="n">
        <f aca="false">(1+LEN(O450)-LEN(SUBSTITUTE(O450," ","")))</f>
        <v>9</v>
      </c>
      <c r="T450" s="16" t="s">
        <v>2382</v>
      </c>
      <c r="U450" s="20" t="s">
        <v>3086</v>
      </c>
      <c r="V450" s="20" t="s">
        <v>3087</v>
      </c>
      <c r="W450" s="16" t="s">
        <v>3088</v>
      </c>
      <c r="X450" s="20" t="s">
        <v>3089</v>
      </c>
      <c r="Y450" s="20" t="s">
        <v>3090</v>
      </c>
      <c r="Z450" s="20" t="s">
        <v>3091</v>
      </c>
      <c r="AA450" s="16" t="s">
        <v>3092</v>
      </c>
      <c r="AB450" s="20" t="s">
        <v>3093</v>
      </c>
      <c r="AC450" s="20" t="s">
        <v>3094</v>
      </c>
      <c r="AD450" s="20" t="s">
        <v>3095</v>
      </c>
      <c r="AE450" s="20" t="s">
        <v>3091</v>
      </c>
      <c r="AF450" s="20" t="s">
        <v>3096</v>
      </c>
      <c r="AG450" s="16" t="s">
        <v>3097</v>
      </c>
      <c r="AH450" s="16" t="s">
        <v>3098</v>
      </c>
      <c r="AI450" s="20" t="s">
        <v>3094</v>
      </c>
      <c r="AJ450" s="16" t="s">
        <v>3099</v>
      </c>
      <c r="AK450" s="20" t="s">
        <v>3094</v>
      </c>
      <c r="AL450" s="20" t="s">
        <v>3091</v>
      </c>
      <c r="AM450" s="20" t="s">
        <v>3100</v>
      </c>
      <c r="AN450" s="20" t="s">
        <v>3101</v>
      </c>
      <c r="AO450" s="20" t="s">
        <v>3093</v>
      </c>
      <c r="AP450" s="20" t="s">
        <v>3087</v>
      </c>
      <c r="AQ450" s="20" t="s">
        <v>3089</v>
      </c>
      <c r="AR450" s="20" t="s">
        <v>3093</v>
      </c>
      <c r="AS450" s="16" t="s">
        <v>3102</v>
      </c>
      <c r="AT450" s="20" t="s">
        <v>3103</v>
      </c>
      <c r="AU450" s="16" t="s">
        <v>2586</v>
      </c>
      <c r="AV450" s="20" t="s">
        <v>3104</v>
      </c>
      <c r="AW450" s="20" t="s">
        <v>3093</v>
      </c>
      <c r="AX450" s="16" t="s">
        <v>2586</v>
      </c>
      <c r="AY450" s="20" t="s">
        <v>3093</v>
      </c>
      <c r="AZ450" s="20" t="s">
        <v>3091</v>
      </c>
      <c r="BA450" s="20" t="s">
        <v>3095</v>
      </c>
      <c r="BB450" s="16" t="s">
        <v>1134</v>
      </c>
      <c r="BC450" s="20" t="s">
        <v>3105</v>
      </c>
      <c r="BD450" s="20" t="s">
        <v>3087</v>
      </c>
      <c r="BE450" s="20" t="s">
        <v>3093</v>
      </c>
      <c r="BF450" s="16" t="s">
        <v>1642</v>
      </c>
      <c r="BG450" s="20" t="s">
        <v>3106</v>
      </c>
      <c r="BH450" s="20" t="s">
        <v>3087</v>
      </c>
      <c r="BI450" s="20" t="s">
        <v>3094</v>
      </c>
      <c r="BJ450" s="20" t="s">
        <v>3094</v>
      </c>
      <c r="BK450" s="20" t="s">
        <v>711</v>
      </c>
      <c r="BL450" s="20" t="s">
        <v>3093</v>
      </c>
      <c r="BM450" s="16" t="s">
        <v>1134</v>
      </c>
      <c r="BN450" s="20" t="s">
        <v>3107</v>
      </c>
      <c r="BO450" s="20" t="s">
        <v>1625</v>
      </c>
      <c r="BP450" s="20" t="s">
        <v>3108</v>
      </c>
      <c r="BQ450" s="20" t="s">
        <v>3109</v>
      </c>
      <c r="BR450" s="16"/>
      <c r="BS450" s="16" t="s">
        <v>3094</v>
      </c>
      <c r="BT450" s="16" t="n">
        <f aca="false">49-(COUNTBLANK(U450:BQ450))</f>
        <v>49</v>
      </c>
      <c r="BU450" s="16" t="str">
        <f aca="false">CONCATENATE("*",BS450,"*")</f>
        <v>*babysit*</v>
      </c>
      <c r="BV450" s="16" t="n">
        <f aca="false">COUNTIFS(U450:BQ450,BU450)</f>
        <v>0</v>
      </c>
      <c r="BW450" s="18" t="n">
        <f aca="false">BV450/BT450</f>
        <v>0</v>
      </c>
      <c r="BX450" s="16" t="s">
        <v>1996</v>
      </c>
      <c r="BY450" s="16" t="n">
        <f aca="false">COUNTIFS(U450:BQ450,BX450)</f>
        <v>0</v>
      </c>
      <c r="BZ450" s="18" t="n">
        <f aca="false">IF(BY450="","",(BY450/BT450))</f>
        <v>0</v>
      </c>
      <c r="CA450" s="16" t="n">
        <f aca="false">COUNTIFS(U450:BQ450,BU451)</f>
        <v>0</v>
      </c>
      <c r="CB450" s="16" t="str">
        <f aca="false">IF(BX450="",BU450,BX450)</f>
        <v>*watch*</v>
      </c>
      <c r="CC450" s="16" t="n">
        <f aca="false">COUNTIFS(U450:BQ450,CB451)</f>
        <v>0</v>
      </c>
      <c r="CD450" s="18" t="n">
        <f aca="false">CC450/BT450</f>
        <v>0</v>
      </c>
      <c r="CE450" s="16" t="s">
        <v>1996</v>
      </c>
      <c r="CF450" s="18" t="n">
        <f aca="false">(COUNTIFS(U450:BQ450,CE450))/BT450</f>
        <v>0</v>
      </c>
      <c r="CG450" s="20" t="s">
        <v>3110</v>
      </c>
      <c r="CH450" s="16" t="s">
        <v>1997</v>
      </c>
      <c r="CI450" s="14" t="n">
        <f aca="false">(COUNTIFS(U450:BQ450,CK450))/BT450</f>
        <v>0</v>
      </c>
      <c r="CJ450" s="18" t="n">
        <v>0.37</v>
      </c>
      <c r="CK450" s="16" t="s">
        <v>987</v>
      </c>
      <c r="CL450" s="16" t="s">
        <v>3111</v>
      </c>
    </row>
    <row r="451" customFormat="false" ht="13.8" hidden="false" customHeight="false" outlineLevel="0" collapsed="false">
      <c r="A451" s="4" t="s">
        <v>202</v>
      </c>
      <c r="B451" s="17" t="n">
        <v>2</v>
      </c>
      <c r="C451" s="17" t="n">
        <v>2</v>
      </c>
      <c r="D451" s="17" t="n">
        <v>2</v>
      </c>
      <c r="E451" s="17" t="n">
        <v>110</v>
      </c>
      <c r="F451" s="17" t="n">
        <v>56</v>
      </c>
      <c r="G451" s="17" t="n">
        <v>8</v>
      </c>
      <c r="H451" s="4" t="n">
        <v>8056</v>
      </c>
      <c r="I451" s="4" t="n">
        <v>18056</v>
      </c>
      <c r="J451" s="4" t="n">
        <v>8056</v>
      </c>
      <c r="K451" s="4" t="s">
        <v>200</v>
      </c>
      <c r="L451" s="4" t="s">
        <v>132</v>
      </c>
      <c r="M451" s="16" t="s">
        <v>3112</v>
      </c>
      <c r="N451" s="16" t="s">
        <v>3084</v>
      </c>
      <c r="O451" s="16" t="s">
        <v>3085</v>
      </c>
      <c r="P451" s="16"/>
      <c r="Q451" s="16"/>
      <c r="R451" s="16" t="n">
        <f aca="false">(1+LEN(N451)-LEN(SUBSTITUTE(N451," ","")))+1</f>
        <v>6</v>
      </c>
      <c r="S451" s="16" t="n">
        <f aca="false">(1+LEN(O451)-LEN(SUBSTITUTE(O451," ","")))</f>
        <v>9</v>
      </c>
      <c r="T451" s="16" t="s">
        <v>2382</v>
      </c>
      <c r="U451" s="20" t="s">
        <v>3114</v>
      </c>
      <c r="V451" s="16" t="s">
        <v>3115</v>
      </c>
      <c r="W451" s="16" t="s">
        <v>3116</v>
      </c>
      <c r="X451" s="20" t="s">
        <v>3117</v>
      </c>
      <c r="Y451" s="20" t="s">
        <v>3118</v>
      </c>
      <c r="Z451" s="16" t="s">
        <v>3119</v>
      </c>
      <c r="AA451" s="20" t="s">
        <v>3120</v>
      </c>
      <c r="AB451" s="20" t="s">
        <v>3114</v>
      </c>
      <c r="AC451" s="20" t="s">
        <v>3121</v>
      </c>
      <c r="AD451" s="20" t="s">
        <v>3122</v>
      </c>
      <c r="AE451" s="16" t="s">
        <v>1098</v>
      </c>
      <c r="AF451" s="20" t="s">
        <v>3123</v>
      </c>
      <c r="AG451" s="20" t="s">
        <v>3124</v>
      </c>
      <c r="AH451" s="16" t="s">
        <v>3125</v>
      </c>
      <c r="AI451" s="20" t="s">
        <v>3126</v>
      </c>
      <c r="AJ451" s="20" t="s">
        <v>3127</v>
      </c>
      <c r="AK451" s="16" t="s">
        <v>3128</v>
      </c>
      <c r="AL451" s="16" t="s">
        <v>3129</v>
      </c>
      <c r="AM451" s="20" t="s">
        <v>3117</v>
      </c>
      <c r="AN451" s="20" t="s">
        <v>3114</v>
      </c>
      <c r="AO451" s="20" t="s">
        <v>3126</v>
      </c>
      <c r="AP451" s="16" t="s">
        <v>2981</v>
      </c>
      <c r="AQ451" s="16" t="s">
        <v>3130</v>
      </c>
      <c r="AR451" s="16" t="s">
        <v>3131</v>
      </c>
      <c r="AS451" s="16" t="s">
        <v>3132</v>
      </c>
      <c r="AT451" s="20" t="s">
        <v>3133</v>
      </c>
      <c r="AU451" s="16" t="s">
        <v>3134</v>
      </c>
      <c r="AV451" s="20" t="s">
        <v>987</v>
      </c>
      <c r="AW451" s="16" t="s">
        <v>3135</v>
      </c>
      <c r="AX451" s="20" t="s">
        <v>987</v>
      </c>
      <c r="AY451" s="16" t="s">
        <v>1845</v>
      </c>
      <c r="AZ451" s="16" t="s">
        <v>3136</v>
      </c>
      <c r="BA451" s="20" t="s">
        <v>3137</v>
      </c>
      <c r="BB451" s="16" t="s">
        <v>2001</v>
      </c>
      <c r="BC451" s="20" t="s">
        <v>3126</v>
      </c>
      <c r="BD451" s="16" t="s">
        <v>3138</v>
      </c>
      <c r="BE451" s="20" t="s">
        <v>3139</v>
      </c>
      <c r="BF451" s="16" t="s">
        <v>3047</v>
      </c>
      <c r="BG451" s="20" t="s">
        <v>3140</v>
      </c>
      <c r="BH451" s="20" t="s">
        <v>3114</v>
      </c>
      <c r="BI451" s="16" t="s">
        <v>3141</v>
      </c>
      <c r="BJ451" s="20" t="s">
        <v>3117</v>
      </c>
      <c r="BK451" s="20" t="s">
        <v>3142</v>
      </c>
      <c r="BL451" s="16" t="s">
        <v>3143</v>
      </c>
      <c r="BM451" s="20" t="s">
        <v>987</v>
      </c>
      <c r="BN451" s="16" t="s">
        <v>3144</v>
      </c>
      <c r="BO451" s="16" t="s">
        <v>3145</v>
      </c>
      <c r="BP451" s="20" t="s">
        <v>3146</v>
      </c>
      <c r="BQ451" s="20" t="s">
        <v>987</v>
      </c>
      <c r="BR451" s="16"/>
      <c r="BS451" s="16" t="s">
        <v>3117</v>
      </c>
      <c r="BT451" s="16" t="n">
        <f aca="false">49-(COUNTBLANK(U451:BQ451))</f>
        <v>49</v>
      </c>
      <c r="BU451" s="16" t="str">
        <f aca="false">CONCATENATE("*",BS451,"*")</f>
        <v>*counsel*</v>
      </c>
      <c r="BV451" s="16" t="n">
        <f aca="false">COUNTIFS(U451:BQ451,BU451)</f>
        <v>0</v>
      </c>
      <c r="BW451" s="18" t="n">
        <f aca="false">BV451/BT451</f>
        <v>0</v>
      </c>
      <c r="BX451" s="16" t="s">
        <v>3147</v>
      </c>
      <c r="BY451" s="16" t="n">
        <f aca="false">COUNTIFS(U451:BQ451,BX451)</f>
        <v>0</v>
      </c>
      <c r="BZ451" s="18" t="n">
        <f aca="false">IF(BY451="","",(BY451/BT451))</f>
        <v>0</v>
      </c>
      <c r="CA451" s="16" t="n">
        <f aca="false">COUNTIFS(U451:BQ451,BU450)</f>
        <v>0</v>
      </c>
      <c r="CB451" s="16" t="str">
        <f aca="false">IF(BX451="",BU451,BX451)</f>
        <v>*help*</v>
      </c>
      <c r="CC451" s="16" t="n">
        <f aca="false">COUNTIFS(U451:BQ451,CB450)</f>
        <v>0</v>
      </c>
      <c r="CD451" s="18" t="n">
        <f aca="false">CC451/BT451</f>
        <v>0</v>
      </c>
      <c r="CE451" s="16" t="s">
        <v>3147</v>
      </c>
      <c r="CF451" s="18" t="n">
        <f aca="false">(COUNTIFS(U451:BQ451,CE451))/BT451</f>
        <v>0</v>
      </c>
      <c r="CG451" s="20" t="s">
        <v>3148</v>
      </c>
      <c r="CH451" s="16" t="s">
        <v>3149</v>
      </c>
      <c r="CI451" s="14" t="n">
        <f aca="false">(COUNTIFS(U451:BQ451,CK451))/BT451</f>
        <v>0</v>
      </c>
      <c r="CJ451" s="18" t="n">
        <v>0.27</v>
      </c>
      <c r="CK451" s="16" t="s">
        <v>711</v>
      </c>
      <c r="CL451" s="16" t="s">
        <v>3111</v>
      </c>
    </row>
    <row r="452" customFormat="false" ht="13.8" hidden="false" customHeight="false" outlineLevel="0" collapsed="false">
      <c r="A452" s="4" t="s">
        <v>167</v>
      </c>
      <c r="B452" s="4" t="n">
        <v>1</v>
      </c>
      <c r="C452" s="4" t="n">
        <v>1</v>
      </c>
      <c r="D452" s="4" t="n">
        <v>1</v>
      </c>
      <c r="E452" s="4" t="n">
        <v>111</v>
      </c>
      <c r="F452" s="4" t="n">
        <v>57</v>
      </c>
      <c r="G452" s="4" t="n">
        <v>0</v>
      </c>
      <c r="H452" s="4" t="n">
        <v>57</v>
      </c>
      <c r="I452" s="4" t="n">
        <v>10057</v>
      </c>
      <c r="J452" s="4" t="n">
        <v>57</v>
      </c>
      <c r="K452" s="4" t="s">
        <v>200</v>
      </c>
      <c r="L452" s="4" t="s">
        <v>132</v>
      </c>
      <c r="M452" s="0" t="s">
        <v>3150</v>
      </c>
      <c r="N452" s="0" t="s">
        <v>3151</v>
      </c>
      <c r="O452" s="0" t="s">
        <v>3152</v>
      </c>
      <c r="R452" s="0" t="n">
        <f aca="false">(1+LEN(N452)-LEN(SUBSTITUTE(N452," ","")))+1</f>
        <v>7</v>
      </c>
      <c r="S452" s="0" t="n">
        <f aca="false">(1+LEN(O452)-LEN(SUBSTITUTE(O452," ","")))</f>
        <v>11</v>
      </c>
      <c r="T452" s="0" t="s">
        <v>3153</v>
      </c>
      <c r="U452" s="0" t="s">
        <v>3154</v>
      </c>
      <c r="V452" s="0" t="s">
        <v>3155</v>
      </c>
      <c r="W452" s="0" t="s">
        <v>3156</v>
      </c>
      <c r="X452" s="0" t="s">
        <v>3157</v>
      </c>
      <c r="Y452" s="0" t="s">
        <v>3158</v>
      </c>
      <c r="Z452" s="0" t="s">
        <v>3159</v>
      </c>
      <c r="AA452" s="0" t="s">
        <v>3160</v>
      </c>
      <c r="AB452" s="0" t="s">
        <v>3161</v>
      </c>
      <c r="AC452" s="0" t="s">
        <v>3162</v>
      </c>
      <c r="AD452" s="0" t="s">
        <v>1058</v>
      </c>
      <c r="AE452" s="0" t="s">
        <v>3163</v>
      </c>
      <c r="AF452" s="0" t="s">
        <v>3164</v>
      </c>
      <c r="AG452" s="0" t="s">
        <v>1073</v>
      </c>
      <c r="AH452" s="0" t="s">
        <v>3165</v>
      </c>
      <c r="AI452" s="0" t="s">
        <v>3166</v>
      </c>
      <c r="AJ452" s="0" t="s">
        <v>3167</v>
      </c>
      <c r="AK452" s="0" t="s">
        <v>3168</v>
      </c>
      <c r="AL452" s="12"/>
      <c r="AM452" s="0" t="s">
        <v>1312</v>
      </c>
      <c r="AN452" s="0" t="s">
        <v>3169</v>
      </c>
      <c r="AO452" s="0" t="s">
        <v>3170</v>
      </c>
      <c r="AP452" s="0" t="s">
        <v>3171</v>
      </c>
      <c r="AQ452" s="0" t="s">
        <v>1058</v>
      </c>
      <c r="AR452" s="0" t="s">
        <v>3172</v>
      </c>
      <c r="AS452" s="0" t="s">
        <v>1926</v>
      </c>
      <c r="AT452" s="0" t="s">
        <v>3173</v>
      </c>
      <c r="AU452" s="0" t="s">
        <v>1058</v>
      </c>
      <c r="AV452" s="0" t="s">
        <v>3174</v>
      </c>
      <c r="AW452" s="0" t="s">
        <v>3175</v>
      </c>
      <c r="AX452" s="0" t="s">
        <v>1073</v>
      </c>
      <c r="AY452" s="0" t="s">
        <v>1058</v>
      </c>
      <c r="AZ452" s="0" t="s">
        <v>3176</v>
      </c>
      <c r="BA452" s="0" t="s">
        <v>3177</v>
      </c>
      <c r="BB452" s="0" t="s">
        <v>3161</v>
      </c>
      <c r="BC452" s="0" t="s">
        <v>3077</v>
      </c>
      <c r="BD452" s="0" t="s">
        <v>3178</v>
      </c>
      <c r="BE452" s="0" t="s">
        <v>3173</v>
      </c>
      <c r="BF452" s="0" t="s">
        <v>1073</v>
      </c>
      <c r="BG452" s="0" t="s">
        <v>1058</v>
      </c>
      <c r="BH452" s="0" t="s">
        <v>1073</v>
      </c>
      <c r="BI452" s="0" t="s">
        <v>3159</v>
      </c>
      <c r="BJ452" s="0" t="s">
        <v>3179</v>
      </c>
      <c r="BK452" s="0" t="s">
        <v>3180</v>
      </c>
      <c r="BL452" s="0" t="s">
        <v>3181</v>
      </c>
      <c r="BM452" s="0" t="s">
        <v>655</v>
      </c>
      <c r="BN452" s="0" t="s">
        <v>3182</v>
      </c>
      <c r="BO452" s="0" t="s">
        <v>3183</v>
      </c>
      <c r="BP452" s="0" t="s">
        <v>3184</v>
      </c>
      <c r="BQ452" s="12"/>
      <c r="BS452" s="0" t="s">
        <v>1891</v>
      </c>
      <c r="BT452" s="0" t="n">
        <f aca="false">49-(COUNTBLANK(U452:BQ452))</f>
        <v>47</v>
      </c>
      <c r="BU452" s="0" t="str">
        <f aca="false">CONCATENATE("*",BS452,"*")</f>
        <v>*pass*</v>
      </c>
      <c r="BV452" s="0" t="n">
        <f aca="false">COUNTIFS(U452:BQ452,BU452)</f>
        <v>0</v>
      </c>
      <c r="BW452" s="14" t="n">
        <f aca="false">BV452/BT452</f>
        <v>0</v>
      </c>
      <c r="BX452" s="0" t="s">
        <v>3185</v>
      </c>
      <c r="BY452" s="0" t="n">
        <f aca="false">COUNTIFS(U452:BQ452,BX452)</f>
        <v>0</v>
      </c>
      <c r="BZ452" s="13" t="n">
        <f aca="false">IF(BY452="","",(BY452/BT452))</f>
        <v>0</v>
      </c>
      <c r="CA452" s="0" t="n">
        <f aca="false">COUNTIFS(U452:BQ452,BU453)</f>
        <v>0</v>
      </c>
      <c r="CB452" s="0" t="str">
        <f aca="false">IF(BX452="",BU452,BX452)</f>
        <v>*throw*</v>
      </c>
      <c r="CC452" s="0" t="n">
        <f aca="false">COUNTIFS(U452:BQ452,CB453)</f>
        <v>0</v>
      </c>
      <c r="CD452" s="14" t="n">
        <f aca="false">CC452/BT452</f>
        <v>0</v>
      </c>
      <c r="CE452" s="0" t="s">
        <v>3185</v>
      </c>
      <c r="CF452" s="14" t="n">
        <f aca="false">(COUNTIFS(U452:BQ452,CE452))/BT452</f>
        <v>0</v>
      </c>
      <c r="CH452" s="0" t="s">
        <v>3186</v>
      </c>
      <c r="CI452" s="14" t="n">
        <f aca="false">(COUNTIFS(U452:BQ452,CK452))/BT452</f>
        <v>0.276595744680851</v>
      </c>
      <c r="CJ452" s="14" t="n">
        <f aca="false">(COUNTIFS(U452:BQ452,CK453))/BT452</f>
        <v>0</v>
      </c>
      <c r="CK452" s="15" t="s">
        <v>1058</v>
      </c>
      <c r="CL452" s="0" t="s">
        <v>3187</v>
      </c>
    </row>
    <row r="453" customFormat="false" ht="13.8" hidden="false" customHeight="false" outlineLevel="0" collapsed="false">
      <c r="A453" s="4" t="s">
        <v>195</v>
      </c>
      <c r="B453" s="4" t="n">
        <v>1</v>
      </c>
      <c r="C453" s="4" t="n">
        <v>1</v>
      </c>
      <c r="D453" s="4" t="n">
        <v>2</v>
      </c>
      <c r="E453" s="4" t="n">
        <v>111</v>
      </c>
      <c r="F453" s="4" t="n">
        <v>57</v>
      </c>
      <c r="G453" s="4" t="n">
        <v>1</v>
      </c>
      <c r="H453" s="4" t="n">
        <v>1057</v>
      </c>
      <c r="I453" s="4" t="n">
        <v>11057</v>
      </c>
      <c r="J453" s="4" t="n">
        <v>1057</v>
      </c>
      <c r="K453" s="4" t="s">
        <v>200</v>
      </c>
      <c r="L453" s="4" t="s">
        <v>132</v>
      </c>
      <c r="M453" s="0" t="s">
        <v>3188</v>
      </c>
      <c r="N453" s="0" t="s">
        <v>3151</v>
      </c>
      <c r="O453" s="0" t="s">
        <v>3189</v>
      </c>
      <c r="R453" s="0" t="n">
        <f aca="false">(1+LEN(N453)-LEN(SUBSTITUTE(N453," ","")))+1</f>
        <v>7</v>
      </c>
      <c r="S453" s="0" t="n">
        <f aca="false">(1+LEN(O453)-LEN(SUBSTITUTE(O453," ","")))</f>
        <v>11</v>
      </c>
      <c r="T453" s="0" t="s">
        <v>3153</v>
      </c>
      <c r="U453" s="0" t="s">
        <v>217</v>
      </c>
      <c r="V453" s="0" t="s">
        <v>3190</v>
      </c>
      <c r="W453" s="0" t="s">
        <v>3191</v>
      </c>
      <c r="X453" s="0" t="s">
        <v>3192</v>
      </c>
      <c r="Y453" s="0" t="s">
        <v>3192</v>
      </c>
      <c r="Z453" s="0" t="s">
        <v>3192</v>
      </c>
      <c r="AA453" s="0" t="s">
        <v>3192</v>
      </c>
      <c r="AB453" s="0" t="s">
        <v>3192</v>
      </c>
      <c r="AC453" s="0" t="s">
        <v>3193</v>
      </c>
      <c r="AD453" s="12"/>
      <c r="AE453" s="0" t="s">
        <v>3194</v>
      </c>
      <c r="AF453" s="0" t="s">
        <v>3195</v>
      </c>
      <c r="AG453" s="0" t="s">
        <v>3196</v>
      </c>
      <c r="AH453" s="0" t="s">
        <v>3192</v>
      </c>
      <c r="AI453" s="0" t="s">
        <v>3197</v>
      </c>
      <c r="AJ453" s="0" t="s">
        <v>3198</v>
      </c>
      <c r="AK453" s="0" t="s">
        <v>3199</v>
      </c>
      <c r="AL453" s="0" t="s">
        <v>3200</v>
      </c>
      <c r="AM453" s="0" t="s">
        <v>3192</v>
      </c>
      <c r="AN453" s="0" t="s">
        <v>3192</v>
      </c>
      <c r="AO453" s="0" t="s">
        <v>1073</v>
      </c>
      <c r="AP453" s="0" t="s">
        <v>3201</v>
      </c>
      <c r="AQ453" s="0" t="s">
        <v>3192</v>
      </c>
      <c r="AR453" s="0" t="s">
        <v>3202</v>
      </c>
      <c r="AS453" s="0" t="s">
        <v>3192</v>
      </c>
      <c r="AT453" s="0" t="s">
        <v>3203</v>
      </c>
      <c r="AU453" s="0" t="s">
        <v>3204</v>
      </c>
      <c r="AV453" s="0" t="s">
        <v>334</v>
      </c>
      <c r="AW453" s="0" t="s">
        <v>240</v>
      </c>
      <c r="AX453" s="0" t="s">
        <v>677</v>
      </c>
      <c r="AY453" s="0" t="s">
        <v>3192</v>
      </c>
      <c r="AZ453" s="0" t="s">
        <v>3205</v>
      </c>
      <c r="BA453" s="0" t="s">
        <v>3206</v>
      </c>
      <c r="BB453" s="0" t="s">
        <v>1073</v>
      </c>
      <c r="BC453" s="0" t="s">
        <v>3207</v>
      </c>
      <c r="BD453" s="0" t="s">
        <v>217</v>
      </c>
      <c r="BE453" s="0" t="s">
        <v>3208</v>
      </c>
      <c r="BF453" s="0" t="s">
        <v>1583</v>
      </c>
      <c r="BG453" s="0" t="s">
        <v>3209</v>
      </c>
      <c r="BH453" s="0" t="s">
        <v>3210</v>
      </c>
      <c r="BI453" s="0" t="s">
        <v>3211</v>
      </c>
      <c r="BJ453" s="0" t="s">
        <v>3161</v>
      </c>
      <c r="BK453" s="0" t="s">
        <v>3212</v>
      </c>
      <c r="BL453" s="0" t="s">
        <v>3213</v>
      </c>
      <c r="BM453" s="0" t="s">
        <v>1073</v>
      </c>
      <c r="BN453" s="12"/>
      <c r="BO453" s="12"/>
      <c r="BP453" s="0" t="s">
        <v>1888</v>
      </c>
      <c r="BQ453" s="0" t="s">
        <v>217</v>
      </c>
      <c r="BS453" s="0" t="s">
        <v>3192</v>
      </c>
      <c r="BT453" s="0" t="n">
        <f aca="false">49-(COUNTBLANK(U453:BQ453))</f>
        <v>46</v>
      </c>
      <c r="BU453" s="0" t="str">
        <f aca="false">CONCATENATE("*",BS453,"*")</f>
        <v>*dunk*</v>
      </c>
      <c r="BV453" s="0" t="n">
        <f aca="false">COUNTIFS(U453:BQ453,BU453)</f>
        <v>0</v>
      </c>
      <c r="BW453" s="13" t="n">
        <f aca="false">BV453/BT453</f>
        <v>0</v>
      </c>
      <c r="BZ453" s="14" t="str">
        <f aca="false">IF(BY453="","",(BY453/BT453))</f>
        <v/>
      </c>
      <c r="CA453" s="0" t="n">
        <f aca="false">COUNTIFS(U453:BQ453,BU452)</f>
        <v>0</v>
      </c>
      <c r="CB453" s="0" t="str">
        <f aca="false">IF(BX453="",BU453,BX453)</f>
        <v>*dunk*</v>
      </c>
      <c r="CC453" s="0" t="n">
        <f aca="false">COUNTIFS(U453:BQ453,CB452)</f>
        <v>0</v>
      </c>
      <c r="CD453" s="14" t="n">
        <f aca="false">CC453/BT453</f>
        <v>0</v>
      </c>
      <c r="CE453" s="0" t="s">
        <v>3214</v>
      </c>
      <c r="CF453" s="14" t="n">
        <f aca="false">(COUNTIFS(U453:BQ453,CE453))/BT453</f>
        <v>0</v>
      </c>
      <c r="CH453" s="0" t="s">
        <v>3215</v>
      </c>
      <c r="CI453" s="14" t="n">
        <f aca="false">(COUNTIFS(U453:BQ453,CK453))/BT453</f>
        <v>0.369565217391304</v>
      </c>
      <c r="CJ453" s="14" t="n">
        <f aca="false">(COUNTIFS(U453:BQ453,CK452))/BT453</f>
        <v>0.0217391304347826</v>
      </c>
      <c r="CK453" s="15" t="s">
        <v>3192</v>
      </c>
      <c r="CL453" s="0" t="s">
        <v>3187</v>
      </c>
    </row>
    <row r="454" customFormat="false" ht="13.8" hidden="false" customHeight="false" outlineLevel="0" collapsed="false">
      <c r="A454" s="4" t="s">
        <v>197</v>
      </c>
      <c r="B454" s="17" t="n">
        <v>1</v>
      </c>
      <c r="C454" s="17" t="n">
        <v>2</v>
      </c>
      <c r="D454" s="17" t="n">
        <v>1</v>
      </c>
      <c r="E454" s="17" t="n">
        <v>111</v>
      </c>
      <c r="F454" s="17" t="n">
        <v>57</v>
      </c>
      <c r="G454" s="17" t="n">
        <v>2</v>
      </c>
      <c r="H454" s="4" t="n">
        <v>2057</v>
      </c>
      <c r="I454" s="4" t="n">
        <v>12057</v>
      </c>
      <c r="J454" s="4" t="n">
        <v>2057</v>
      </c>
      <c r="K454" s="4" t="s">
        <v>200</v>
      </c>
      <c r="L454" s="4" t="s">
        <v>132</v>
      </c>
      <c r="M454" s="16" t="s">
        <v>3150</v>
      </c>
      <c r="N454" s="16" t="s">
        <v>3151</v>
      </c>
      <c r="O454" s="16" t="s">
        <v>3189</v>
      </c>
      <c r="R454" s="16" t="n">
        <f aca="false">(1+LEN(N454)-LEN(SUBSTITUTE(N454," ","")))+1</f>
        <v>7</v>
      </c>
      <c r="S454" s="16" t="n">
        <f aca="false">(1+LEN(O454)-LEN(SUBSTITUTE(O454," ","")))</f>
        <v>11</v>
      </c>
      <c r="T454" s="16" t="s">
        <v>3153</v>
      </c>
      <c r="U454" s="16" t="s">
        <v>3154</v>
      </c>
      <c r="V454" s="16" t="s">
        <v>3155</v>
      </c>
      <c r="W454" s="16" t="s">
        <v>3156</v>
      </c>
      <c r="X454" s="16" t="s">
        <v>3157</v>
      </c>
      <c r="Y454" s="16" t="s">
        <v>3158</v>
      </c>
      <c r="Z454" s="16" t="s">
        <v>3159</v>
      </c>
      <c r="AA454" s="16" t="s">
        <v>3160</v>
      </c>
      <c r="AB454" s="16" t="s">
        <v>3161</v>
      </c>
      <c r="AC454" s="16" t="s">
        <v>3162</v>
      </c>
      <c r="AD454" s="16" t="s">
        <v>1058</v>
      </c>
      <c r="AE454" s="16" t="s">
        <v>3163</v>
      </c>
      <c r="AF454" s="16" t="s">
        <v>3164</v>
      </c>
      <c r="AG454" s="16" t="s">
        <v>1073</v>
      </c>
      <c r="AH454" s="16" t="s">
        <v>3165</v>
      </c>
      <c r="AI454" s="16" t="s">
        <v>3166</v>
      </c>
      <c r="AJ454" s="16" t="s">
        <v>3167</v>
      </c>
      <c r="AK454" s="16" t="s">
        <v>3168</v>
      </c>
      <c r="AM454" s="16" t="s">
        <v>1312</v>
      </c>
      <c r="AN454" s="16" t="s">
        <v>3169</v>
      </c>
      <c r="AO454" s="16" t="s">
        <v>3170</v>
      </c>
      <c r="AP454" s="16" t="s">
        <v>3171</v>
      </c>
      <c r="AQ454" s="16" t="s">
        <v>1058</v>
      </c>
      <c r="AR454" s="16" t="s">
        <v>3172</v>
      </c>
      <c r="AS454" s="16" t="s">
        <v>1926</v>
      </c>
      <c r="AT454" s="16" t="s">
        <v>3173</v>
      </c>
      <c r="AU454" s="16" t="s">
        <v>1058</v>
      </c>
      <c r="AV454" s="16" t="s">
        <v>3174</v>
      </c>
      <c r="AW454" s="16" t="s">
        <v>3175</v>
      </c>
      <c r="AX454" s="16" t="s">
        <v>1073</v>
      </c>
      <c r="AY454" s="16" t="s">
        <v>1058</v>
      </c>
      <c r="AZ454" s="16" t="s">
        <v>3176</v>
      </c>
      <c r="BA454" s="16" t="s">
        <v>3177</v>
      </c>
      <c r="BB454" s="16" t="s">
        <v>3161</v>
      </c>
      <c r="BC454" s="16" t="s">
        <v>3077</v>
      </c>
      <c r="BD454" s="16" t="s">
        <v>3178</v>
      </c>
      <c r="BE454" s="16" t="s">
        <v>3173</v>
      </c>
      <c r="BF454" s="16" t="s">
        <v>1073</v>
      </c>
      <c r="BG454" s="16" t="s">
        <v>1058</v>
      </c>
      <c r="BH454" s="16" t="s">
        <v>1073</v>
      </c>
      <c r="BI454" s="16" t="s">
        <v>3159</v>
      </c>
      <c r="BJ454" s="16" t="s">
        <v>3179</v>
      </c>
      <c r="BK454" s="16" t="s">
        <v>3180</v>
      </c>
      <c r="BL454" s="16" t="s">
        <v>3181</v>
      </c>
      <c r="BM454" s="16" t="s">
        <v>655</v>
      </c>
      <c r="BN454" s="16" t="s">
        <v>3182</v>
      </c>
      <c r="BO454" s="16" t="s">
        <v>3183</v>
      </c>
      <c r="BP454" s="16" t="s">
        <v>3184</v>
      </c>
      <c r="BS454" s="16" t="s">
        <v>1891</v>
      </c>
      <c r="BT454" s="16" t="n">
        <f aca="false">49-(COUNTBLANK(U454:BQ454))</f>
        <v>47</v>
      </c>
      <c r="BU454" s="16" t="str">
        <f aca="false">CONCATENATE("*",BS454,"*")</f>
        <v>*pass*</v>
      </c>
      <c r="BV454" s="16" t="n">
        <f aca="false">COUNTIFS(U454:BQ454,BU454)</f>
        <v>0</v>
      </c>
      <c r="BW454" s="18" t="n">
        <f aca="false">BV454/BT454</f>
        <v>0</v>
      </c>
      <c r="BX454" s="16" t="s">
        <v>3185</v>
      </c>
      <c r="BY454" s="16" t="n">
        <f aca="false">COUNTIFS(U454:BQ454,BX454)</f>
        <v>0</v>
      </c>
      <c r="BZ454" s="18" t="n">
        <f aca="false">IF(BY454="","",(BY454/BT454))</f>
        <v>0</v>
      </c>
      <c r="CA454" s="16" t="n">
        <f aca="false">COUNTIFS(U454:BQ454,BU455)</f>
        <v>0</v>
      </c>
      <c r="CB454" s="16" t="str">
        <f aca="false">IF(BX454="",BU454,BX454)</f>
        <v>*throw*</v>
      </c>
      <c r="CC454" s="16" t="n">
        <f aca="false">COUNTIFS(U454:BQ454,CB455)</f>
        <v>0</v>
      </c>
      <c r="CD454" s="18" t="n">
        <f aca="false">CC454/BT454</f>
        <v>0</v>
      </c>
      <c r="CE454" s="16" t="s">
        <v>3185</v>
      </c>
      <c r="CF454" s="18" t="n">
        <f aca="false">(COUNTIFS(U454:BQ454,CE454))/BT454</f>
        <v>0</v>
      </c>
      <c r="CH454" s="16" t="s">
        <v>3186</v>
      </c>
      <c r="CI454" s="14" t="n">
        <f aca="false">(COUNTIFS(U454:BQ454,CK454))/BT454</f>
        <v>0</v>
      </c>
      <c r="CJ454" s="14" t="n">
        <f aca="false">(COUNTIFS(U454:BQ454,CK455))/BT454</f>
        <v>0.276595744680851</v>
      </c>
      <c r="CK454" s="16" t="s">
        <v>3192</v>
      </c>
      <c r="CL454" s="16" t="s">
        <v>3187</v>
      </c>
    </row>
    <row r="455" customFormat="false" ht="13.8" hidden="false" customHeight="false" outlineLevel="0" collapsed="false">
      <c r="A455" s="4" t="s">
        <v>131</v>
      </c>
      <c r="B455" s="17" t="n">
        <v>1</v>
      </c>
      <c r="C455" s="17" t="n">
        <v>2</v>
      </c>
      <c r="D455" s="17" t="n">
        <v>2</v>
      </c>
      <c r="E455" s="17" t="n">
        <v>111</v>
      </c>
      <c r="F455" s="17" t="n">
        <v>57</v>
      </c>
      <c r="G455" s="17" t="n">
        <v>3</v>
      </c>
      <c r="H455" s="4" t="n">
        <v>3057</v>
      </c>
      <c r="I455" s="4" t="n">
        <v>13057</v>
      </c>
      <c r="J455" s="4" t="n">
        <v>3057</v>
      </c>
      <c r="K455" s="4" t="s">
        <v>200</v>
      </c>
      <c r="L455" s="4" t="s">
        <v>132</v>
      </c>
      <c r="M455" s="16" t="s">
        <v>3188</v>
      </c>
      <c r="N455" s="16" t="s">
        <v>3151</v>
      </c>
      <c r="O455" s="16" t="s">
        <v>3152</v>
      </c>
      <c r="R455" s="16" t="n">
        <f aca="false">(1+LEN(N455)-LEN(SUBSTITUTE(N455," ","")))+1</f>
        <v>7</v>
      </c>
      <c r="S455" s="16" t="n">
        <f aca="false">(1+LEN(O455)-LEN(SUBSTITUTE(O455," ","")))</f>
        <v>11</v>
      </c>
      <c r="T455" s="16" t="s">
        <v>3153</v>
      </c>
      <c r="U455" s="16" t="s">
        <v>217</v>
      </c>
      <c r="V455" s="16" t="s">
        <v>3190</v>
      </c>
      <c r="W455" s="16" t="s">
        <v>3191</v>
      </c>
      <c r="X455" s="16" t="s">
        <v>3192</v>
      </c>
      <c r="Y455" s="16" t="s">
        <v>3192</v>
      </c>
      <c r="Z455" s="16" t="s">
        <v>3192</v>
      </c>
      <c r="AA455" s="16" t="s">
        <v>3192</v>
      </c>
      <c r="AB455" s="16" t="s">
        <v>3192</v>
      </c>
      <c r="AC455" s="16" t="s">
        <v>3193</v>
      </c>
      <c r="AE455" s="16" t="s">
        <v>3194</v>
      </c>
      <c r="AF455" s="16" t="s">
        <v>3195</v>
      </c>
      <c r="AG455" s="16" t="s">
        <v>3196</v>
      </c>
      <c r="AH455" s="16" t="s">
        <v>3192</v>
      </c>
      <c r="AI455" s="16" t="s">
        <v>3197</v>
      </c>
      <c r="AJ455" s="16" t="s">
        <v>3198</v>
      </c>
      <c r="AK455" s="16" t="s">
        <v>3199</v>
      </c>
      <c r="AL455" s="16" t="s">
        <v>3200</v>
      </c>
      <c r="AM455" s="16" t="s">
        <v>3192</v>
      </c>
      <c r="AN455" s="16" t="s">
        <v>3192</v>
      </c>
      <c r="AO455" s="16" t="s">
        <v>1073</v>
      </c>
      <c r="AP455" s="16" t="s">
        <v>3201</v>
      </c>
      <c r="AQ455" s="16" t="s">
        <v>3192</v>
      </c>
      <c r="AR455" s="16" t="s">
        <v>3202</v>
      </c>
      <c r="AS455" s="16" t="s">
        <v>3192</v>
      </c>
      <c r="AT455" s="16" t="s">
        <v>3203</v>
      </c>
      <c r="AU455" s="16" t="s">
        <v>3204</v>
      </c>
      <c r="AV455" s="16" t="s">
        <v>334</v>
      </c>
      <c r="AW455" s="16" t="s">
        <v>240</v>
      </c>
      <c r="AX455" s="16" t="s">
        <v>677</v>
      </c>
      <c r="AY455" s="16" t="s">
        <v>3192</v>
      </c>
      <c r="AZ455" s="16" t="s">
        <v>3205</v>
      </c>
      <c r="BA455" s="16" t="s">
        <v>3206</v>
      </c>
      <c r="BB455" s="16" t="s">
        <v>1073</v>
      </c>
      <c r="BC455" s="16" t="s">
        <v>3207</v>
      </c>
      <c r="BD455" s="16" t="s">
        <v>217</v>
      </c>
      <c r="BE455" s="16" t="s">
        <v>3208</v>
      </c>
      <c r="BF455" s="16" t="s">
        <v>1583</v>
      </c>
      <c r="BG455" s="16" t="s">
        <v>3209</v>
      </c>
      <c r="BH455" s="16" t="s">
        <v>3210</v>
      </c>
      <c r="BI455" s="16" t="s">
        <v>3211</v>
      </c>
      <c r="BJ455" s="16" t="s">
        <v>3161</v>
      </c>
      <c r="BK455" s="16" t="s">
        <v>3212</v>
      </c>
      <c r="BL455" s="16" t="s">
        <v>3213</v>
      </c>
      <c r="BM455" s="16" t="s">
        <v>1073</v>
      </c>
      <c r="BP455" s="16" t="s">
        <v>1888</v>
      </c>
      <c r="BQ455" s="16" t="s">
        <v>217</v>
      </c>
      <c r="BS455" s="16" t="s">
        <v>3192</v>
      </c>
      <c r="BT455" s="16" t="n">
        <f aca="false">49-(COUNTBLANK(U455:BQ455))</f>
        <v>46</v>
      </c>
      <c r="BU455" s="16" t="str">
        <f aca="false">CONCATENATE("*",BS455,"*")</f>
        <v>*dunk*</v>
      </c>
      <c r="BV455" s="16" t="n">
        <f aca="false">COUNTIFS(U455:BQ455,BU455)</f>
        <v>0</v>
      </c>
      <c r="BW455" s="18" t="n">
        <f aca="false">BV455/BT455</f>
        <v>0</v>
      </c>
      <c r="BZ455" s="18" t="str">
        <f aca="false">IF(BY455="","",(BY455/BT455))</f>
        <v/>
      </c>
      <c r="CA455" s="16" t="n">
        <f aca="false">COUNTIFS(U455:BQ455,BU454)</f>
        <v>0</v>
      </c>
      <c r="CB455" s="16" t="str">
        <f aca="false">IF(BX455="",BU455,BX455)</f>
        <v>*dunk*</v>
      </c>
      <c r="CC455" s="16" t="n">
        <f aca="false">COUNTIFS(U455:BQ455,CB454)</f>
        <v>0</v>
      </c>
      <c r="CD455" s="18" t="n">
        <f aca="false">CC455/BT455</f>
        <v>0</v>
      </c>
      <c r="CE455" s="16" t="s">
        <v>3214</v>
      </c>
      <c r="CF455" s="18" t="n">
        <f aca="false">(COUNTIFS(U455:BQ455,CE455))/BT455</f>
        <v>0</v>
      </c>
      <c r="CH455" s="16" t="s">
        <v>3215</v>
      </c>
      <c r="CI455" s="14" t="n">
        <f aca="false">(COUNTIFS(U455:BQ455,CK455))/BT455</f>
        <v>0.0217391304347826</v>
      </c>
      <c r="CJ455" s="14" t="n">
        <f aca="false">(COUNTIFS(U455:BQ455,CK454))/BT455</f>
        <v>0.369565217391304</v>
      </c>
      <c r="CK455" s="16" t="s">
        <v>1058</v>
      </c>
      <c r="CL455" s="16" t="s">
        <v>3187</v>
      </c>
    </row>
    <row r="456" customFormat="false" ht="13.8" hidden="false" customHeight="false" outlineLevel="0" collapsed="false">
      <c r="A456" s="4" t="s">
        <v>203</v>
      </c>
      <c r="B456" s="4" t="n">
        <v>2</v>
      </c>
      <c r="C456" s="4" t="n">
        <v>1</v>
      </c>
      <c r="D456" s="4" t="n">
        <v>1</v>
      </c>
      <c r="E456" s="4" t="n">
        <v>111</v>
      </c>
      <c r="F456" s="4" t="n">
        <v>57</v>
      </c>
      <c r="G456" s="4" t="n">
        <v>5</v>
      </c>
      <c r="H456" s="4" t="n">
        <v>5057</v>
      </c>
      <c r="I456" s="4" t="n">
        <v>15057</v>
      </c>
      <c r="J456" s="4" t="n">
        <v>5057</v>
      </c>
      <c r="K456" s="4" t="s">
        <v>200</v>
      </c>
      <c r="L456" s="4" t="s">
        <v>132</v>
      </c>
      <c r="M456" s="0" t="s">
        <v>3150</v>
      </c>
      <c r="N456" s="0" t="s">
        <v>3151</v>
      </c>
      <c r="O456" s="0" t="s">
        <v>3152</v>
      </c>
      <c r="R456" s="0" t="n">
        <f aca="false">(1+LEN(N456)-LEN(SUBSTITUTE(N456," ","")))+1</f>
        <v>7</v>
      </c>
      <c r="S456" s="0" t="n">
        <f aca="false">(1+LEN(O456)-LEN(SUBSTITUTE(O456," ","")))</f>
        <v>11</v>
      </c>
      <c r="T456" s="0" t="s">
        <v>3153</v>
      </c>
      <c r="U456" s="0" t="s">
        <v>3154</v>
      </c>
      <c r="V456" s="0" t="s">
        <v>3155</v>
      </c>
      <c r="W456" s="0" t="s">
        <v>3156</v>
      </c>
      <c r="X456" s="0" t="s">
        <v>3157</v>
      </c>
      <c r="Y456" s="0" t="s">
        <v>3158</v>
      </c>
      <c r="Z456" s="0" t="s">
        <v>3159</v>
      </c>
      <c r="AA456" s="0" t="s">
        <v>3160</v>
      </c>
      <c r="AB456" s="0" t="s">
        <v>3161</v>
      </c>
      <c r="AC456" s="0" t="s">
        <v>3162</v>
      </c>
      <c r="AD456" s="0" t="s">
        <v>1058</v>
      </c>
      <c r="AE456" s="0" t="s">
        <v>3163</v>
      </c>
      <c r="AF456" s="0" t="s">
        <v>3164</v>
      </c>
      <c r="AG456" s="0" t="s">
        <v>1073</v>
      </c>
      <c r="AH456" s="0" t="s">
        <v>3165</v>
      </c>
      <c r="AI456" s="0" t="s">
        <v>3166</v>
      </c>
      <c r="AJ456" s="0" t="s">
        <v>3167</v>
      </c>
      <c r="AK456" s="0" t="s">
        <v>3168</v>
      </c>
      <c r="AL456" s="12"/>
      <c r="AM456" s="0" t="s">
        <v>1312</v>
      </c>
      <c r="AN456" s="0" t="s">
        <v>3169</v>
      </c>
      <c r="AO456" s="0" t="s">
        <v>3170</v>
      </c>
      <c r="AP456" s="0" t="s">
        <v>3171</v>
      </c>
      <c r="AQ456" s="0" t="s">
        <v>1058</v>
      </c>
      <c r="AR456" s="0" t="s">
        <v>3172</v>
      </c>
      <c r="AS456" s="0" t="s">
        <v>1926</v>
      </c>
      <c r="AT456" s="0" t="s">
        <v>3173</v>
      </c>
      <c r="AU456" s="0" t="s">
        <v>1058</v>
      </c>
      <c r="AV456" s="0" t="s">
        <v>3174</v>
      </c>
      <c r="AW456" s="0" t="s">
        <v>3175</v>
      </c>
      <c r="AX456" s="0" t="s">
        <v>1073</v>
      </c>
      <c r="AY456" s="0" t="s">
        <v>1058</v>
      </c>
      <c r="AZ456" s="0" t="s">
        <v>3176</v>
      </c>
      <c r="BA456" s="0" t="s">
        <v>3177</v>
      </c>
      <c r="BB456" s="0" t="s">
        <v>3161</v>
      </c>
      <c r="BC456" s="0" t="s">
        <v>3077</v>
      </c>
      <c r="BD456" s="0" t="s">
        <v>3178</v>
      </c>
      <c r="BE456" s="0" t="s">
        <v>3173</v>
      </c>
      <c r="BF456" s="0" t="s">
        <v>1073</v>
      </c>
      <c r="BG456" s="0" t="s">
        <v>1058</v>
      </c>
      <c r="BH456" s="0" t="s">
        <v>1073</v>
      </c>
      <c r="BI456" s="0" t="s">
        <v>3159</v>
      </c>
      <c r="BJ456" s="0" t="s">
        <v>3179</v>
      </c>
      <c r="BK456" s="0" t="s">
        <v>3180</v>
      </c>
      <c r="BL456" s="0" t="s">
        <v>3181</v>
      </c>
      <c r="BM456" s="0" t="s">
        <v>655</v>
      </c>
      <c r="BN456" s="0" t="s">
        <v>3182</v>
      </c>
      <c r="BO456" s="0" t="s">
        <v>3183</v>
      </c>
      <c r="BP456" s="0" t="s">
        <v>3184</v>
      </c>
      <c r="BQ456" s="12"/>
      <c r="BS456" s="0" t="s">
        <v>1891</v>
      </c>
      <c r="BT456" s="0" t="n">
        <f aca="false">49-(COUNTBLANK(U456:BQ456))</f>
        <v>47</v>
      </c>
      <c r="BU456" s="0" t="str">
        <f aca="false">CONCATENATE("*",BS456,"*")</f>
        <v>*pass*</v>
      </c>
      <c r="BV456" s="0" t="n">
        <f aca="false">COUNTIFS(U456:BQ456,BU456)</f>
        <v>0</v>
      </c>
      <c r="BW456" s="14" t="n">
        <f aca="false">BV456/BT456</f>
        <v>0</v>
      </c>
      <c r="BX456" s="0" t="s">
        <v>3185</v>
      </c>
      <c r="BY456" s="0" t="n">
        <f aca="false">COUNTIFS(U456:BQ456,BX456)</f>
        <v>0</v>
      </c>
      <c r="BZ456" s="13" t="n">
        <f aca="false">IF(BY456="","",(BY456/BT456))</f>
        <v>0</v>
      </c>
      <c r="CA456" s="0" t="n">
        <f aca="false">COUNTIFS(U456:BQ456,BU457)</f>
        <v>0</v>
      </c>
      <c r="CB456" s="0" t="str">
        <f aca="false">IF(BX456="",BU456,BX456)</f>
        <v>*throw*</v>
      </c>
      <c r="CC456" s="0" t="n">
        <f aca="false">COUNTIFS(U456:BQ456,CB457)</f>
        <v>0</v>
      </c>
      <c r="CD456" s="14" t="n">
        <f aca="false">CC456/BT456</f>
        <v>0</v>
      </c>
      <c r="CE456" s="0" t="s">
        <v>3185</v>
      </c>
      <c r="CF456" s="14" t="n">
        <f aca="false">(COUNTIFS(U456:BQ456,CE456))/BT456</f>
        <v>0</v>
      </c>
      <c r="CH456" s="0" t="s">
        <v>3186</v>
      </c>
      <c r="CI456" s="14" t="n">
        <f aca="false">(COUNTIFS(U456:BQ456,CK456))/BT456</f>
        <v>0.276595744680851</v>
      </c>
      <c r="CJ456" s="14" t="n">
        <f aca="false">(COUNTIFS(U456:BQ456,CH457))/BT456</f>
        <v>0</v>
      </c>
      <c r="CK456" s="15" t="s">
        <v>1058</v>
      </c>
      <c r="CL456" s="0" t="s">
        <v>3187</v>
      </c>
    </row>
    <row r="457" customFormat="false" ht="13.8" hidden="false" customHeight="false" outlineLevel="0" collapsed="false">
      <c r="A457" s="4" t="s">
        <v>199</v>
      </c>
      <c r="B457" s="4" t="n">
        <v>2</v>
      </c>
      <c r="C457" s="4" t="n">
        <v>1</v>
      </c>
      <c r="D457" s="4" t="n">
        <v>2</v>
      </c>
      <c r="E457" s="4" t="n">
        <v>111</v>
      </c>
      <c r="F457" s="4" t="n">
        <v>57</v>
      </c>
      <c r="G457" s="4" t="n">
        <v>6</v>
      </c>
      <c r="H457" s="4" t="n">
        <v>6057</v>
      </c>
      <c r="I457" s="4" t="n">
        <v>16057</v>
      </c>
      <c r="J457" s="4" t="n">
        <v>6057</v>
      </c>
      <c r="K457" s="4" t="s">
        <v>200</v>
      </c>
      <c r="L457" s="4" t="s">
        <v>132</v>
      </c>
      <c r="M457" s="0" t="s">
        <v>3188</v>
      </c>
      <c r="N457" s="0" t="s">
        <v>3151</v>
      </c>
      <c r="O457" s="0" t="s">
        <v>3189</v>
      </c>
      <c r="R457" s="0" t="n">
        <f aca="false">(1+LEN(N457)-LEN(SUBSTITUTE(N457," ","")))+1</f>
        <v>7</v>
      </c>
      <c r="S457" s="0" t="n">
        <f aca="false">(1+LEN(O457)-LEN(SUBSTITUTE(O457," ","")))</f>
        <v>11</v>
      </c>
      <c r="T457" s="0" t="s">
        <v>3153</v>
      </c>
      <c r="U457" s="0" t="s">
        <v>217</v>
      </c>
      <c r="V457" s="0" t="s">
        <v>3190</v>
      </c>
      <c r="W457" s="0" t="s">
        <v>3191</v>
      </c>
      <c r="X457" s="0" t="s">
        <v>3192</v>
      </c>
      <c r="Y457" s="0" t="s">
        <v>3192</v>
      </c>
      <c r="Z457" s="0" t="s">
        <v>3192</v>
      </c>
      <c r="AA457" s="0" t="s">
        <v>3192</v>
      </c>
      <c r="AB457" s="0" t="s">
        <v>3192</v>
      </c>
      <c r="AC457" s="0" t="s">
        <v>3193</v>
      </c>
      <c r="AD457" s="12"/>
      <c r="AE457" s="0" t="s">
        <v>3194</v>
      </c>
      <c r="AF457" s="0" t="s">
        <v>3195</v>
      </c>
      <c r="AG457" s="0" t="s">
        <v>3196</v>
      </c>
      <c r="AH457" s="0" t="s">
        <v>3192</v>
      </c>
      <c r="AI457" s="0" t="s">
        <v>3197</v>
      </c>
      <c r="AJ457" s="0" t="s">
        <v>3198</v>
      </c>
      <c r="AK457" s="0" t="s">
        <v>3199</v>
      </c>
      <c r="AL457" s="0" t="s">
        <v>3200</v>
      </c>
      <c r="AM457" s="0" t="s">
        <v>3192</v>
      </c>
      <c r="AN457" s="0" t="s">
        <v>3192</v>
      </c>
      <c r="AO457" s="0" t="s">
        <v>1073</v>
      </c>
      <c r="AP457" s="0" t="s">
        <v>3201</v>
      </c>
      <c r="AQ457" s="0" t="s">
        <v>3192</v>
      </c>
      <c r="AR457" s="0" t="s">
        <v>3202</v>
      </c>
      <c r="AS457" s="0" t="s">
        <v>3192</v>
      </c>
      <c r="AT457" s="0" t="s">
        <v>3203</v>
      </c>
      <c r="AU457" s="0" t="s">
        <v>3204</v>
      </c>
      <c r="AV457" s="0" t="s">
        <v>334</v>
      </c>
      <c r="AW457" s="0" t="s">
        <v>240</v>
      </c>
      <c r="AX457" s="0" t="s">
        <v>677</v>
      </c>
      <c r="AY457" s="0" t="s">
        <v>3192</v>
      </c>
      <c r="AZ457" s="0" t="s">
        <v>3205</v>
      </c>
      <c r="BA457" s="0" t="s">
        <v>3206</v>
      </c>
      <c r="BB457" s="0" t="s">
        <v>1073</v>
      </c>
      <c r="BC457" s="0" t="s">
        <v>3207</v>
      </c>
      <c r="BD457" s="0" t="s">
        <v>217</v>
      </c>
      <c r="BE457" s="0" t="s">
        <v>3208</v>
      </c>
      <c r="BF457" s="0" t="s">
        <v>1583</v>
      </c>
      <c r="BG457" s="0" t="s">
        <v>3209</v>
      </c>
      <c r="BH457" s="0" t="s">
        <v>3210</v>
      </c>
      <c r="BI457" s="0" t="s">
        <v>3211</v>
      </c>
      <c r="BJ457" s="0" t="s">
        <v>3161</v>
      </c>
      <c r="BK457" s="0" t="s">
        <v>3212</v>
      </c>
      <c r="BL457" s="0" t="s">
        <v>3213</v>
      </c>
      <c r="BM457" s="0" t="s">
        <v>1073</v>
      </c>
      <c r="BN457" s="12"/>
      <c r="BO457" s="12"/>
      <c r="BP457" s="0" t="s">
        <v>1888</v>
      </c>
      <c r="BQ457" s="0" t="s">
        <v>217</v>
      </c>
      <c r="BS457" s="0" t="s">
        <v>3192</v>
      </c>
      <c r="BT457" s="0" t="n">
        <f aca="false">49-(COUNTBLANK(U457:BQ457))</f>
        <v>46</v>
      </c>
      <c r="BU457" s="0" t="str">
        <f aca="false">CONCATENATE("*",BS457,"*")</f>
        <v>*dunk*</v>
      </c>
      <c r="BV457" s="0" t="n">
        <f aca="false">COUNTIFS(U457:BQ457,BU457)</f>
        <v>0</v>
      </c>
      <c r="BW457" s="13" t="n">
        <f aca="false">BV457/BT457</f>
        <v>0</v>
      </c>
      <c r="BZ457" s="14" t="str">
        <f aca="false">IF(BY457="","",(BY457/BT457))</f>
        <v/>
      </c>
      <c r="CA457" s="0" t="n">
        <f aca="false">COUNTIFS(U457:BQ457,BU456)</f>
        <v>0</v>
      </c>
      <c r="CB457" s="0" t="str">
        <f aca="false">IF(BX457="",BU457,BX457)</f>
        <v>*dunk*</v>
      </c>
      <c r="CC457" s="0" t="n">
        <f aca="false">COUNTIFS(U457:BQ457,CB456)</f>
        <v>0</v>
      </c>
      <c r="CD457" s="14" t="n">
        <f aca="false">CC457/BT457</f>
        <v>0</v>
      </c>
      <c r="CE457" s="0" t="s">
        <v>3214</v>
      </c>
      <c r="CF457" s="14" t="n">
        <f aca="false">(COUNTIFS(U457:BQ457,CE457))/BT457</f>
        <v>0</v>
      </c>
      <c r="CH457" s="0" t="s">
        <v>3215</v>
      </c>
      <c r="CI457" s="14" t="n">
        <f aca="false">(COUNTIFS(U457:BQ457,CK457))/BT457</f>
        <v>0.369565217391304</v>
      </c>
      <c r="CJ457" s="14" t="n">
        <f aca="false">(COUNTIFS(U457:BQ457,CH456))/BT457</f>
        <v>0</v>
      </c>
      <c r="CK457" s="15" t="s">
        <v>3192</v>
      </c>
      <c r="CL457" s="0" t="s">
        <v>3187</v>
      </c>
    </row>
    <row r="458" customFormat="false" ht="13.8" hidden="false" customHeight="false" outlineLevel="0" collapsed="false">
      <c r="A458" s="4" t="s">
        <v>201</v>
      </c>
      <c r="B458" s="17" t="n">
        <v>2</v>
      </c>
      <c r="C458" s="17" t="n">
        <v>2</v>
      </c>
      <c r="D458" s="17" t="n">
        <v>1</v>
      </c>
      <c r="E458" s="17" t="n">
        <v>111</v>
      </c>
      <c r="F458" s="17" t="n">
        <v>57</v>
      </c>
      <c r="G458" s="17" t="n">
        <v>7</v>
      </c>
      <c r="H458" s="4" t="n">
        <v>7057</v>
      </c>
      <c r="I458" s="4" t="n">
        <v>17057</v>
      </c>
      <c r="J458" s="4" t="n">
        <v>7057</v>
      </c>
      <c r="K458" s="4" t="s">
        <v>200</v>
      </c>
      <c r="L458" s="4" t="s">
        <v>132</v>
      </c>
      <c r="M458" s="16" t="s">
        <v>3150</v>
      </c>
      <c r="N458" s="16" t="s">
        <v>3151</v>
      </c>
      <c r="O458" s="16" t="s">
        <v>3189</v>
      </c>
      <c r="P458" s="16"/>
      <c r="Q458" s="16"/>
      <c r="R458" s="16" t="n">
        <f aca="false">(1+LEN(N458)-LEN(SUBSTITUTE(N458," ","")))+1</f>
        <v>7</v>
      </c>
      <c r="S458" s="16" t="n">
        <f aca="false">(1+LEN(O458)-LEN(SUBSTITUTE(O458," ","")))</f>
        <v>11</v>
      </c>
      <c r="T458" s="16" t="s">
        <v>3153</v>
      </c>
      <c r="U458" s="16" t="s">
        <v>3154</v>
      </c>
      <c r="V458" s="16" t="s">
        <v>3155</v>
      </c>
      <c r="W458" s="16" t="s">
        <v>3156</v>
      </c>
      <c r="X458" s="16" t="s">
        <v>3157</v>
      </c>
      <c r="Y458" s="16" t="s">
        <v>3158</v>
      </c>
      <c r="Z458" s="16" t="s">
        <v>3159</v>
      </c>
      <c r="AA458" s="16" t="s">
        <v>3160</v>
      </c>
      <c r="AB458" s="16" t="s">
        <v>3161</v>
      </c>
      <c r="AC458" s="16" t="s">
        <v>3162</v>
      </c>
      <c r="AD458" s="16" t="s">
        <v>1058</v>
      </c>
      <c r="AE458" s="16" t="s">
        <v>3163</v>
      </c>
      <c r="AF458" s="16" t="s">
        <v>3164</v>
      </c>
      <c r="AG458" s="16" t="s">
        <v>1073</v>
      </c>
      <c r="AH458" s="16" t="s">
        <v>3165</v>
      </c>
      <c r="AI458" s="16" t="s">
        <v>3166</v>
      </c>
      <c r="AJ458" s="16" t="s">
        <v>3167</v>
      </c>
      <c r="AK458" s="16" t="s">
        <v>3168</v>
      </c>
      <c r="AL458" s="16"/>
      <c r="AM458" s="16" t="s">
        <v>1312</v>
      </c>
      <c r="AN458" s="16" t="s">
        <v>3169</v>
      </c>
      <c r="AO458" s="16" t="s">
        <v>3170</v>
      </c>
      <c r="AP458" s="16" t="s">
        <v>3171</v>
      </c>
      <c r="AQ458" s="16" t="s">
        <v>1058</v>
      </c>
      <c r="AR458" s="16" t="s">
        <v>3172</v>
      </c>
      <c r="AS458" s="16" t="s">
        <v>1926</v>
      </c>
      <c r="AT458" s="16" t="s">
        <v>3173</v>
      </c>
      <c r="AU458" s="16" t="s">
        <v>1058</v>
      </c>
      <c r="AV458" s="16" t="s">
        <v>3174</v>
      </c>
      <c r="AW458" s="16" t="s">
        <v>3175</v>
      </c>
      <c r="AX458" s="16" t="s">
        <v>1073</v>
      </c>
      <c r="AY458" s="16" t="s">
        <v>1058</v>
      </c>
      <c r="AZ458" s="16" t="s">
        <v>3176</v>
      </c>
      <c r="BA458" s="16" t="s">
        <v>3177</v>
      </c>
      <c r="BB458" s="16" t="s">
        <v>3161</v>
      </c>
      <c r="BC458" s="16" t="s">
        <v>3077</v>
      </c>
      <c r="BD458" s="16" t="s">
        <v>3178</v>
      </c>
      <c r="BE458" s="16" t="s">
        <v>3173</v>
      </c>
      <c r="BF458" s="16" t="s">
        <v>1073</v>
      </c>
      <c r="BG458" s="16" t="s">
        <v>1058</v>
      </c>
      <c r="BH458" s="16" t="s">
        <v>1073</v>
      </c>
      <c r="BI458" s="16" t="s">
        <v>3159</v>
      </c>
      <c r="BJ458" s="16" t="s">
        <v>3179</v>
      </c>
      <c r="BK458" s="16" t="s">
        <v>3180</v>
      </c>
      <c r="BL458" s="16" t="s">
        <v>3181</v>
      </c>
      <c r="BM458" s="16" t="s">
        <v>655</v>
      </c>
      <c r="BN458" s="16" t="s">
        <v>3182</v>
      </c>
      <c r="BO458" s="16" t="s">
        <v>3183</v>
      </c>
      <c r="BP458" s="16" t="s">
        <v>3184</v>
      </c>
      <c r="BQ458" s="16"/>
      <c r="BR458" s="16"/>
      <c r="BS458" s="16" t="s">
        <v>1891</v>
      </c>
      <c r="BT458" s="16" t="n">
        <f aca="false">49-(COUNTBLANK(U458:BQ458))</f>
        <v>47</v>
      </c>
      <c r="BU458" s="16" t="str">
        <f aca="false">CONCATENATE("*",BS458,"*")</f>
        <v>*pass*</v>
      </c>
      <c r="BV458" s="16" t="n">
        <f aca="false">COUNTIFS(U458:BQ458,BU458)</f>
        <v>0</v>
      </c>
      <c r="BW458" s="18" t="n">
        <f aca="false">BV458/BT458</f>
        <v>0</v>
      </c>
      <c r="BX458" s="16" t="s">
        <v>3185</v>
      </c>
      <c r="BY458" s="16" t="n">
        <f aca="false">COUNTIFS(U458:BQ458,BX458)</f>
        <v>0</v>
      </c>
      <c r="BZ458" s="18" t="n">
        <f aca="false">IF(BY458="","",(BY458/BT458))</f>
        <v>0</v>
      </c>
      <c r="CA458" s="16" t="n">
        <f aca="false">COUNTIFS(U458:BQ458,BU459)</f>
        <v>0</v>
      </c>
      <c r="CB458" s="16" t="str">
        <f aca="false">IF(BX458="",BU458,BX458)</f>
        <v>*throw*</v>
      </c>
      <c r="CC458" s="16" t="n">
        <f aca="false">COUNTIFS(U458:BQ458,CB459)</f>
        <v>0</v>
      </c>
      <c r="CD458" s="18" t="n">
        <f aca="false">CC458/BT458</f>
        <v>0</v>
      </c>
      <c r="CE458" s="16" t="s">
        <v>3185</v>
      </c>
      <c r="CF458" s="18" t="n">
        <f aca="false">(COUNTIFS(U458:BQ458,CE458))/BT458</f>
        <v>0</v>
      </c>
      <c r="CG458" s="16"/>
      <c r="CH458" s="16" t="s">
        <v>3186</v>
      </c>
      <c r="CI458" s="14" t="n">
        <f aca="false">(COUNTIFS(U458:BQ458,CK458))/BT458</f>
        <v>0</v>
      </c>
      <c r="CJ458" s="18" t="n">
        <v>0.21</v>
      </c>
      <c r="CK458" s="16" t="s">
        <v>3192</v>
      </c>
      <c r="CL458" s="16" t="s">
        <v>3187</v>
      </c>
    </row>
    <row r="459" customFormat="false" ht="13.8" hidden="false" customHeight="false" outlineLevel="0" collapsed="false">
      <c r="A459" s="4" t="s">
        <v>202</v>
      </c>
      <c r="B459" s="17" t="n">
        <v>2</v>
      </c>
      <c r="C459" s="17" t="n">
        <v>2</v>
      </c>
      <c r="D459" s="17" t="n">
        <v>2</v>
      </c>
      <c r="E459" s="17" t="n">
        <v>111</v>
      </c>
      <c r="F459" s="17" t="n">
        <v>57</v>
      </c>
      <c r="G459" s="17" t="n">
        <v>8</v>
      </c>
      <c r="H459" s="4" t="n">
        <v>8057</v>
      </c>
      <c r="I459" s="4" t="n">
        <v>18057</v>
      </c>
      <c r="J459" s="4" t="n">
        <v>8057</v>
      </c>
      <c r="K459" s="4" t="s">
        <v>200</v>
      </c>
      <c r="L459" s="4" t="s">
        <v>132</v>
      </c>
      <c r="M459" s="16" t="s">
        <v>3188</v>
      </c>
      <c r="N459" s="16" t="s">
        <v>3151</v>
      </c>
      <c r="O459" s="16" t="s">
        <v>3152</v>
      </c>
      <c r="P459" s="16"/>
      <c r="Q459" s="16"/>
      <c r="R459" s="16" t="n">
        <f aca="false">(1+LEN(N459)-LEN(SUBSTITUTE(N459," ","")))+1</f>
        <v>7</v>
      </c>
      <c r="S459" s="16" t="n">
        <f aca="false">(1+LEN(O459)-LEN(SUBSTITUTE(O459," ","")))</f>
        <v>11</v>
      </c>
      <c r="T459" s="16" t="s">
        <v>3153</v>
      </c>
      <c r="U459" s="16" t="s">
        <v>217</v>
      </c>
      <c r="V459" s="16" t="s">
        <v>3190</v>
      </c>
      <c r="W459" s="16" t="s">
        <v>3191</v>
      </c>
      <c r="X459" s="16" t="s">
        <v>3192</v>
      </c>
      <c r="Y459" s="16" t="s">
        <v>3192</v>
      </c>
      <c r="Z459" s="16" t="s">
        <v>3192</v>
      </c>
      <c r="AA459" s="16" t="s">
        <v>3192</v>
      </c>
      <c r="AB459" s="16" t="s">
        <v>3192</v>
      </c>
      <c r="AC459" s="16" t="s">
        <v>3193</v>
      </c>
      <c r="AD459" s="16"/>
      <c r="AE459" s="16" t="s">
        <v>3194</v>
      </c>
      <c r="AF459" s="16" t="s">
        <v>3195</v>
      </c>
      <c r="AG459" s="16" t="s">
        <v>3196</v>
      </c>
      <c r="AH459" s="16" t="s">
        <v>3192</v>
      </c>
      <c r="AI459" s="16" t="s">
        <v>3197</v>
      </c>
      <c r="AJ459" s="16" t="s">
        <v>3198</v>
      </c>
      <c r="AK459" s="16" t="s">
        <v>3199</v>
      </c>
      <c r="AL459" s="16" t="s">
        <v>3200</v>
      </c>
      <c r="AM459" s="16" t="s">
        <v>3192</v>
      </c>
      <c r="AN459" s="16" t="s">
        <v>3192</v>
      </c>
      <c r="AO459" s="16" t="s">
        <v>1073</v>
      </c>
      <c r="AP459" s="16" t="s">
        <v>3201</v>
      </c>
      <c r="AQ459" s="16" t="s">
        <v>3192</v>
      </c>
      <c r="AR459" s="16" t="s">
        <v>3202</v>
      </c>
      <c r="AS459" s="16" t="s">
        <v>3192</v>
      </c>
      <c r="AT459" s="16" t="s">
        <v>3203</v>
      </c>
      <c r="AU459" s="16" t="s">
        <v>3204</v>
      </c>
      <c r="AV459" s="16" t="s">
        <v>334</v>
      </c>
      <c r="AW459" s="16" t="s">
        <v>240</v>
      </c>
      <c r="AX459" s="16" t="s">
        <v>677</v>
      </c>
      <c r="AY459" s="16" t="s">
        <v>3192</v>
      </c>
      <c r="AZ459" s="16" t="s">
        <v>3205</v>
      </c>
      <c r="BA459" s="16" t="s">
        <v>3206</v>
      </c>
      <c r="BB459" s="16" t="s">
        <v>1073</v>
      </c>
      <c r="BC459" s="16" t="s">
        <v>3207</v>
      </c>
      <c r="BD459" s="16" t="s">
        <v>217</v>
      </c>
      <c r="BE459" s="16" t="s">
        <v>3208</v>
      </c>
      <c r="BF459" s="16" t="s">
        <v>1583</v>
      </c>
      <c r="BG459" s="16" t="s">
        <v>3209</v>
      </c>
      <c r="BH459" s="16" t="s">
        <v>3210</v>
      </c>
      <c r="BI459" s="16" t="s">
        <v>3211</v>
      </c>
      <c r="BJ459" s="16" t="s">
        <v>3161</v>
      </c>
      <c r="BK459" s="16" t="s">
        <v>3212</v>
      </c>
      <c r="BL459" s="16" t="s">
        <v>3213</v>
      </c>
      <c r="BM459" s="16" t="s">
        <v>1073</v>
      </c>
      <c r="BN459" s="16"/>
      <c r="BO459" s="16"/>
      <c r="BP459" s="16" t="s">
        <v>1888</v>
      </c>
      <c r="BQ459" s="16" t="s">
        <v>217</v>
      </c>
      <c r="BR459" s="16"/>
      <c r="BS459" s="16" t="s">
        <v>3192</v>
      </c>
      <c r="BT459" s="16" t="n">
        <f aca="false">49-(COUNTBLANK(U459:BQ459))</f>
        <v>46</v>
      </c>
      <c r="BU459" s="16" t="str">
        <f aca="false">CONCATENATE("*",BS459,"*")</f>
        <v>*dunk*</v>
      </c>
      <c r="BV459" s="16" t="n">
        <f aca="false">COUNTIFS(U459:BQ459,BU459)</f>
        <v>0</v>
      </c>
      <c r="BW459" s="18" t="n">
        <f aca="false">BV459/BT459</f>
        <v>0</v>
      </c>
      <c r="BX459" s="16"/>
      <c r="BY459" s="16"/>
      <c r="BZ459" s="18" t="str">
        <f aca="false">IF(BY459="","",(BY459/BT459))</f>
        <v/>
      </c>
      <c r="CA459" s="16" t="n">
        <f aca="false">COUNTIFS(U459:BQ459,BU458)</f>
        <v>0</v>
      </c>
      <c r="CB459" s="16" t="str">
        <f aca="false">IF(BX459="",BU459,BX459)</f>
        <v>*dunk*</v>
      </c>
      <c r="CC459" s="16" t="n">
        <f aca="false">COUNTIFS(U459:BQ459,CB458)</f>
        <v>0</v>
      </c>
      <c r="CD459" s="18" t="n">
        <f aca="false">CC459/BT459</f>
        <v>0</v>
      </c>
      <c r="CE459" s="16" t="s">
        <v>3214</v>
      </c>
      <c r="CF459" s="18" t="n">
        <f aca="false">(COUNTIFS(U459:BQ459,CE459))/BT459</f>
        <v>0</v>
      </c>
      <c r="CG459" s="16"/>
      <c r="CH459" s="16" t="s">
        <v>3215</v>
      </c>
      <c r="CI459" s="14" t="n">
        <f aca="false">(COUNTIFS(U459:BQ459,CK459))/BT459</f>
        <v>0.0217391304347826</v>
      </c>
      <c r="CJ459" s="18" t="n">
        <v>0.33</v>
      </c>
      <c r="CK459" s="16" t="s">
        <v>1058</v>
      </c>
      <c r="CL459" s="16" t="s">
        <v>3187</v>
      </c>
    </row>
    <row r="460" customFormat="false" ht="13.8" hidden="false" customHeight="false" outlineLevel="0" collapsed="false">
      <c r="A460" s="4" t="s">
        <v>167</v>
      </c>
      <c r="B460" s="4" t="n">
        <v>1</v>
      </c>
      <c r="C460" s="4" t="n">
        <v>1</v>
      </c>
      <c r="D460" s="4" t="n">
        <v>1</v>
      </c>
      <c r="E460" s="4" t="n">
        <v>113</v>
      </c>
      <c r="F460" s="4" t="n">
        <v>58</v>
      </c>
      <c r="G460" s="4" t="n">
        <v>0</v>
      </c>
      <c r="H460" s="4" t="n">
        <v>58</v>
      </c>
      <c r="I460" s="4" t="n">
        <v>10058</v>
      </c>
      <c r="J460" s="4" t="n">
        <v>58</v>
      </c>
      <c r="K460" s="4" t="s">
        <v>200</v>
      </c>
      <c r="L460" s="4" t="s">
        <v>132</v>
      </c>
      <c r="M460" s="0" t="s">
        <v>3216</v>
      </c>
      <c r="N460" s="0" t="s">
        <v>3217</v>
      </c>
      <c r="O460" s="0" t="s">
        <v>3218</v>
      </c>
      <c r="R460" s="0" t="n">
        <f aca="false">(1+LEN(N460)-LEN(SUBSTITUTE(N460," ","")))+1</f>
        <v>7</v>
      </c>
      <c r="S460" s="0" t="n">
        <f aca="false">(1+LEN(O460)-LEN(SUBSTITUTE(O460," ","")))</f>
        <v>11</v>
      </c>
      <c r="T460" s="0" t="s">
        <v>3153</v>
      </c>
      <c r="U460" s="0" t="s">
        <v>3219</v>
      </c>
      <c r="V460" s="0" t="s">
        <v>3220</v>
      </c>
      <c r="W460" s="0" t="s">
        <v>3221</v>
      </c>
      <c r="X460" s="0" t="s">
        <v>3222</v>
      </c>
      <c r="Y460" s="0" t="s">
        <v>3223</v>
      </c>
      <c r="Z460" s="0" t="s">
        <v>3224</v>
      </c>
      <c r="AA460" s="0" t="s">
        <v>3225</v>
      </c>
      <c r="AB460" s="0" t="s">
        <v>3226</v>
      </c>
      <c r="AC460" s="0" t="s">
        <v>3227</v>
      </c>
      <c r="AD460" s="0" t="s">
        <v>1520</v>
      </c>
      <c r="AE460" s="0" t="s">
        <v>3228</v>
      </c>
      <c r="AF460" s="0" t="s">
        <v>3229</v>
      </c>
      <c r="AG460" s="0" t="s">
        <v>3230</v>
      </c>
      <c r="AH460" s="0" t="s">
        <v>3231</v>
      </c>
      <c r="AI460" s="0" t="s">
        <v>2380</v>
      </c>
      <c r="AJ460" s="0" t="s">
        <v>3232</v>
      </c>
      <c r="AK460" s="0" t="s">
        <v>1045</v>
      </c>
      <c r="AL460" s="0" t="s">
        <v>3233</v>
      </c>
      <c r="AM460" s="0" t="s">
        <v>3227</v>
      </c>
      <c r="AN460" s="0" t="s">
        <v>3227</v>
      </c>
      <c r="AO460" s="0" t="s">
        <v>3234</v>
      </c>
      <c r="AP460" s="0" t="s">
        <v>3227</v>
      </c>
      <c r="AQ460" s="0" t="s">
        <v>1520</v>
      </c>
      <c r="AR460" s="0" t="s">
        <v>3224</v>
      </c>
      <c r="AS460" s="0" t="s">
        <v>3231</v>
      </c>
      <c r="AT460" s="0" t="s">
        <v>3234</v>
      </c>
      <c r="AU460" s="0" t="s">
        <v>3227</v>
      </c>
      <c r="AV460" s="0" t="s">
        <v>3235</v>
      </c>
      <c r="AW460" s="0" t="s">
        <v>3224</v>
      </c>
      <c r="AX460" s="0" t="s">
        <v>892</v>
      </c>
      <c r="AY460" s="0" t="s">
        <v>3231</v>
      </c>
      <c r="AZ460" s="0" t="s">
        <v>3236</v>
      </c>
      <c r="BA460" s="0" t="s">
        <v>3227</v>
      </c>
      <c r="BB460" s="0" t="s">
        <v>3227</v>
      </c>
      <c r="BC460" s="0" t="s">
        <v>3224</v>
      </c>
      <c r="BD460" s="0" t="s">
        <v>3227</v>
      </c>
      <c r="BE460" s="0" t="s">
        <v>3231</v>
      </c>
      <c r="BF460" s="0" t="s">
        <v>1184</v>
      </c>
      <c r="BG460" s="0" t="s">
        <v>2380</v>
      </c>
      <c r="BH460" s="0" t="s">
        <v>3237</v>
      </c>
      <c r="BI460" s="0" t="s">
        <v>3227</v>
      </c>
      <c r="BJ460" s="0" t="s">
        <v>3238</v>
      </c>
      <c r="BK460" s="0" t="s">
        <v>3231</v>
      </c>
      <c r="BL460" s="0" t="s">
        <v>3239</v>
      </c>
      <c r="BM460" s="0" t="s">
        <v>3227</v>
      </c>
      <c r="BN460" s="0" t="s">
        <v>3239</v>
      </c>
      <c r="BO460" s="0" t="s">
        <v>3240</v>
      </c>
      <c r="BP460" s="0" t="s">
        <v>3227</v>
      </c>
      <c r="BQ460" s="0" t="s">
        <v>3224</v>
      </c>
      <c r="BS460" s="0" t="s">
        <v>3227</v>
      </c>
      <c r="BT460" s="0" t="n">
        <f aca="false">49-(COUNTBLANK(U460:BQ460))</f>
        <v>49</v>
      </c>
      <c r="BU460" s="0" t="str">
        <f aca="false">CONCATENATE("*",BS460,"*")</f>
        <v>*knock*</v>
      </c>
      <c r="BV460" s="0" t="n">
        <f aca="false">COUNTIFS(U460:BQ460,BU460)</f>
        <v>0</v>
      </c>
      <c r="BW460" s="18" t="n">
        <f aca="false">BV460/BT460</f>
        <v>0</v>
      </c>
      <c r="BZ460" s="14" t="str">
        <f aca="false">IF(BY460="","",(BY460/BT460))</f>
        <v/>
      </c>
      <c r="CA460" s="0" t="n">
        <f aca="false">COUNTIFS(U460:BQ460,BU461)</f>
        <v>0</v>
      </c>
      <c r="CB460" s="0" t="str">
        <f aca="false">IF(BX460="",BU460,BX460)</f>
        <v>*knock*</v>
      </c>
      <c r="CC460" s="0" t="n">
        <f aca="false">COUNTIFS(U460:BQ460,CB461)</f>
        <v>0</v>
      </c>
      <c r="CD460" s="14" t="n">
        <f aca="false">CC460/BT460</f>
        <v>0</v>
      </c>
      <c r="CE460" s="0" t="s">
        <v>3241</v>
      </c>
      <c r="CF460" s="14" t="n">
        <f aca="false">(COUNTIFS(U460:BQ460,CE460))/BT460</f>
        <v>0</v>
      </c>
      <c r="CH460" s="0" t="s">
        <v>3242</v>
      </c>
      <c r="CI460" s="14" t="n">
        <f aca="false">(COUNTIFS(U460:BQ460,CK460))/BT460</f>
        <v>0.36734693877551</v>
      </c>
      <c r="CJ460" s="14" t="n">
        <f aca="false">(COUNTIFS(U460:BQ460,CK461))/BT460</f>
        <v>0</v>
      </c>
      <c r="CK460" s="15" t="s">
        <v>3227</v>
      </c>
      <c r="CL460" s="0" t="s">
        <v>3243</v>
      </c>
    </row>
    <row r="461" customFormat="false" ht="13.8" hidden="false" customHeight="false" outlineLevel="0" collapsed="false">
      <c r="A461" s="4" t="s">
        <v>195</v>
      </c>
      <c r="B461" s="4" t="n">
        <v>1</v>
      </c>
      <c r="C461" s="4" t="n">
        <v>1</v>
      </c>
      <c r="D461" s="4" t="n">
        <v>2</v>
      </c>
      <c r="E461" s="4" t="n">
        <v>113</v>
      </c>
      <c r="F461" s="4" t="n">
        <v>58</v>
      </c>
      <c r="G461" s="4" t="n">
        <v>1</v>
      </c>
      <c r="H461" s="4" t="n">
        <v>1058</v>
      </c>
      <c r="I461" s="4" t="n">
        <v>11058</v>
      </c>
      <c r="J461" s="4" t="n">
        <v>1058</v>
      </c>
      <c r="K461" s="4" t="s">
        <v>200</v>
      </c>
      <c r="L461" s="4" t="s">
        <v>132</v>
      </c>
      <c r="M461" s="0" t="s">
        <v>3244</v>
      </c>
      <c r="N461" s="0" t="s">
        <v>3217</v>
      </c>
      <c r="O461" s="0" t="s">
        <v>3245</v>
      </c>
      <c r="R461" s="0" t="n">
        <f aca="false">(1+LEN(N461)-LEN(SUBSTITUTE(N461," ","")))+1</f>
        <v>7</v>
      </c>
      <c r="S461" s="0" t="n">
        <f aca="false">(1+LEN(O461)-LEN(SUBSTITUTE(O461," ","")))</f>
        <v>11</v>
      </c>
      <c r="T461" s="0" t="s">
        <v>3153</v>
      </c>
      <c r="U461" s="0" t="s">
        <v>1595</v>
      </c>
      <c r="V461" s="0" t="s">
        <v>3246</v>
      </c>
      <c r="W461" s="0" t="s">
        <v>3247</v>
      </c>
      <c r="X461" s="0" t="s">
        <v>3232</v>
      </c>
      <c r="Y461" s="0" t="s">
        <v>3248</v>
      </c>
      <c r="Z461" s="0" t="s">
        <v>3249</v>
      </c>
      <c r="AA461" s="0" t="s">
        <v>3250</v>
      </c>
      <c r="AB461" s="0" t="s">
        <v>3251</v>
      </c>
      <c r="AC461" s="0" t="s">
        <v>3252</v>
      </c>
      <c r="AD461" s="0" t="s">
        <v>3253</v>
      </c>
      <c r="AE461" s="0" t="s">
        <v>3254</v>
      </c>
      <c r="AF461" s="0" t="s">
        <v>3255</v>
      </c>
      <c r="AG461" s="0" t="s">
        <v>3256</v>
      </c>
      <c r="AH461" s="0" t="s">
        <v>2842</v>
      </c>
      <c r="AI461" s="0" t="s">
        <v>3257</v>
      </c>
      <c r="AJ461" s="0" t="s">
        <v>3258</v>
      </c>
      <c r="AK461" s="0" t="s">
        <v>3259</v>
      </c>
      <c r="AL461" s="0" t="s">
        <v>3254</v>
      </c>
      <c r="AM461" s="0" t="s">
        <v>3080</v>
      </c>
      <c r="AN461" s="0" t="s">
        <v>677</v>
      </c>
      <c r="AO461" s="0" t="s">
        <v>677</v>
      </c>
      <c r="AP461" s="0" t="s">
        <v>3254</v>
      </c>
      <c r="AQ461" s="0" t="s">
        <v>3260</v>
      </c>
      <c r="AR461" s="0" t="s">
        <v>3258</v>
      </c>
      <c r="AS461" s="0" t="s">
        <v>3261</v>
      </c>
      <c r="AT461" s="0" t="s">
        <v>677</v>
      </c>
      <c r="AU461" s="0" t="s">
        <v>3254</v>
      </c>
      <c r="AV461" s="0" t="s">
        <v>304</v>
      </c>
      <c r="AW461" s="0" t="s">
        <v>677</v>
      </c>
      <c r="AX461" s="0" t="s">
        <v>2380</v>
      </c>
      <c r="AY461" s="0" t="s">
        <v>2380</v>
      </c>
      <c r="AZ461" s="0" t="s">
        <v>677</v>
      </c>
      <c r="BA461" s="0" t="s">
        <v>3262</v>
      </c>
      <c r="BB461" s="0" t="s">
        <v>677</v>
      </c>
      <c r="BC461" s="0" t="s">
        <v>677</v>
      </c>
      <c r="BD461" s="0" t="s">
        <v>1739</v>
      </c>
      <c r="BE461" s="0" t="s">
        <v>3254</v>
      </c>
      <c r="BF461" s="0" t="s">
        <v>1741</v>
      </c>
      <c r="BG461" s="0" t="s">
        <v>3263</v>
      </c>
      <c r="BH461" s="0" t="s">
        <v>3264</v>
      </c>
      <c r="BI461" s="0" t="s">
        <v>3265</v>
      </c>
      <c r="BJ461" s="0" t="s">
        <v>677</v>
      </c>
      <c r="BK461" s="0" t="s">
        <v>1636</v>
      </c>
      <c r="BL461" s="0" t="s">
        <v>3266</v>
      </c>
      <c r="BM461" s="0" t="s">
        <v>3267</v>
      </c>
      <c r="BN461" s="12"/>
      <c r="BO461" s="0" t="s">
        <v>3258</v>
      </c>
      <c r="BP461" s="0" t="s">
        <v>3268</v>
      </c>
      <c r="BQ461" s="0" t="s">
        <v>677</v>
      </c>
      <c r="BS461" s="0" t="s">
        <v>3254</v>
      </c>
      <c r="BT461" s="0" t="n">
        <f aca="false">49-(COUNTBLANK(U461:BQ461))</f>
        <v>48</v>
      </c>
      <c r="BU461" s="0" t="str">
        <f aca="false">CONCATENATE("*",BS461,"*")</f>
        <v>*rent*</v>
      </c>
      <c r="BV461" s="0" t="n">
        <f aca="false">COUNTIFS(U461:BQ461,BU461)</f>
        <v>0</v>
      </c>
      <c r="BW461" s="14" t="n">
        <f aca="false">BV461/BT461</f>
        <v>0</v>
      </c>
      <c r="BX461" s="0" t="s">
        <v>1627</v>
      </c>
      <c r="BY461" s="0" t="n">
        <f aca="false">COUNTIFS(U461:BQ461,BX461)</f>
        <v>0</v>
      </c>
      <c r="BZ461" s="18" t="n">
        <f aca="false">IF(BY461="","",(BY461/BT461))</f>
        <v>0</v>
      </c>
      <c r="CA461" s="0" t="n">
        <f aca="false">COUNTIFS(U461:BQ461,BU460)</f>
        <v>0</v>
      </c>
      <c r="CB461" s="0" t="str">
        <f aca="false">IF(BX461="",BU461,BX461)</f>
        <v>*move*</v>
      </c>
      <c r="CC461" s="0" t="n">
        <f aca="false">COUNTIFS(U461:BQ461,CB460)</f>
        <v>0</v>
      </c>
      <c r="CD461" s="14" t="n">
        <f aca="false">CC461/BT461</f>
        <v>0</v>
      </c>
      <c r="CE461" s="0" t="s">
        <v>1627</v>
      </c>
      <c r="CF461" s="14" t="n">
        <f aca="false">(COUNTIFS(U461:BQ461,CE461))/BT461</f>
        <v>0</v>
      </c>
      <c r="CH461" s="0" t="s">
        <v>1628</v>
      </c>
      <c r="CI461" s="14" t="n">
        <f aca="false">(COUNTIFS(U461:BQ461,CK461))/BT461</f>
        <v>0.25</v>
      </c>
      <c r="CJ461" s="14" t="n">
        <f aca="false">(COUNTIFS(U461:BQ461,CK460))/BT461</f>
        <v>0</v>
      </c>
      <c r="CK461" s="15" t="s">
        <v>677</v>
      </c>
      <c r="CL461" s="0" t="s">
        <v>3243</v>
      </c>
    </row>
    <row r="462" customFormat="false" ht="13.8" hidden="false" customHeight="false" outlineLevel="0" collapsed="false">
      <c r="A462" s="4" t="s">
        <v>197</v>
      </c>
      <c r="B462" s="17" t="n">
        <v>1</v>
      </c>
      <c r="C462" s="17" t="n">
        <v>2</v>
      </c>
      <c r="D462" s="17" t="n">
        <v>1</v>
      </c>
      <c r="E462" s="17" t="n">
        <v>113</v>
      </c>
      <c r="F462" s="17" t="n">
        <v>58</v>
      </c>
      <c r="G462" s="17" t="n">
        <v>2</v>
      </c>
      <c r="H462" s="4" t="n">
        <v>2058</v>
      </c>
      <c r="I462" s="4" t="n">
        <v>12058</v>
      </c>
      <c r="J462" s="4" t="n">
        <v>2058</v>
      </c>
      <c r="K462" s="4" t="s">
        <v>200</v>
      </c>
      <c r="L462" s="4" t="s">
        <v>132</v>
      </c>
      <c r="M462" s="16" t="s">
        <v>3216</v>
      </c>
      <c r="N462" s="16" t="s">
        <v>3217</v>
      </c>
      <c r="O462" s="16" t="s">
        <v>3245</v>
      </c>
      <c r="R462" s="16" t="n">
        <f aca="false">(1+LEN(N462)-LEN(SUBSTITUTE(N462," ","")))+1</f>
        <v>7</v>
      </c>
      <c r="S462" s="16" t="n">
        <f aca="false">(1+LEN(O462)-LEN(SUBSTITUTE(O462," ","")))</f>
        <v>11</v>
      </c>
      <c r="T462" s="16" t="s">
        <v>3153</v>
      </c>
      <c r="U462" s="16" t="s">
        <v>3219</v>
      </c>
      <c r="V462" s="16" t="s">
        <v>3220</v>
      </c>
      <c r="W462" s="16" t="s">
        <v>3221</v>
      </c>
      <c r="X462" s="16" t="s">
        <v>3222</v>
      </c>
      <c r="Y462" s="16" t="s">
        <v>3223</v>
      </c>
      <c r="Z462" s="16" t="s">
        <v>3224</v>
      </c>
      <c r="AA462" s="16" t="s">
        <v>3225</v>
      </c>
      <c r="AB462" s="16" t="s">
        <v>3226</v>
      </c>
      <c r="AC462" s="16" t="s">
        <v>3227</v>
      </c>
      <c r="AD462" s="16" t="s">
        <v>1520</v>
      </c>
      <c r="AE462" s="16" t="s">
        <v>3228</v>
      </c>
      <c r="AF462" s="16" t="s">
        <v>3229</v>
      </c>
      <c r="AG462" s="16" t="s">
        <v>3230</v>
      </c>
      <c r="AH462" s="16" t="s">
        <v>3231</v>
      </c>
      <c r="AI462" s="16" t="s">
        <v>2380</v>
      </c>
      <c r="AJ462" s="16" t="s">
        <v>3232</v>
      </c>
      <c r="AK462" s="16" t="s">
        <v>1045</v>
      </c>
      <c r="AL462" s="16" t="s">
        <v>3233</v>
      </c>
      <c r="AM462" s="16" t="s">
        <v>3227</v>
      </c>
      <c r="AN462" s="16" t="s">
        <v>3227</v>
      </c>
      <c r="AO462" s="16" t="s">
        <v>3234</v>
      </c>
      <c r="AP462" s="16" t="s">
        <v>3227</v>
      </c>
      <c r="AQ462" s="16" t="s">
        <v>1520</v>
      </c>
      <c r="AR462" s="16" t="s">
        <v>3224</v>
      </c>
      <c r="AS462" s="16" t="s">
        <v>3231</v>
      </c>
      <c r="AT462" s="16" t="s">
        <v>3234</v>
      </c>
      <c r="AU462" s="16" t="s">
        <v>3227</v>
      </c>
      <c r="AV462" s="16" t="s">
        <v>3235</v>
      </c>
      <c r="AW462" s="16" t="s">
        <v>3224</v>
      </c>
      <c r="AX462" s="16" t="s">
        <v>892</v>
      </c>
      <c r="AY462" s="16" t="s">
        <v>3231</v>
      </c>
      <c r="AZ462" s="16" t="s">
        <v>3236</v>
      </c>
      <c r="BA462" s="16" t="s">
        <v>3227</v>
      </c>
      <c r="BB462" s="16" t="s">
        <v>3227</v>
      </c>
      <c r="BC462" s="16" t="s">
        <v>3224</v>
      </c>
      <c r="BD462" s="16" t="s">
        <v>3227</v>
      </c>
      <c r="BE462" s="16" t="s">
        <v>3231</v>
      </c>
      <c r="BF462" s="16" t="s">
        <v>1184</v>
      </c>
      <c r="BG462" s="16" t="s">
        <v>2380</v>
      </c>
      <c r="BH462" s="16" t="s">
        <v>3237</v>
      </c>
      <c r="BI462" s="16" t="s">
        <v>3227</v>
      </c>
      <c r="BJ462" s="16" t="s">
        <v>3238</v>
      </c>
      <c r="BK462" s="16" t="s">
        <v>3231</v>
      </c>
      <c r="BL462" s="16" t="s">
        <v>3239</v>
      </c>
      <c r="BM462" s="16" t="s">
        <v>3227</v>
      </c>
      <c r="BN462" s="16" t="s">
        <v>3239</v>
      </c>
      <c r="BO462" s="16" t="s">
        <v>3240</v>
      </c>
      <c r="BP462" s="16" t="s">
        <v>3227</v>
      </c>
      <c r="BQ462" s="16" t="s">
        <v>3224</v>
      </c>
      <c r="BS462" s="16" t="s">
        <v>3227</v>
      </c>
      <c r="BT462" s="16" t="n">
        <f aca="false">49-(COUNTBLANK(U462:BQ462))</f>
        <v>49</v>
      </c>
      <c r="BU462" s="16" t="str">
        <f aca="false">CONCATENATE("*",BS462,"*")</f>
        <v>*knock*</v>
      </c>
      <c r="BV462" s="16" t="n">
        <f aca="false">COUNTIFS(U462:BQ462,BU462)</f>
        <v>0</v>
      </c>
      <c r="BW462" s="18" t="n">
        <f aca="false">BV462/BT462</f>
        <v>0</v>
      </c>
      <c r="BZ462" s="18" t="str">
        <f aca="false">IF(BY462="","",(BY462/BT462))</f>
        <v/>
      </c>
      <c r="CA462" s="16" t="n">
        <f aca="false">COUNTIFS(U462:BQ462,BU463)</f>
        <v>0</v>
      </c>
      <c r="CB462" s="16" t="str">
        <f aca="false">IF(BX462="",BU462,BX462)</f>
        <v>*knock*</v>
      </c>
      <c r="CC462" s="16" t="n">
        <f aca="false">COUNTIFS(U462:BQ462,CB463)</f>
        <v>0</v>
      </c>
      <c r="CD462" s="18" t="n">
        <f aca="false">CC462/BT462</f>
        <v>0</v>
      </c>
      <c r="CE462" s="16" t="s">
        <v>3241</v>
      </c>
      <c r="CF462" s="18" t="n">
        <f aca="false">(COUNTIFS(U462:BQ462,CE462))/BT462</f>
        <v>0</v>
      </c>
      <c r="CH462" s="16" t="s">
        <v>3242</v>
      </c>
      <c r="CI462" s="14" t="n">
        <f aca="false">(COUNTIFS(U462:BQ462,CK462))/BT462</f>
        <v>0</v>
      </c>
      <c r="CJ462" s="14" t="n">
        <f aca="false">(COUNTIFS(U462:BQ462,CK463))/BT462</f>
        <v>0.36734693877551</v>
      </c>
      <c r="CK462" s="16" t="s">
        <v>677</v>
      </c>
      <c r="CL462" s="16" t="s">
        <v>3243</v>
      </c>
    </row>
    <row r="463" customFormat="false" ht="13.8" hidden="false" customHeight="false" outlineLevel="0" collapsed="false">
      <c r="A463" s="4" t="s">
        <v>131</v>
      </c>
      <c r="B463" s="17" t="n">
        <v>1</v>
      </c>
      <c r="C463" s="17" t="n">
        <v>2</v>
      </c>
      <c r="D463" s="17" t="n">
        <v>2</v>
      </c>
      <c r="E463" s="17" t="n">
        <v>113</v>
      </c>
      <c r="F463" s="17" t="n">
        <v>58</v>
      </c>
      <c r="G463" s="17" t="n">
        <v>3</v>
      </c>
      <c r="H463" s="4" t="n">
        <v>3058</v>
      </c>
      <c r="I463" s="4" t="n">
        <v>13058</v>
      </c>
      <c r="J463" s="4" t="n">
        <v>3058</v>
      </c>
      <c r="K463" s="4" t="s">
        <v>200</v>
      </c>
      <c r="L463" s="4" t="s">
        <v>132</v>
      </c>
      <c r="M463" s="16" t="s">
        <v>3244</v>
      </c>
      <c r="N463" s="16" t="s">
        <v>3217</v>
      </c>
      <c r="O463" s="16" t="s">
        <v>3218</v>
      </c>
      <c r="R463" s="16" t="n">
        <f aca="false">(1+LEN(N463)-LEN(SUBSTITUTE(N463," ","")))+1</f>
        <v>7</v>
      </c>
      <c r="S463" s="16" t="n">
        <f aca="false">(1+LEN(O463)-LEN(SUBSTITUTE(O463," ","")))</f>
        <v>11</v>
      </c>
      <c r="T463" s="16" t="s">
        <v>3153</v>
      </c>
      <c r="U463" s="16" t="s">
        <v>1595</v>
      </c>
      <c r="V463" s="16" t="s">
        <v>3246</v>
      </c>
      <c r="W463" s="16" t="s">
        <v>3247</v>
      </c>
      <c r="X463" s="16" t="s">
        <v>3232</v>
      </c>
      <c r="Y463" s="16" t="s">
        <v>3248</v>
      </c>
      <c r="Z463" s="16" t="s">
        <v>3249</v>
      </c>
      <c r="AA463" s="16" t="s">
        <v>3250</v>
      </c>
      <c r="AB463" s="16" t="s">
        <v>3251</v>
      </c>
      <c r="AC463" s="16" t="s">
        <v>3252</v>
      </c>
      <c r="AD463" s="16" t="s">
        <v>3253</v>
      </c>
      <c r="AE463" s="16" t="s">
        <v>3254</v>
      </c>
      <c r="AF463" s="16" t="s">
        <v>3255</v>
      </c>
      <c r="AG463" s="16" t="s">
        <v>3256</v>
      </c>
      <c r="AH463" s="16" t="s">
        <v>2842</v>
      </c>
      <c r="AI463" s="16" t="s">
        <v>3257</v>
      </c>
      <c r="AJ463" s="16" t="s">
        <v>3258</v>
      </c>
      <c r="AK463" s="16" t="s">
        <v>3259</v>
      </c>
      <c r="AL463" s="16" t="s">
        <v>3254</v>
      </c>
      <c r="AM463" s="16" t="s">
        <v>3080</v>
      </c>
      <c r="AN463" s="16" t="s">
        <v>677</v>
      </c>
      <c r="AO463" s="16" t="s">
        <v>677</v>
      </c>
      <c r="AP463" s="16" t="s">
        <v>3254</v>
      </c>
      <c r="AQ463" s="16" t="s">
        <v>3260</v>
      </c>
      <c r="AR463" s="16" t="s">
        <v>3258</v>
      </c>
      <c r="AS463" s="16" t="s">
        <v>3261</v>
      </c>
      <c r="AT463" s="16" t="s">
        <v>677</v>
      </c>
      <c r="AU463" s="16" t="s">
        <v>3254</v>
      </c>
      <c r="AV463" s="16" t="s">
        <v>304</v>
      </c>
      <c r="AW463" s="16" t="s">
        <v>677</v>
      </c>
      <c r="AX463" s="16" t="s">
        <v>2380</v>
      </c>
      <c r="AY463" s="16" t="s">
        <v>2380</v>
      </c>
      <c r="AZ463" s="16" t="s">
        <v>677</v>
      </c>
      <c r="BA463" s="16" t="s">
        <v>3262</v>
      </c>
      <c r="BB463" s="16" t="s">
        <v>677</v>
      </c>
      <c r="BC463" s="16" t="s">
        <v>677</v>
      </c>
      <c r="BD463" s="16" t="s">
        <v>1739</v>
      </c>
      <c r="BE463" s="16" t="s">
        <v>3254</v>
      </c>
      <c r="BF463" s="16" t="s">
        <v>1741</v>
      </c>
      <c r="BG463" s="16" t="s">
        <v>3263</v>
      </c>
      <c r="BH463" s="16" t="s">
        <v>3264</v>
      </c>
      <c r="BI463" s="16" t="s">
        <v>3265</v>
      </c>
      <c r="BJ463" s="16" t="s">
        <v>677</v>
      </c>
      <c r="BK463" s="16" t="s">
        <v>1636</v>
      </c>
      <c r="BL463" s="16" t="s">
        <v>3266</v>
      </c>
      <c r="BM463" s="16" t="s">
        <v>3267</v>
      </c>
      <c r="BO463" s="16" t="s">
        <v>3258</v>
      </c>
      <c r="BP463" s="16" t="s">
        <v>3268</v>
      </c>
      <c r="BQ463" s="16" t="s">
        <v>677</v>
      </c>
      <c r="BS463" s="16" t="s">
        <v>3254</v>
      </c>
      <c r="BT463" s="16" t="n">
        <f aca="false">49-(COUNTBLANK(U463:BQ463))</f>
        <v>48</v>
      </c>
      <c r="BU463" s="16" t="str">
        <f aca="false">CONCATENATE("*",BS463,"*")</f>
        <v>*rent*</v>
      </c>
      <c r="BV463" s="16" t="n">
        <f aca="false">COUNTIFS(U463:BQ463,BU463)</f>
        <v>0</v>
      </c>
      <c r="BW463" s="18" t="n">
        <f aca="false">BV463/BT463</f>
        <v>0</v>
      </c>
      <c r="BX463" s="16" t="s">
        <v>1627</v>
      </c>
      <c r="BY463" s="16" t="n">
        <f aca="false">COUNTIFS(U463:BQ463,BX463)</f>
        <v>0</v>
      </c>
      <c r="BZ463" s="18" t="n">
        <f aca="false">IF(BY463="","",(BY463/BT463))</f>
        <v>0</v>
      </c>
      <c r="CA463" s="16" t="n">
        <f aca="false">COUNTIFS(U463:BQ463,BU462)</f>
        <v>0</v>
      </c>
      <c r="CB463" s="16" t="str">
        <f aca="false">IF(BX463="",BU463,BX463)</f>
        <v>*move*</v>
      </c>
      <c r="CC463" s="16" t="n">
        <f aca="false">COUNTIFS(U463:BQ463,CB462)</f>
        <v>0</v>
      </c>
      <c r="CD463" s="18" t="n">
        <f aca="false">CC463/BT463</f>
        <v>0</v>
      </c>
      <c r="CE463" s="16" t="s">
        <v>1627</v>
      </c>
      <c r="CF463" s="18" t="n">
        <f aca="false">(COUNTIFS(U463:BQ463,CE463))/BT463</f>
        <v>0</v>
      </c>
      <c r="CH463" s="16" t="s">
        <v>1628</v>
      </c>
      <c r="CI463" s="14" t="n">
        <f aca="false">(COUNTIFS(U463:BQ463,CK463))/BT463</f>
        <v>0</v>
      </c>
      <c r="CJ463" s="14" t="n">
        <f aca="false">(COUNTIFS(U463:BQ463,CK462))/BT463</f>
        <v>0.25</v>
      </c>
      <c r="CK463" s="16" t="s">
        <v>3227</v>
      </c>
      <c r="CL463" s="16" t="s">
        <v>3243</v>
      </c>
    </row>
    <row r="464" customFormat="false" ht="13.8" hidden="false" customHeight="false" outlineLevel="0" collapsed="false">
      <c r="A464" s="4" t="s">
        <v>203</v>
      </c>
      <c r="B464" s="4" t="n">
        <v>2</v>
      </c>
      <c r="C464" s="4" t="n">
        <v>1</v>
      </c>
      <c r="D464" s="4" t="n">
        <v>1</v>
      </c>
      <c r="E464" s="4" t="n">
        <v>113</v>
      </c>
      <c r="F464" s="4" t="n">
        <v>58</v>
      </c>
      <c r="G464" s="4" t="n">
        <v>5</v>
      </c>
      <c r="H464" s="4" t="n">
        <v>5058</v>
      </c>
      <c r="I464" s="4" t="n">
        <v>15058</v>
      </c>
      <c r="J464" s="4" t="n">
        <v>5058</v>
      </c>
      <c r="K464" s="4" t="s">
        <v>200</v>
      </c>
      <c r="L464" s="4" t="s">
        <v>132</v>
      </c>
      <c r="M464" s="0" t="s">
        <v>3216</v>
      </c>
      <c r="N464" s="0" t="s">
        <v>3217</v>
      </c>
      <c r="O464" s="0" t="s">
        <v>3218</v>
      </c>
      <c r="R464" s="0" t="n">
        <f aca="false">(1+LEN(N464)-LEN(SUBSTITUTE(N464," ","")))+1</f>
        <v>7</v>
      </c>
      <c r="S464" s="0" t="n">
        <f aca="false">(1+LEN(O464)-LEN(SUBSTITUTE(O464," ","")))</f>
        <v>11</v>
      </c>
      <c r="T464" s="0" t="s">
        <v>3153</v>
      </c>
      <c r="U464" s="0" t="s">
        <v>3219</v>
      </c>
      <c r="V464" s="0" t="s">
        <v>3220</v>
      </c>
      <c r="W464" s="0" t="s">
        <v>3221</v>
      </c>
      <c r="X464" s="0" t="s">
        <v>3222</v>
      </c>
      <c r="Y464" s="0" t="s">
        <v>3223</v>
      </c>
      <c r="Z464" s="0" t="s">
        <v>3224</v>
      </c>
      <c r="AA464" s="0" t="s">
        <v>3225</v>
      </c>
      <c r="AB464" s="0" t="s">
        <v>3226</v>
      </c>
      <c r="AC464" s="0" t="s">
        <v>3227</v>
      </c>
      <c r="AD464" s="0" t="s">
        <v>1520</v>
      </c>
      <c r="AE464" s="0" t="s">
        <v>3228</v>
      </c>
      <c r="AF464" s="0" t="s">
        <v>3229</v>
      </c>
      <c r="AG464" s="0" t="s">
        <v>3230</v>
      </c>
      <c r="AH464" s="0" t="s">
        <v>3231</v>
      </c>
      <c r="AI464" s="0" t="s">
        <v>2380</v>
      </c>
      <c r="AJ464" s="0" t="s">
        <v>3232</v>
      </c>
      <c r="AK464" s="0" t="s">
        <v>1045</v>
      </c>
      <c r="AL464" s="0" t="s">
        <v>3233</v>
      </c>
      <c r="AM464" s="0" t="s">
        <v>3227</v>
      </c>
      <c r="AN464" s="0" t="s">
        <v>3227</v>
      </c>
      <c r="AO464" s="0" t="s">
        <v>3234</v>
      </c>
      <c r="AP464" s="0" t="s">
        <v>3227</v>
      </c>
      <c r="AQ464" s="0" t="s">
        <v>1520</v>
      </c>
      <c r="AR464" s="0" t="s">
        <v>3224</v>
      </c>
      <c r="AS464" s="0" t="s">
        <v>3231</v>
      </c>
      <c r="AT464" s="0" t="s">
        <v>3234</v>
      </c>
      <c r="AU464" s="0" t="s">
        <v>3227</v>
      </c>
      <c r="AV464" s="0" t="s">
        <v>3235</v>
      </c>
      <c r="AW464" s="0" t="s">
        <v>3224</v>
      </c>
      <c r="AX464" s="0" t="s">
        <v>892</v>
      </c>
      <c r="AY464" s="0" t="s">
        <v>3231</v>
      </c>
      <c r="AZ464" s="0" t="s">
        <v>3236</v>
      </c>
      <c r="BA464" s="0" t="s">
        <v>3227</v>
      </c>
      <c r="BB464" s="0" t="s">
        <v>3227</v>
      </c>
      <c r="BC464" s="0" t="s">
        <v>3224</v>
      </c>
      <c r="BD464" s="0" t="s">
        <v>3227</v>
      </c>
      <c r="BE464" s="0" t="s">
        <v>3231</v>
      </c>
      <c r="BF464" s="0" t="s">
        <v>1184</v>
      </c>
      <c r="BG464" s="0" t="s">
        <v>2380</v>
      </c>
      <c r="BH464" s="0" t="s">
        <v>3237</v>
      </c>
      <c r="BI464" s="0" t="s">
        <v>3227</v>
      </c>
      <c r="BJ464" s="0" t="s">
        <v>3238</v>
      </c>
      <c r="BK464" s="0" t="s">
        <v>3231</v>
      </c>
      <c r="BL464" s="0" t="s">
        <v>3239</v>
      </c>
      <c r="BM464" s="0" t="s">
        <v>3227</v>
      </c>
      <c r="BN464" s="0" t="s">
        <v>3239</v>
      </c>
      <c r="BO464" s="0" t="s">
        <v>3240</v>
      </c>
      <c r="BP464" s="0" t="s">
        <v>3227</v>
      </c>
      <c r="BQ464" s="0" t="s">
        <v>3224</v>
      </c>
      <c r="BS464" s="0" t="s">
        <v>3227</v>
      </c>
      <c r="BT464" s="0" t="n">
        <f aca="false">49-(COUNTBLANK(U464:BQ464))</f>
        <v>49</v>
      </c>
      <c r="BU464" s="0" t="str">
        <f aca="false">CONCATENATE("*",BS464,"*")</f>
        <v>*knock*</v>
      </c>
      <c r="BV464" s="0" t="n">
        <f aca="false">COUNTIFS(U464:BQ464,BU464)</f>
        <v>0</v>
      </c>
      <c r="BW464" s="18" t="n">
        <f aca="false">BV464/BT464</f>
        <v>0</v>
      </c>
      <c r="BZ464" s="14" t="str">
        <f aca="false">IF(BY464="","",(BY464/BT464))</f>
        <v/>
      </c>
      <c r="CA464" s="0" t="n">
        <f aca="false">COUNTIFS(U464:BQ464,BU465)</f>
        <v>0</v>
      </c>
      <c r="CB464" s="0" t="str">
        <f aca="false">IF(BX464="",BU464,BX464)</f>
        <v>*knock*</v>
      </c>
      <c r="CC464" s="0" t="n">
        <f aca="false">COUNTIFS(U464:BQ464,CB465)</f>
        <v>0</v>
      </c>
      <c r="CD464" s="14" t="n">
        <f aca="false">CC464/BT464</f>
        <v>0</v>
      </c>
      <c r="CE464" s="0" t="s">
        <v>3241</v>
      </c>
      <c r="CF464" s="14" t="n">
        <f aca="false">(COUNTIFS(U464:BQ464,CE464))/BT464</f>
        <v>0</v>
      </c>
      <c r="CH464" s="0" t="s">
        <v>3242</v>
      </c>
      <c r="CI464" s="14" t="n">
        <f aca="false">(COUNTIFS(U464:BQ464,CK464))/BT464</f>
        <v>0.36734693877551</v>
      </c>
      <c r="CJ464" s="14" t="n">
        <f aca="false">(COUNTIFS(U464:BQ464,CH465))/BT464</f>
        <v>0</v>
      </c>
      <c r="CK464" s="15" t="s">
        <v>3227</v>
      </c>
      <c r="CL464" s="0" t="s">
        <v>3243</v>
      </c>
    </row>
    <row r="465" customFormat="false" ht="13.8" hidden="false" customHeight="false" outlineLevel="0" collapsed="false">
      <c r="A465" s="4" t="s">
        <v>199</v>
      </c>
      <c r="B465" s="4" t="n">
        <v>2</v>
      </c>
      <c r="C465" s="4" t="n">
        <v>1</v>
      </c>
      <c r="D465" s="4" t="n">
        <v>2</v>
      </c>
      <c r="E465" s="4" t="n">
        <v>113</v>
      </c>
      <c r="F465" s="4" t="n">
        <v>58</v>
      </c>
      <c r="G465" s="4" t="n">
        <v>6</v>
      </c>
      <c r="H465" s="4" t="n">
        <v>6058</v>
      </c>
      <c r="I465" s="4" t="n">
        <v>16058</v>
      </c>
      <c r="J465" s="4" t="n">
        <v>6058</v>
      </c>
      <c r="K465" s="4" t="s">
        <v>200</v>
      </c>
      <c r="L465" s="4" t="s">
        <v>132</v>
      </c>
      <c r="M465" s="0" t="s">
        <v>3244</v>
      </c>
      <c r="N465" s="0" t="s">
        <v>3217</v>
      </c>
      <c r="O465" s="0" t="s">
        <v>3245</v>
      </c>
      <c r="R465" s="0" t="n">
        <f aca="false">(1+LEN(N465)-LEN(SUBSTITUTE(N465," ","")))+1</f>
        <v>7</v>
      </c>
      <c r="S465" s="0" t="n">
        <f aca="false">(1+LEN(O465)-LEN(SUBSTITUTE(O465," ","")))</f>
        <v>11</v>
      </c>
      <c r="T465" s="0" t="s">
        <v>3153</v>
      </c>
      <c r="U465" s="0" t="s">
        <v>1595</v>
      </c>
      <c r="V465" s="0" t="s">
        <v>3246</v>
      </c>
      <c r="W465" s="0" t="s">
        <v>3247</v>
      </c>
      <c r="X465" s="0" t="s">
        <v>3232</v>
      </c>
      <c r="Y465" s="0" t="s">
        <v>3248</v>
      </c>
      <c r="Z465" s="0" t="s">
        <v>3249</v>
      </c>
      <c r="AA465" s="0" t="s">
        <v>3250</v>
      </c>
      <c r="AB465" s="0" t="s">
        <v>3251</v>
      </c>
      <c r="AC465" s="0" t="s">
        <v>3252</v>
      </c>
      <c r="AD465" s="0" t="s">
        <v>3253</v>
      </c>
      <c r="AE465" s="0" t="s">
        <v>3254</v>
      </c>
      <c r="AF465" s="0" t="s">
        <v>3255</v>
      </c>
      <c r="AG465" s="0" t="s">
        <v>3256</v>
      </c>
      <c r="AH465" s="0" t="s">
        <v>2842</v>
      </c>
      <c r="AI465" s="0" t="s">
        <v>3257</v>
      </c>
      <c r="AJ465" s="0" t="s">
        <v>3258</v>
      </c>
      <c r="AK465" s="0" t="s">
        <v>3259</v>
      </c>
      <c r="AL465" s="0" t="s">
        <v>3254</v>
      </c>
      <c r="AM465" s="0" t="s">
        <v>3080</v>
      </c>
      <c r="AN465" s="0" t="s">
        <v>677</v>
      </c>
      <c r="AO465" s="0" t="s">
        <v>677</v>
      </c>
      <c r="AP465" s="0" t="s">
        <v>3254</v>
      </c>
      <c r="AQ465" s="0" t="s">
        <v>3260</v>
      </c>
      <c r="AR465" s="0" t="s">
        <v>3258</v>
      </c>
      <c r="AS465" s="0" t="s">
        <v>3261</v>
      </c>
      <c r="AT465" s="0" t="s">
        <v>677</v>
      </c>
      <c r="AU465" s="0" t="s">
        <v>3254</v>
      </c>
      <c r="AV465" s="0" t="s">
        <v>304</v>
      </c>
      <c r="AW465" s="0" t="s">
        <v>677</v>
      </c>
      <c r="AX465" s="0" t="s">
        <v>2380</v>
      </c>
      <c r="AY465" s="0" t="s">
        <v>2380</v>
      </c>
      <c r="AZ465" s="0" t="s">
        <v>677</v>
      </c>
      <c r="BA465" s="0" t="s">
        <v>3262</v>
      </c>
      <c r="BB465" s="0" t="s">
        <v>677</v>
      </c>
      <c r="BC465" s="0" t="s">
        <v>677</v>
      </c>
      <c r="BD465" s="0" t="s">
        <v>1739</v>
      </c>
      <c r="BE465" s="0" t="s">
        <v>3254</v>
      </c>
      <c r="BF465" s="0" t="s">
        <v>1741</v>
      </c>
      <c r="BG465" s="0" t="s">
        <v>3263</v>
      </c>
      <c r="BH465" s="0" t="s">
        <v>3264</v>
      </c>
      <c r="BI465" s="0" t="s">
        <v>3265</v>
      </c>
      <c r="BJ465" s="0" t="s">
        <v>677</v>
      </c>
      <c r="BK465" s="0" t="s">
        <v>1636</v>
      </c>
      <c r="BL465" s="0" t="s">
        <v>3266</v>
      </c>
      <c r="BM465" s="0" t="s">
        <v>3267</v>
      </c>
      <c r="BN465" s="12"/>
      <c r="BO465" s="0" t="s">
        <v>3258</v>
      </c>
      <c r="BP465" s="0" t="s">
        <v>3268</v>
      </c>
      <c r="BQ465" s="0" t="s">
        <v>677</v>
      </c>
      <c r="BS465" s="0" t="s">
        <v>3254</v>
      </c>
      <c r="BT465" s="0" t="n">
        <f aca="false">49-(COUNTBLANK(U465:BQ465))</f>
        <v>48</v>
      </c>
      <c r="BU465" s="0" t="str">
        <f aca="false">CONCATENATE("*",BS465,"*")</f>
        <v>*rent*</v>
      </c>
      <c r="BV465" s="0" t="n">
        <f aca="false">COUNTIFS(U465:BQ465,BU465)</f>
        <v>0</v>
      </c>
      <c r="BW465" s="14" t="n">
        <f aca="false">BV465/BT465</f>
        <v>0</v>
      </c>
      <c r="BX465" s="0" t="s">
        <v>1627</v>
      </c>
      <c r="BY465" s="0" t="n">
        <f aca="false">COUNTIFS(U465:BQ465,BX465)</f>
        <v>0</v>
      </c>
      <c r="BZ465" s="18" t="n">
        <f aca="false">IF(BY465="","",(BY465/BT465))</f>
        <v>0</v>
      </c>
      <c r="CA465" s="0" t="n">
        <f aca="false">COUNTIFS(U465:BQ465,BU464)</f>
        <v>0</v>
      </c>
      <c r="CB465" s="0" t="str">
        <f aca="false">IF(BX465="",BU465,BX465)</f>
        <v>*move*</v>
      </c>
      <c r="CC465" s="0" t="n">
        <f aca="false">COUNTIFS(U465:BQ465,CB464)</f>
        <v>0</v>
      </c>
      <c r="CD465" s="14" t="n">
        <f aca="false">CC465/BT465</f>
        <v>0</v>
      </c>
      <c r="CE465" s="0" t="s">
        <v>1627</v>
      </c>
      <c r="CF465" s="14" t="n">
        <f aca="false">(COUNTIFS(U465:BQ465,CE465))/BT465</f>
        <v>0</v>
      </c>
      <c r="CH465" s="0" t="s">
        <v>1628</v>
      </c>
      <c r="CI465" s="14" t="n">
        <f aca="false">(COUNTIFS(U465:BQ465,CK465))/BT465</f>
        <v>0.25</v>
      </c>
      <c r="CJ465" s="14" t="n">
        <f aca="false">(COUNTIFS(U465:BQ465,CH464))/BT465</f>
        <v>0</v>
      </c>
      <c r="CK465" s="15" t="s">
        <v>677</v>
      </c>
      <c r="CL465" s="0" t="s">
        <v>3243</v>
      </c>
    </row>
    <row r="466" customFormat="false" ht="13.8" hidden="false" customHeight="false" outlineLevel="0" collapsed="false">
      <c r="A466" s="4" t="s">
        <v>201</v>
      </c>
      <c r="B466" s="17" t="n">
        <v>2</v>
      </c>
      <c r="C466" s="17" t="n">
        <v>2</v>
      </c>
      <c r="D466" s="17" t="n">
        <v>1</v>
      </c>
      <c r="E466" s="17" t="n">
        <v>113</v>
      </c>
      <c r="F466" s="17" t="n">
        <v>58</v>
      </c>
      <c r="G466" s="17" t="n">
        <v>7</v>
      </c>
      <c r="H466" s="4" t="n">
        <v>7058</v>
      </c>
      <c r="I466" s="4" t="n">
        <v>17058</v>
      </c>
      <c r="J466" s="4" t="n">
        <v>7058</v>
      </c>
      <c r="K466" s="4" t="s">
        <v>200</v>
      </c>
      <c r="L466" s="4" t="s">
        <v>132</v>
      </c>
      <c r="M466" s="16" t="s">
        <v>3216</v>
      </c>
      <c r="N466" s="16" t="s">
        <v>3217</v>
      </c>
      <c r="O466" s="16" t="s">
        <v>3245</v>
      </c>
      <c r="P466" s="16"/>
      <c r="Q466" s="16"/>
      <c r="R466" s="16" t="n">
        <f aca="false">(1+LEN(N466)-LEN(SUBSTITUTE(N466," ","")))+1</f>
        <v>7</v>
      </c>
      <c r="S466" s="16" t="n">
        <f aca="false">(1+LEN(O466)-LEN(SUBSTITUTE(O466," ","")))</f>
        <v>11</v>
      </c>
      <c r="T466" s="16" t="s">
        <v>3153</v>
      </c>
      <c r="U466" s="16" t="s">
        <v>3219</v>
      </c>
      <c r="V466" s="16" t="s">
        <v>3220</v>
      </c>
      <c r="W466" s="16" t="s">
        <v>3221</v>
      </c>
      <c r="X466" s="16" t="s">
        <v>3222</v>
      </c>
      <c r="Y466" s="16" t="s">
        <v>3223</v>
      </c>
      <c r="Z466" s="16" t="s">
        <v>3224</v>
      </c>
      <c r="AA466" s="16" t="s">
        <v>3225</v>
      </c>
      <c r="AB466" s="16" t="s">
        <v>3226</v>
      </c>
      <c r="AC466" s="16" t="s">
        <v>3227</v>
      </c>
      <c r="AD466" s="16" t="s">
        <v>1520</v>
      </c>
      <c r="AE466" s="16" t="s">
        <v>3228</v>
      </c>
      <c r="AF466" s="16" t="s">
        <v>3229</v>
      </c>
      <c r="AG466" s="16" t="s">
        <v>3230</v>
      </c>
      <c r="AH466" s="16" t="s">
        <v>3231</v>
      </c>
      <c r="AI466" s="16" t="s">
        <v>2380</v>
      </c>
      <c r="AJ466" s="16" t="s">
        <v>3232</v>
      </c>
      <c r="AK466" s="16" t="s">
        <v>1045</v>
      </c>
      <c r="AL466" s="16" t="s">
        <v>3233</v>
      </c>
      <c r="AM466" s="16" t="s">
        <v>3227</v>
      </c>
      <c r="AN466" s="16" t="s">
        <v>3227</v>
      </c>
      <c r="AO466" s="16" t="s">
        <v>3234</v>
      </c>
      <c r="AP466" s="16" t="s">
        <v>3227</v>
      </c>
      <c r="AQ466" s="16" t="s">
        <v>1520</v>
      </c>
      <c r="AR466" s="16" t="s">
        <v>3224</v>
      </c>
      <c r="AS466" s="16" t="s">
        <v>3231</v>
      </c>
      <c r="AT466" s="16" t="s">
        <v>3234</v>
      </c>
      <c r="AU466" s="16" t="s">
        <v>3227</v>
      </c>
      <c r="AV466" s="16" t="s">
        <v>3235</v>
      </c>
      <c r="AW466" s="16" t="s">
        <v>3224</v>
      </c>
      <c r="AX466" s="16" t="s">
        <v>892</v>
      </c>
      <c r="AY466" s="16" t="s">
        <v>3231</v>
      </c>
      <c r="AZ466" s="16" t="s">
        <v>3236</v>
      </c>
      <c r="BA466" s="16" t="s">
        <v>3227</v>
      </c>
      <c r="BB466" s="16" t="s">
        <v>3227</v>
      </c>
      <c r="BC466" s="16" t="s">
        <v>3224</v>
      </c>
      <c r="BD466" s="16" t="s">
        <v>3227</v>
      </c>
      <c r="BE466" s="16" t="s">
        <v>3231</v>
      </c>
      <c r="BF466" s="16" t="s">
        <v>1184</v>
      </c>
      <c r="BG466" s="16" t="s">
        <v>2380</v>
      </c>
      <c r="BH466" s="16" t="s">
        <v>3237</v>
      </c>
      <c r="BI466" s="16" t="s">
        <v>3227</v>
      </c>
      <c r="BJ466" s="16" t="s">
        <v>3238</v>
      </c>
      <c r="BK466" s="16" t="s">
        <v>3231</v>
      </c>
      <c r="BL466" s="16" t="s">
        <v>3239</v>
      </c>
      <c r="BM466" s="16" t="s">
        <v>3227</v>
      </c>
      <c r="BN466" s="16" t="s">
        <v>3239</v>
      </c>
      <c r="BO466" s="16" t="s">
        <v>3240</v>
      </c>
      <c r="BP466" s="16" t="s">
        <v>3227</v>
      </c>
      <c r="BQ466" s="16" t="s">
        <v>3224</v>
      </c>
      <c r="BR466" s="16"/>
      <c r="BS466" s="16" t="s">
        <v>3227</v>
      </c>
      <c r="BT466" s="16" t="n">
        <f aca="false">49-(COUNTBLANK(U466:BQ466))</f>
        <v>49</v>
      </c>
      <c r="BU466" s="16" t="str">
        <f aca="false">CONCATENATE("*",BS466,"*")</f>
        <v>*knock*</v>
      </c>
      <c r="BV466" s="16" t="n">
        <f aca="false">COUNTIFS(U466:BQ466,BU466)</f>
        <v>0</v>
      </c>
      <c r="BW466" s="18" t="n">
        <f aca="false">BV466/BT466</f>
        <v>0</v>
      </c>
      <c r="BX466" s="16"/>
      <c r="BY466" s="16"/>
      <c r="BZ466" s="18" t="str">
        <f aca="false">IF(BY466="","",(BY466/BT466))</f>
        <v/>
      </c>
      <c r="CA466" s="16" t="n">
        <f aca="false">COUNTIFS(U466:BQ466,BU467)</f>
        <v>0</v>
      </c>
      <c r="CB466" s="16" t="str">
        <f aca="false">IF(BX466="",BU466,BX466)</f>
        <v>*knock*</v>
      </c>
      <c r="CC466" s="16" t="n">
        <f aca="false">COUNTIFS(U466:BQ466,CB467)</f>
        <v>0</v>
      </c>
      <c r="CD466" s="18" t="n">
        <f aca="false">CC466/BT466</f>
        <v>0</v>
      </c>
      <c r="CE466" s="16" t="s">
        <v>3241</v>
      </c>
      <c r="CF466" s="18" t="n">
        <f aca="false">(COUNTIFS(U466:BQ466,CE466))/BT466</f>
        <v>0</v>
      </c>
      <c r="CG466" s="16"/>
      <c r="CH466" s="16" t="s">
        <v>3242</v>
      </c>
      <c r="CI466" s="14" t="n">
        <f aca="false">(COUNTIFS(U466:BQ466,CK466))/BT466</f>
        <v>0</v>
      </c>
      <c r="CJ466" s="18" t="n">
        <v>0.37</v>
      </c>
      <c r="CK466" s="16" t="s">
        <v>677</v>
      </c>
      <c r="CL466" s="16" t="s">
        <v>3243</v>
      </c>
    </row>
    <row r="467" customFormat="false" ht="13.8" hidden="false" customHeight="false" outlineLevel="0" collapsed="false">
      <c r="A467" s="4" t="s">
        <v>202</v>
      </c>
      <c r="B467" s="17" t="n">
        <v>2</v>
      </c>
      <c r="C467" s="17" t="n">
        <v>2</v>
      </c>
      <c r="D467" s="17" t="n">
        <v>2</v>
      </c>
      <c r="E467" s="17" t="n">
        <v>113</v>
      </c>
      <c r="F467" s="17" t="n">
        <v>58</v>
      </c>
      <c r="G467" s="17" t="n">
        <v>8</v>
      </c>
      <c r="H467" s="4" t="n">
        <v>8058</v>
      </c>
      <c r="I467" s="4" t="n">
        <v>18058</v>
      </c>
      <c r="J467" s="4" t="n">
        <v>8058</v>
      </c>
      <c r="K467" s="4" t="s">
        <v>200</v>
      </c>
      <c r="L467" s="4" t="s">
        <v>132</v>
      </c>
      <c r="M467" s="16" t="s">
        <v>3244</v>
      </c>
      <c r="N467" s="16" t="s">
        <v>3217</v>
      </c>
      <c r="O467" s="16" t="s">
        <v>3218</v>
      </c>
      <c r="P467" s="16"/>
      <c r="Q467" s="16"/>
      <c r="R467" s="16" t="n">
        <f aca="false">(1+LEN(N467)-LEN(SUBSTITUTE(N467," ","")))+1</f>
        <v>7</v>
      </c>
      <c r="S467" s="16" t="n">
        <f aca="false">(1+LEN(O467)-LEN(SUBSTITUTE(O467," ","")))</f>
        <v>11</v>
      </c>
      <c r="T467" s="16" t="s">
        <v>3153</v>
      </c>
      <c r="U467" s="16" t="s">
        <v>1595</v>
      </c>
      <c r="V467" s="16" t="s">
        <v>3246</v>
      </c>
      <c r="W467" s="16" t="s">
        <v>3247</v>
      </c>
      <c r="X467" s="16" t="s">
        <v>3232</v>
      </c>
      <c r="Y467" s="16" t="s">
        <v>3248</v>
      </c>
      <c r="Z467" s="16" t="s">
        <v>3249</v>
      </c>
      <c r="AA467" s="16" t="s">
        <v>3250</v>
      </c>
      <c r="AB467" s="16" t="s">
        <v>3251</v>
      </c>
      <c r="AC467" s="16" t="s">
        <v>3252</v>
      </c>
      <c r="AD467" s="16" t="s">
        <v>3253</v>
      </c>
      <c r="AE467" s="16" t="s">
        <v>3254</v>
      </c>
      <c r="AF467" s="16" t="s">
        <v>3255</v>
      </c>
      <c r="AG467" s="16" t="s">
        <v>3256</v>
      </c>
      <c r="AH467" s="16" t="s">
        <v>2842</v>
      </c>
      <c r="AI467" s="16" t="s">
        <v>3257</v>
      </c>
      <c r="AJ467" s="16" t="s">
        <v>3258</v>
      </c>
      <c r="AK467" s="16" t="s">
        <v>3259</v>
      </c>
      <c r="AL467" s="16" t="s">
        <v>3254</v>
      </c>
      <c r="AM467" s="16" t="s">
        <v>3080</v>
      </c>
      <c r="AN467" s="16" t="s">
        <v>677</v>
      </c>
      <c r="AO467" s="16" t="s">
        <v>677</v>
      </c>
      <c r="AP467" s="16" t="s">
        <v>3254</v>
      </c>
      <c r="AQ467" s="16" t="s">
        <v>3260</v>
      </c>
      <c r="AR467" s="16" t="s">
        <v>3258</v>
      </c>
      <c r="AS467" s="16" t="s">
        <v>3261</v>
      </c>
      <c r="AT467" s="16" t="s">
        <v>677</v>
      </c>
      <c r="AU467" s="16" t="s">
        <v>3254</v>
      </c>
      <c r="AV467" s="16" t="s">
        <v>304</v>
      </c>
      <c r="AW467" s="16" t="s">
        <v>677</v>
      </c>
      <c r="AX467" s="16" t="s">
        <v>2380</v>
      </c>
      <c r="AY467" s="16" t="s">
        <v>2380</v>
      </c>
      <c r="AZ467" s="16" t="s">
        <v>677</v>
      </c>
      <c r="BA467" s="16" t="s">
        <v>3262</v>
      </c>
      <c r="BB467" s="16" t="s">
        <v>677</v>
      </c>
      <c r="BC467" s="16" t="s">
        <v>677</v>
      </c>
      <c r="BD467" s="16" t="s">
        <v>1739</v>
      </c>
      <c r="BE467" s="16" t="s">
        <v>3254</v>
      </c>
      <c r="BF467" s="16" t="s">
        <v>1741</v>
      </c>
      <c r="BG467" s="16" t="s">
        <v>3263</v>
      </c>
      <c r="BH467" s="16" t="s">
        <v>3264</v>
      </c>
      <c r="BI467" s="16" t="s">
        <v>3265</v>
      </c>
      <c r="BJ467" s="16" t="s">
        <v>677</v>
      </c>
      <c r="BK467" s="16" t="s">
        <v>1636</v>
      </c>
      <c r="BL467" s="16" t="s">
        <v>3266</v>
      </c>
      <c r="BM467" s="16" t="s">
        <v>3267</v>
      </c>
      <c r="BN467" s="16"/>
      <c r="BO467" s="16" t="s">
        <v>3258</v>
      </c>
      <c r="BP467" s="16" t="s">
        <v>3268</v>
      </c>
      <c r="BQ467" s="16" t="s">
        <v>677</v>
      </c>
      <c r="BR467" s="16"/>
      <c r="BS467" s="16" t="s">
        <v>3254</v>
      </c>
      <c r="BT467" s="16" t="n">
        <f aca="false">49-(COUNTBLANK(U467:BQ467))</f>
        <v>48</v>
      </c>
      <c r="BU467" s="16" t="str">
        <f aca="false">CONCATENATE("*",BS467,"*")</f>
        <v>*rent*</v>
      </c>
      <c r="BV467" s="16" t="n">
        <f aca="false">COUNTIFS(U467:BQ467,BU467)</f>
        <v>0</v>
      </c>
      <c r="BW467" s="18" t="n">
        <f aca="false">BV467/BT467</f>
        <v>0</v>
      </c>
      <c r="BX467" s="16" t="s">
        <v>1627</v>
      </c>
      <c r="BY467" s="16" t="n">
        <f aca="false">COUNTIFS(U467:BQ467,BX467)</f>
        <v>0</v>
      </c>
      <c r="BZ467" s="18" t="n">
        <f aca="false">IF(BY467="","",(BY467/BT467))</f>
        <v>0</v>
      </c>
      <c r="CA467" s="16" t="n">
        <f aca="false">COUNTIFS(U467:BQ467,BU466)</f>
        <v>0</v>
      </c>
      <c r="CB467" s="16" t="str">
        <f aca="false">IF(BX467="",BU467,BX467)</f>
        <v>*move*</v>
      </c>
      <c r="CC467" s="16" t="n">
        <f aca="false">COUNTIFS(U467:BQ467,CB466)</f>
        <v>0</v>
      </c>
      <c r="CD467" s="18" t="n">
        <f aca="false">CC467/BT467</f>
        <v>0</v>
      </c>
      <c r="CE467" s="16" t="s">
        <v>1627</v>
      </c>
      <c r="CF467" s="18" t="n">
        <f aca="false">(COUNTIFS(U467:BQ467,CE467))/BT467</f>
        <v>0</v>
      </c>
      <c r="CG467" s="16"/>
      <c r="CH467" s="16" t="s">
        <v>1628</v>
      </c>
      <c r="CI467" s="14" t="n">
        <f aca="false">(COUNTIFS(U467:BQ467,CK467))/BT467</f>
        <v>0</v>
      </c>
      <c r="CJ467" s="18" t="n">
        <v>0.25</v>
      </c>
      <c r="CK467" s="16" t="s">
        <v>3227</v>
      </c>
      <c r="CL467" s="16" t="s">
        <v>3243</v>
      </c>
    </row>
    <row r="468" customFormat="false" ht="13.8" hidden="false" customHeight="false" outlineLevel="0" collapsed="false">
      <c r="A468" s="4" t="s">
        <v>167</v>
      </c>
      <c r="B468" s="4" t="n">
        <v>1</v>
      </c>
      <c r="C468" s="4" t="n">
        <v>1</v>
      </c>
      <c r="D468" s="4" t="n">
        <v>1</v>
      </c>
      <c r="E468" s="4" t="n">
        <v>117</v>
      </c>
      <c r="F468" s="4" t="n">
        <v>59</v>
      </c>
      <c r="G468" s="4" t="n">
        <v>0</v>
      </c>
      <c r="H468" s="4" t="n">
        <v>59</v>
      </c>
      <c r="I468" s="4" t="n">
        <v>10059</v>
      </c>
      <c r="J468" s="4" t="n">
        <v>59</v>
      </c>
      <c r="K468" s="4" t="s">
        <v>200</v>
      </c>
      <c r="L468" s="4" t="s">
        <v>132</v>
      </c>
      <c r="M468" s="0" t="s">
        <v>3269</v>
      </c>
      <c r="N468" s="0" t="s">
        <v>3270</v>
      </c>
      <c r="O468" s="0" t="s">
        <v>3271</v>
      </c>
      <c r="R468" s="0" t="n">
        <f aca="false">(1+LEN(N468)-LEN(SUBSTITUTE(N468," ","")))+1</f>
        <v>6</v>
      </c>
      <c r="S468" s="0" t="n">
        <f aca="false">(1+LEN(O468)-LEN(SUBSTITUTE(O468," ","")))</f>
        <v>11</v>
      </c>
      <c r="T468" s="0" t="s">
        <v>3153</v>
      </c>
      <c r="U468" s="0" t="s">
        <v>3272</v>
      </c>
      <c r="V468" s="0" t="s">
        <v>3273</v>
      </c>
      <c r="W468" s="0" t="s">
        <v>3274</v>
      </c>
      <c r="X468" s="0" t="s">
        <v>3272</v>
      </c>
      <c r="Y468" s="0" t="s">
        <v>3272</v>
      </c>
      <c r="Z468" s="0" t="s">
        <v>3173</v>
      </c>
      <c r="AA468" s="0" t="s">
        <v>3272</v>
      </c>
      <c r="AB468" s="0" t="s">
        <v>3275</v>
      </c>
      <c r="AC468" s="0" t="s">
        <v>1312</v>
      </c>
      <c r="AD468" s="0" t="s">
        <v>3276</v>
      </c>
      <c r="AE468" s="0" t="s">
        <v>3272</v>
      </c>
      <c r="AF468" s="0" t="s">
        <v>3277</v>
      </c>
      <c r="AG468" s="0" t="s">
        <v>3278</v>
      </c>
      <c r="AH468" s="0" t="s">
        <v>3173</v>
      </c>
      <c r="AI468" s="0" t="s">
        <v>1058</v>
      </c>
      <c r="AJ468" s="0" t="s">
        <v>3173</v>
      </c>
      <c r="AK468" s="0" t="s">
        <v>3272</v>
      </c>
      <c r="AL468" s="0" t="s">
        <v>3173</v>
      </c>
      <c r="AM468" s="0" t="s">
        <v>3272</v>
      </c>
      <c r="AN468" s="0" t="s">
        <v>1058</v>
      </c>
      <c r="AO468" s="0" t="s">
        <v>3272</v>
      </c>
      <c r="AP468" s="0" t="s">
        <v>1312</v>
      </c>
      <c r="AQ468" s="0" t="s">
        <v>3279</v>
      </c>
      <c r="AR468" s="0" t="s">
        <v>2960</v>
      </c>
      <c r="AS468" s="0" t="s">
        <v>3272</v>
      </c>
      <c r="AT468" s="0" t="s">
        <v>3173</v>
      </c>
      <c r="AU468" s="0" t="s">
        <v>1058</v>
      </c>
      <c r="AV468" s="0" t="s">
        <v>3280</v>
      </c>
      <c r="AW468" s="0" t="s">
        <v>3272</v>
      </c>
      <c r="AX468" s="0" t="s">
        <v>2877</v>
      </c>
      <c r="AY468" s="0" t="s">
        <v>3272</v>
      </c>
      <c r="AZ468" s="0" t="s">
        <v>2960</v>
      </c>
      <c r="BA468" s="0" t="s">
        <v>3272</v>
      </c>
      <c r="BB468" s="0" t="s">
        <v>1058</v>
      </c>
      <c r="BC468" s="0" t="s">
        <v>3272</v>
      </c>
      <c r="BD468" s="0" t="s">
        <v>3272</v>
      </c>
      <c r="BE468" s="0" t="s">
        <v>3272</v>
      </c>
      <c r="BF468" s="0" t="s">
        <v>3272</v>
      </c>
      <c r="BG468" s="0" t="s">
        <v>3272</v>
      </c>
      <c r="BH468" s="0" t="s">
        <v>3272</v>
      </c>
      <c r="BI468" s="0" t="s">
        <v>1809</v>
      </c>
      <c r="BJ468" s="0" t="s">
        <v>3173</v>
      </c>
      <c r="BK468" s="0" t="s">
        <v>1058</v>
      </c>
      <c r="BL468" s="0" t="s">
        <v>3272</v>
      </c>
      <c r="BM468" s="0" t="s">
        <v>3272</v>
      </c>
      <c r="BN468" s="0" t="s">
        <v>3281</v>
      </c>
      <c r="BO468" s="0" t="s">
        <v>1058</v>
      </c>
      <c r="BP468" s="0" t="s">
        <v>2960</v>
      </c>
      <c r="BQ468" s="0" t="s">
        <v>3282</v>
      </c>
      <c r="BS468" s="0" t="s">
        <v>1058</v>
      </c>
      <c r="BT468" s="0" t="n">
        <f aca="false">49-(COUNTBLANK(U468:BQ468))</f>
        <v>49</v>
      </c>
      <c r="BU468" s="0" t="str">
        <f aca="false">CONCATENATE("*",BS468,"*")</f>
        <v>*throw*</v>
      </c>
      <c r="BV468" s="0" t="n">
        <f aca="false">COUNTIFS(U468:BQ468,BU468)</f>
        <v>0</v>
      </c>
      <c r="BW468" s="13" t="n">
        <f aca="false">BV468/BT468</f>
        <v>0</v>
      </c>
      <c r="BZ468" s="14" t="str">
        <f aca="false">IF(BY468="","",(BY468/BT468))</f>
        <v/>
      </c>
      <c r="CA468" s="0" t="n">
        <f aca="false">COUNTIFS(U468:BQ468,BU469)</f>
        <v>0</v>
      </c>
      <c r="CB468" s="0" t="str">
        <f aca="false">IF(BX468="",BU468,BX468)</f>
        <v>*throw*</v>
      </c>
      <c r="CC468" s="0" t="n">
        <f aca="false">COUNTIFS(U468:BQ468,CB469)</f>
        <v>0</v>
      </c>
      <c r="CD468" s="14" t="n">
        <f aca="false">CC468/BT468</f>
        <v>0</v>
      </c>
      <c r="CE468" s="0" t="s">
        <v>3185</v>
      </c>
      <c r="CF468" s="14" t="n">
        <f aca="false">(COUNTIFS(U468:BQ468,CE468))/BT468</f>
        <v>0</v>
      </c>
      <c r="CH468" s="0" t="s">
        <v>3186</v>
      </c>
      <c r="CI468" s="14" t="n">
        <f aca="false">(COUNTIFS(U468:BQ468,CK468))/BT468</f>
        <v>0.73469387755102</v>
      </c>
      <c r="CJ468" s="14" t="n">
        <f aca="false">(COUNTIFS(U468:BQ468,CK469))/BT468</f>
        <v>0.142857142857143</v>
      </c>
      <c r="CK468" s="15" t="s">
        <v>1058</v>
      </c>
      <c r="CL468" s="0" t="s">
        <v>3283</v>
      </c>
    </row>
    <row r="469" customFormat="false" ht="13.8" hidden="false" customHeight="false" outlineLevel="0" collapsed="false">
      <c r="A469" s="4" t="s">
        <v>195</v>
      </c>
      <c r="B469" s="4" t="n">
        <v>1</v>
      </c>
      <c r="C469" s="4" t="n">
        <v>1</v>
      </c>
      <c r="D469" s="4" t="n">
        <v>2</v>
      </c>
      <c r="E469" s="4" t="n">
        <v>117</v>
      </c>
      <c r="F469" s="4" t="n">
        <v>59</v>
      </c>
      <c r="G469" s="4" t="n">
        <v>1</v>
      </c>
      <c r="H469" s="4" t="n">
        <v>1059</v>
      </c>
      <c r="I469" s="4" t="n">
        <v>11059</v>
      </c>
      <c r="J469" s="4" t="n">
        <v>1059</v>
      </c>
      <c r="K469" s="4" t="s">
        <v>200</v>
      </c>
      <c r="L469" s="4" t="s">
        <v>132</v>
      </c>
      <c r="M469" s="0" t="s">
        <v>3284</v>
      </c>
      <c r="N469" s="0" t="s">
        <v>3270</v>
      </c>
      <c r="O469" s="0" t="s">
        <v>3285</v>
      </c>
      <c r="R469" s="0" t="n">
        <f aca="false">(1+LEN(N469)-LEN(SUBSTITUTE(N469," ","")))+1</f>
        <v>6</v>
      </c>
      <c r="S469" s="0" t="n">
        <f aca="false">(1+LEN(O469)-LEN(SUBSTITUTE(O469," ","")))</f>
        <v>11</v>
      </c>
      <c r="T469" s="0" t="s">
        <v>3153</v>
      </c>
      <c r="U469" s="0" t="s">
        <v>306</v>
      </c>
      <c r="V469" s="0" t="s">
        <v>3286</v>
      </c>
      <c r="W469" s="0" t="s">
        <v>3287</v>
      </c>
      <c r="X469" s="0" t="s">
        <v>1312</v>
      </c>
      <c r="Y469" s="0" t="s">
        <v>3288</v>
      </c>
      <c r="Z469" s="0" t="s">
        <v>3289</v>
      </c>
      <c r="AA469" s="0" t="s">
        <v>3289</v>
      </c>
      <c r="AB469" s="0" t="s">
        <v>3287</v>
      </c>
      <c r="AC469" s="0" t="s">
        <v>2355</v>
      </c>
      <c r="AD469" s="0" t="s">
        <v>3290</v>
      </c>
      <c r="AE469" s="0" t="s">
        <v>2960</v>
      </c>
      <c r="AF469" s="0" t="s">
        <v>3291</v>
      </c>
      <c r="AG469" s="0" t="s">
        <v>3292</v>
      </c>
      <c r="AH469" s="0" t="s">
        <v>2355</v>
      </c>
      <c r="AI469" s="0" t="s">
        <v>3288</v>
      </c>
      <c r="AJ469" s="0" t="s">
        <v>3288</v>
      </c>
      <c r="AK469" s="0" t="s">
        <v>3293</v>
      </c>
      <c r="AL469" s="0" t="s">
        <v>3289</v>
      </c>
      <c r="AM469" s="0" t="s">
        <v>2960</v>
      </c>
      <c r="AN469" s="0" t="s">
        <v>3294</v>
      </c>
      <c r="AO469" s="0" t="s">
        <v>3289</v>
      </c>
      <c r="AP469" s="0" t="s">
        <v>3295</v>
      </c>
      <c r="AQ469" s="0" t="s">
        <v>3287</v>
      </c>
      <c r="AR469" s="0" t="s">
        <v>3288</v>
      </c>
      <c r="AS469" s="0" t="s">
        <v>3288</v>
      </c>
      <c r="AT469" s="0" t="s">
        <v>3296</v>
      </c>
      <c r="AU469" s="0" t="s">
        <v>3287</v>
      </c>
      <c r="AV469" s="0" t="s">
        <v>2960</v>
      </c>
      <c r="AW469" s="0" t="s">
        <v>2960</v>
      </c>
      <c r="AX469" s="12"/>
      <c r="AY469" s="0" t="s">
        <v>217</v>
      </c>
      <c r="AZ469" s="0" t="s">
        <v>3297</v>
      </c>
      <c r="BA469" s="0" t="s">
        <v>3287</v>
      </c>
      <c r="BB469" s="0" t="s">
        <v>3298</v>
      </c>
      <c r="BC469" s="0" t="s">
        <v>2960</v>
      </c>
      <c r="BD469" s="0" t="s">
        <v>3299</v>
      </c>
      <c r="BE469" s="0" t="s">
        <v>3300</v>
      </c>
      <c r="BF469" s="0" t="s">
        <v>1312</v>
      </c>
      <c r="BG469" s="0" t="s">
        <v>3287</v>
      </c>
      <c r="BH469" s="0" t="s">
        <v>3301</v>
      </c>
      <c r="BI469" s="0" t="s">
        <v>3302</v>
      </c>
      <c r="BJ469" s="0" t="s">
        <v>1312</v>
      </c>
      <c r="BK469" s="0" t="s">
        <v>3303</v>
      </c>
      <c r="BL469" s="0" t="s">
        <v>3288</v>
      </c>
      <c r="BM469" s="0" t="s">
        <v>3304</v>
      </c>
      <c r="BN469" s="0" t="s">
        <v>3305</v>
      </c>
      <c r="BO469" s="0" t="s">
        <v>306</v>
      </c>
      <c r="BP469" s="0" t="s">
        <v>3306</v>
      </c>
      <c r="BQ469" s="0" t="s">
        <v>560</v>
      </c>
      <c r="BS469" s="0" t="s">
        <v>1809</v>
      </c>
      <c r="BT469" s="0" t="n">
        <f aca="false">49-(COUNTBLANK(U469:BQ469))</f>
        <v>48</v>
      </c>
      <c r="BU469" s="0" t="str">
        <f aca="false">CONCATENATE("*",BS469,"*")</f>
        <v>*catch*</v>
      </c>
      <c r="BV469" s="0" t="n">
        <f aca="false">COUNTIFS(U469:BQ469,BU469)</f>
        <v>0</v>
      </c>
      <c r="BW469" s="14" t="n">
        <f aca="false">BV469/BT469</f>
        <v>0</v>
      </c>
      <c r="BX469" s="0" t="s">
        <v>3307</v>
      </c>
      <c r="BY469" s="0" t="n">
        <f aca="false">COUNTIFS(U469:BQ469,BX469)</f>
        <v>0</v>
      </c>
      <c r="BZ469" s="13" t="n">
        <f aca="false">IF(BY469="","",(BY469/BT469))</f>
        <v>0</v>
      </c>
      <c r="CA469" s="0" t="n">
        <f aca="false">COUNTIFS(U469:BQ469,BU468)</f>
        <v>0</v>
      </c>
      <c r="CB469" s="0" t="str">
        <f aca="false">IF(BX469="",BU469,BX469)</f>
        <v>*chase*</v>
      </c>
      <c r="CC469" s="0" t="n">
        <f aca="false">COUNTIFS(U469:BQ469,CB468)</f>
        <v>0</v>
      </c>
      <c r="CD469" s="14" t="n">
        <f aca="false">CC469/BT469</f>
        <v>0</v>
      </c>
      <c r="CE469" s="0" t="s">
        <v>3308</v>
      </c>
      <c r="CF469" s="14" t="n">
        <f aca="false">(COUNTIFS(U469:BQ469,CE469))/BT469</f>
        <v>0</v>
      </c>
      <c r="CH469" s="0" t="s">
        <v>3309</v>
      </c>
      <c r="CI469" s="14" t="n">
        <f aca="false">(COUNTIFS(U469:BQ469,CK469))/BT469</f>
        <v>0.270833333333333</v>
      </c>
      <c r="CJ469" s="14" t="n">
        <f aca="false">(COUNTIFS(U469:BQ469,CK468))/BT469</f>
        <v>0.0208333333333333</v>
      </c>
      <c r="CK469" s="15" t="s">
        <v>2960</v>
      </c>
      <c r="CL469" s="0" t="s">
        <v>3283</v>
      </c>
    </row>
    <row r="470" customFormat="false" ht="13.8" hidden="false" customHeight="false" outlineLevel="0" collapsed="false">
      <c r="A470" s="4" t="s">
        <v>197</v>
      </c>
      <c r="B470" s="17" t="n">
        <v>1</v>
      </c>
      <c r="C470" s="17" t="n">
        <v>2</v>
      </c>
      <c r="D470" s="17" t="n">
        <v>1</v>
      </c>
      <c r="E470" s="17" t="n">
        <v>117</v>
      </c>
      <c r="F470" s="17" t="n">
        <v>59</v>
      </c>
      <c r="G470" s="17" t="n">
        <v>2</v>
      </c>
      <c r="H470" s="4" t="n">
        <v>2059</v>
      </c>
      <c r="I470" s="4" t="n">
        <v>12059</v>
      </c>
      <c r="J470" s="4" t="n">
        <v>2059</v>
      </c>
      <c r="K470" s="4" t="s">
        <v>200</v>
      </c>
      <c r="L470" s="4" t="s">
        <v>132</v>
      </c>
      <c r="M470" s="16" t="s">
        <v>3269</v>
      </c>
      <c r="N470" s="16" t="s">
        <v>3270</v>
      </c>
      <c r="O470" s="16" t="s">
        <v>3285</v>
      </c>
      <c r="R470" s="16" t="n">
        <f aca="false">(1+LEN(N470)-LEN(SUBSTITUTE(N470," ","")))+1</f>
        <v>6</v>
      </c>
      <c r="S470" s="16" t="n">
        <f aca="false">(1+LEN(O470)-LEN(SUBSTITUTE(O470," ","")))</f>
        <v>11</v>
      </c>
      <c r="T470" s="16" t="s">
        <v>3153</v>
      </c>
      <c r="U470" s="16" t="s">
        <v>3272</v>
      </c>
      <c r="V470" s="16" t="s">
        <v>3273</v>
      </c>
      <c r="W470" s="16" t="s">
        <v>3274</v>
      </c>
      <c r="X470" s="16" t="s">
        <v>3272</v>
      </c>
      <c r="Y470" s="16" t="s">
        <v>3272</v>
      </c>
      <c r="Z470" s="16" t="s">
        <v>3173</v>
      </c>
      <c r="AA470" s="16" t="s">
        <v>3272</v>
      </c>
      <c r="AB470" s="16" t="s">
        <v>3275</v>
      </c>
      <c r="AC470" s="16" t="s">
        <v>1312</v>
      </c>
      <c r="AD470" s="16" t="s">
        <v>3276</v>
      </c>
      <c r="AE470" s="16" t="s">
        <v>3272</v>
      </c>
      <c r="AF470" s="16" t="s">
        <v>3277</v>
      </c>
      <c r="AG470" s="16" t="s">
        <v>3278</v>
      </c>
      <c r="AH470" s="16" t="s">
        <v>3173</v>
      </c>
      <c r="AI470" s="16" t="s">
        <v>1058</v>
      </c>
      <c r="AJ470" s="16" t="s">
        <v>3173</v>
      </c>
      <c r="AK470" s="16" t="s">
        <v>3272</v>
      </c>
      <c r="AL470" s="16" t="s">
        <v>3173</v>
      </c>
      <c r="AM470" s="16" t="s">
        <v>3272</v>
      </c>
      <c r="AN470" s="16" t="s">
        <v>1058</v>
      </c>
      <c r="AO470" s="16" t="s">
        <v>3272</v>
      </c>
      <c r="AP470" s="16" t="s">
        <v>1312</v>
      </c>
      <c r="AQ470" s="16" t="s">
        <v>3279</v>
      </c>
      <c r="AR470" s="16" t="s">
        <v>2960</v>
      </c>
      <c r="AS470" s="16" t="s">
        <v>3272</v>
      </c>
      <c r="AT470" s="16" t="s">
        <v>3173</v>
      </c>
      <c r="AU470" s="16" t="s">
        <v>1058</v>
      </c>
      <c r="AV470" s="16" t="s">
        <v>3280</v>
      </c>
      <c r="AW470" s="16" t="s">
        <v>3272</v>
      </c>
      <c r="AX470" s="16" t="s">
        <v>2877</v>
      </c>
      <c r="AY470" s="16" t="s">
        <v>3272</v>
      </c>
      <c r="AZ470" s="16" t="s">
        <v>2960</v>
      </c>
      <c r="BA470" s="16" t="s">
        <v>3272</v>
      </c>
      <c r="BB470" s="16" t="s">
        <v>1058</v>
      </c>
      <c r="BC470" s="16" t="s">
        <v>3272</v>
      </c>
      <c r="BD470" s="16" t="s">
        <v>3272</v>
      </c>
      <c r="BE470" s="16" t="s">
        <v>3272</v>
      </c>
      <c r="BF470" s="16" t="s">
        <v>3272</v>
      </c>
      <c r="BG470" s="16" t="s">
        <v>3272</v>
      </c>
      <c r="BH470" s="16" t="s">
        <v>3272</v>
      </c>
      <c r="BI470" s="16" t="s">
        <v>1809</v>
      </c>
      <c r="BJ470" s="16" t="s">
        <v>3173</v>
      </c>
      <c r="BK470" s="16" t="s">
        <v>1058</v>
      </c>
      <c r="BL470" s="16" t="s">
        <v>3272</v>
      </c>
      <c r="BM470" s="16" t="s">
        <v>3272</v>
      </c>
      <c r="BN470" s="16" t="s">
        <v>3281</v>
      </c>
      <c r="BO470" s="16" t="s">
        <v>1058</v>
      </c>
      <c r="BP470" s="16" t="s">
        <v>2960</v>
      </c>
      <c r="BQ470" s="16" t="s">
        <v>3282</v>
      </c>
      <c r="BS470" s="16" t="s">
        <v>1058</v>
      </c>
      <c r="BT470" s="16" t="n">
        <f aca="false">49-(COUNTBLANK(U470:BQ470))</f>
        <v>49</v>
      </c>
      <c r="BU470" s="16" t="str">
        <f aca="false">CONCATENATE("*",BS470,"*")</f>
        <v>*throw*</v>
      </c>
      <c r="BV470" s="16" t="n">
        <f aca="false">COUNTIFS(U470:BQ470,BU470)</f>
        <v>0</v>
      </c>
      <c r="BW470" s="18" t="n">
        <f aca="false">BV470/BT470</f>
        <v>0</v>
      </c>
      <c r="BZ470" s="18" t="str">
        <f aca="false">IF(BY470="","",(BY470/BT470))</f>
        <v/>
      </c>
      <c r="CA470" s="16" t="n">
        <f aca="false">COUNTIFS(U470:BQ470,BU471)</f>
        <v>0</v>
      </c>
      <c r="CB470" s="16" t="str">
        <f aca="false">IF(BX470="",BU470,BX470)</f>
        <v>*throw*</v>
      </c>
      <c r="CC470" s="16" t="n">
        <f aca="false">COUNTIFS(U470:BQ470,CB471)</f>
        <v>0</v>
      </c>
      <c r="CD470" s="18" t="n">
        <f aca="false">CC470/BT470</f>
        <v>0</v>
      </c>
      <c r="CE470" s="16" t="s">
        <v>3185</v>
      </c>
      <c r="CF470" s="18" t="n">
        <f aca="false">(COUNTIFS(U470:BQ470,CE470))/BT470</f>
        <v>0</v>
      </c>
      <c r="CH470" s="16" t="s">
        <v>3186</v>
      </c>
      <c r="CI470" s="14" t="n">
        <f aca="false">(COUNTIFS(U470:BQ470,CK470))/BT470</f>
        <v>0.142857142857143</v>
      </c>
      <c r="CJ470" s="14" t="n">
        <f aca="false">(COUNTIFS(U470:BQ470,CK471))/BT470</f>
        <v>0.73469387755102</v>
      </c>
      <c r="CK470" s="16" t="s">
        <v>2960</v>
      </c>
      <c r="CL470" s="16" t="s">
        <v>3283</v>
      </c>
    </row>
    <row r="471" customFormat="false" ht="13.8" hidden="false" customHeight="false" outlineLevel="0" collapsed="false">
      <c r="A471" s="4" t="s">
        <v>131</v>
      </c>
      <c r="B471" s="17" t="n">
        <v>1</v>
      </c>
      <c r="C471" s="17" t="n">
        <v>2</v>
      </c>
      <c r="D471" s="17" t="n">
        <v>2</v>
      </c>
      <c r="E471" s="17" t="n">
        <v>117</v>
      </c>
      <c r="F471" s="17" t="n">
        <v>59</v>
      </c>
      <c r="G471" s="17" t="n">
        <v>3</v>
      </c>
      <c r="H471" s="4" t="n">
        <v>3059</v>
      </c>
      <c r="I471" s="4" t="n">
        <v>13059</v>
      </c>
      <c r="J471" s="4" t="n">
        <v>3059</v>
      </c>
      <c r="K471" s="4" t="s">
        <v>200</v>
      </c>
      <c r="L471" s="4" t="s">
        <v>132</v>
      </c>
      <c r="M471" s="16" t="s">
        <v>3284</v>
      </c>
      <c r="N471" s="16" t="s">
        <v>3270</v>
      </c>
      <c r="O471" s="16" t="s">
        <v>3271</v>
      </c>
      <c r="R471" s="16" t="n">
        <f aca="false">(1+LEN(N471)-LEN(SUBSTITUTE(N471," ","")))+1</f>
        <v>6</v>
      </c>
      <c r="S471" s="16" t="n">
        <f aca="false">(1+LEN(O471)-LEN(SUBSTITUTE(O471," ","")))</f>
        <v>11</v>
      </c>
      <c r="T471" s="16" t="s">
        <v>3153</v>
      </c>
      <c r="U471" s="16" t="s">
        <v>306</v>
      </c>
      <c r="V471" s="16" t="s">
        <v>3286</v>
      </c>
      <c r="W471" s="16" t="s">
        <v>3287</v>
      </c>
      <c r="X471" s="16" t="s">
        <v>1312</v>
      </c>
      <c r="Y471" s="16" t="s">
        <v>3288</v>
      </c>
      <c r="Z471" s="16" t="s">
        <v>3289</v>
      </c>
      <c r="AA471" s="16" t="s">
        <v>3289</v>
      </c>
      <c r="AB471" s="16" t="s">
        <v>3287</v>
      </c>
      <c r="AC471" s="16" t="s">
        <v>2355</v>
      </c>
      <c r="AD471" s="16" t="s">
        <v>3290</v>
      </c>
      <c r="AE471" s="16" t="s">
        <v>2960</v>
      </c>
      <c r="AF471" s="16" t="s">
        <v>3291</v>
      </c>
      <c r="AG471" s="16" t="s">
        <v>3292</v>
      </c>
      <c r="AH471" s="16" t="s">
        <v>2355</v>
      </c>
      <c r="AI471" s="16" t="s">
        <v>3288</v>
      </c>
      <c r="AJ471" s="16" t="s">
        <v>3288</v>
      </c>
      <c r="AK471" s="16" t="s">
        <v>3293</v>
      </c>
      <c r="AL471" s="16" t="s">
        <v>3289</v>
      </c>
      <c r="AM471" s="16" t="s">
        <v>2960</v>
      </c>
      <c r="AN471" s="16" t="s">
        <v>3294</v>
      </c>
      <c r="AO471" s="16" t="s">
        <v>3289</v>
      </c>
      <c r="AP471" s="16" t="s">
        <v>3295</v>
      </c>
      <c r="AQ471" s="16" t="s">
        <v>3287</v>
      </c>
      <c r="AR471" s="16" t="s">
        <v>3288</v>
      </c>
      <c r="AS471" s="16" t="s">
        <v>3288</v>
      </c>
      <c r="AT471" s="16" t="s">
        <v>3296</v>
      </c>
      <c r="AU471" s="16" t="s">
        <v>3287</v>
      </c>
      <c r="AV471" s="16" t="s">
        <v>2960</v>
      </c>
      <c r="AW471" s="16" t="s">
        <v>2960</v>
      </c>
      <c r="AY471" s="16" t="s">
        <v>217</v>
      </c>
      <c r="AZ471" s="16" t="s">
        <v>3297</v>
      </c>
      <c r="BA471" s="16" t="s">
        <v>3287</v>
      </c>
      <c r="BB471" s="16" t="s">
        <v>3298</v>
      </c>
      <c r="BC471" s="16" t="s">
        <v>2960</v>
      </c>
      <c r="BD471" s="16" t="s">
        <v>3299</v>
      </c>
      <c r="BE471" s="16" t="s">
        <v>3300</v>
      </c>
      <c r="BF471" s="16" t="s">
        <v>1312</v>
      </c>
      <c r="BG471" s="16" t="s">
        <v>3287</v>
      </c>
      <c r="BH471" s="16" t="s">
        <v>3301</v>
      </c>
      <c r="BI471" s="16" t="s">
        <v>3302</v>
      </c>
      <c r="BJ471" s="16" t="s">
        <v>1312</v>
      </c>
      <c r="BK471" s="16" t="s">
        <v>3303</v>
      </c>
      <c r="BL471" s="16" t="s">
        <v>3288</v>
      </c>
      <c r="BM471" s="16" t="s">
        <v>3304</v>
      </c>
      <c r="BN471" s="16" t="s">
        <v>3305</v>
      </c>
      <c r="BO471" s="16" t="s">
        <v>306</v>
      </c>
      <c r="BP471" s="16" t="s">
        <v>3306</v>
      </c>
      <c r="BQ471" s="16" t="s">
        <v>560</v>
      </c>
      <c r="BS471" s="16" t="s">
        <v>1809</v>
      </c>
      <c r="BT471" s="16" t="n">
        <f aca="false">49-(COUNTBLANK(U471:BQ471))</f>
        <v>48</v>
      </c>
      <c r="BU471" s="16" t="str">
        <f aca="false">CONCATENATE("*",BS471,"*")</f>
        <v>*catch*</v>
      </c>
      <c r="BV471" s="16" t="n">
        <f aca="false">COUNTIFS(U471:BQ471,BU471)</f>
        <v>0</v>
      </c>
      <c r="BW471" s="18" t="n">
        <f aca="false">BV471/BT471</f>
        <v>0</v>
      </c>
      <c r="BX471" s="16" t="s">
        <v>3307</v>
      </c>
      <c r="BY471" s="16" t="n">
        <f aca="false">COUNTIFS(U471:BQ471,BX471)</f>
        <v>0</v>
      </c>
      <c r="BZ471" s="18" t="n">
        <f aca="false">IF(BY471="","",(BY471/BT471))</f>
        <v>0</v>
      </c>
      <c r="CA471" s="16" t="n">
        <f aca="false">COUNTIFS(U471:BQ471,BU470)</f>
        <v>0</v>
      </c>
      <c r="CB471" s="16" t="str">
        <f aca="false">IF(BX471="",BU471,BX471)</f>
        <v>*chase*</v>
      </c>
      <c r="CC471" s="16" t="n">
        <f aca="false">COUNTIFS(U471:BQ471,CB470)</f>
        <v>0</v>
      </c>
      <c r="CD471" s="18" t="n">
        <f aca="false">CC471/BT471</f>
        <v>0</v>
      </c>
      <c r="CE471" s="16" t="s">
        <v>3308</v>
      </c>
      <c r="CF471" s="18" t="n">
        <f aca="false">(COUNTIFS(U471:BQ471,CE471))/BT471</f>
        <v>0</v>
      </c>
      <c r="CH471" s="16" t="s">
        <v>3309</v>
      </c>
      <c r="CI471" s="14" t="n">
        <f aca="false">(COUNTIFS(U471:BQ471,CK471))/BT471</f>
        <v>0.0208333333333333</v>
      </c>
      <c r="CJ471" s="14" t="n">
        <f aca="false">(COUNTIFS(U471:BQ471,CK470))/BT471</f>
        <v>0.270833333333333</v>
      </c>
      <c r="CK471" s="16" t="s">
        <v>1058</v>
      </c>
      <c r="CL471" s="16" t="s">
        <v>3283</v>
      </c>
    </row>
    <row r="472" customFormat="false" ht="13.8" hidden="false" customHeight="false" outlineLevel="0" collapsed="false">
      <c r="A472" s="4" t="s">
        <v>203</v>
      </c>
      <c r="B472" s="4" t="n">
        <v>2</v>
      </c>
      <c r="C472" s="4" t="n">
        <v>1</v>
      </c>
      <c r="D472" s="4" t="n">
        <v>1</v>
      </c>
      <c r="E472" s="4" t="n">
        <v>117</v>
      </c>
      <c r="F472" s="4" t="n">
        <v>59</v>
      </c>
      <c r="G472" s="4" t="n">
        <v>5</v>
      </c>
      <c r="H472" s="4" t="n">
        <v>5059</v>
      </c>
      <c r="I472" s="4" t="n">
        <v>15059</v>
      </c>
      <c r="J472" s="4" t="n">
        <v>5059</v>
      </c>
      <c r="K472" s="4" t="s">
        <v>200</v>
      </c>
      <c r="L472" s="4" t="s">
        <v>132</v>
      </c>
      <c r="M472" s="0" t="s">
        <v>3269</v>
      </c>
      <c r="N472" s="0" t="s">
        <v>3270</v>
      </c>
      <c r="O472" s="0" t="s">
        <v>3271</v>
      </c>
      <c r="R472" s="0" t="n">
        <f aca="false">(1+LEN(N472)-LEN(SUBSTITUTE(N472," ","")))+1</f>
        <v>6</v>
      </c>
      <c r="S472" s="0" t="n">
        <f aca="false">(1+LEN(O472)-LEN(SUBSTITUTE(O472," ","")))</f>
        <v>11</v>
      </c>
      <c r="T472" s="0" t="s">
        <v>3153</v>
      </c>
      <c r="U472" s="0" t="s">
        <v>3272</v>
      </c>
      <c r="V472" s="0" t="s">
        <v>3273</v>
      </c>
      <c r="W472" s="0" t="s">
        <v>3274</v>
      </c>
      <c r="X472" s="0" t="s">
        <v>3272</v>
      </c>
      <c r="Y472" s="0" t="s">
        <v>3272</v>
      </c>
      <c r="Z472" s="0" t="s">
        <v>3173</v>
      </c>
      <c r="AA472" s="0" t="s">
        <v>3272</v>
      </c>
      <c r="AB472" s="0" t="s">
        <v>3275</v>
      </c>
      <c r="AC472" s="0" t="s">
        <v>1312</v>
      </c>
      <c r="AD472" s="0" t="s">
        <v>3276</v>
      </c>
      <c r="AE472" s="0" t="s">
        <v>3272</v>
      </c>
      <c r="AF472" s="0" t="s">
        <v>3277</v>
      </c>
      <c r="AG472" s="0" t="s">
        <v>3278</v>
      </c>
      <c r="AH472" s="0" t="s">
        <v>3173</v>
      </c>
      <c r="AI472" s="0" t="s">
        <v>1058</v>
      </c>
      <c r="AJ472" s="0" t="s">
        <v>3173</v>
      </c>
      <c r="AK472" s="0" t="s">
        <v>3272</v>
      </c>
      <c r="AL472" s="0" t="s">
        <v>3173</v>
      </c>
      <c r="AM472" s="0" t="s">
        <v>3272</v>
      </c>
      <c r="AN472" s="0" t="s">
        <v>1058</v>
      </c>
      <c r="AO472" s="0" t="s">
        <v>3272</v>
      </c>
      <c r="AP472" s="0" t="s">
        <v>1312</v>
      </c>
      <c r="AQ472" s="0" t="s">
        <v>3279</v>
      </c>
      <c r="AR472" s="0" t="s">
        <v>2960</v>
      </c>
      <c r="AS472" s="0" t="s">
        <v>3272</v>
      </c>
      <c r="AT472" s="0" t="s">
        <v>3173</v>
      </c>
      <c r="AU472" s="0" t="s">
        <v>1058</v>
      </c>
      <c r="AV472" s="0" t="s">
        <v>3280</v>
      </c>
      <c r="AW472" s="0" t="s">
        <v>3272</v>
      </c>
      <c r="AX472" s="0" t="s">
        <v>2877</v>
      </c>
      <c r="AY472" s="0" t="s">
        <v>3272</v>
      </c>
      <c r="AZ472" s="0" t="s">
        <v>2960</v>
      </c>
      <c r="BA472" s="0" t="s">
        <v>3272</v>
      </c>
      <c r="BB472" s="0" t="s">
        <v>1058</v>
      </c>
      <c r="BC472" s="0" t="s">
        <v>3272</v>
      </c>
      <c r="BD472" s="0" t="s">
        <v>3272</v>
      </c>
      <c r="BE472" s="0" t="s">
        <v>3272</v>
      </c>
      <c r="BF472" s="0" t="s">
        <v>3272</v>
      </c>
      <c r="BG472" s="0" t="s">
        <v>3272</v>
      </c>
      <c r="BH472" s="0" t="s">
        <v>3272</v>
      </c>
      <c r="BI472" s="0" t="s">
        <v>1809</v>
      </c>
      <c r="BJ472" s="0" t="s">
        <v>3173</v>
      </c>
      <c r="BK472" s="0" t="s">
        <v>1058</v>
      </c>
      <c r="BL472" s="0" t="s">
        <v>3272</v>
      </c>
      <c r="BM472" s="0" t="s">
        <v>3272</v>
      </c>
      <c r="BN472" s="0" t="s">
        <v>3281</v>
      </c>
      <c r="BO472" s="0" t="s">
        <v>1058</v>
      </c>
      <c r="BP472" s="0" t="s">
        <v>2960</v>
      </c>
      <c r="BQ472" s="0" t="s">
        <v>3282</v>
      </c>
      <c r="BS472" s="0" t="s">
        <v>1058</v>
      </c>
      <c r="BT472" s="0" t="n">
        <f aca="false">49-(COUNTBLANK(U472:BQ472))</f>
        <v>49</v>
      </c>
      <c r="BU472" s="0" t="str">
        <f aca="false">CONCATENATE("*",BS472,"*")</f>
        <v>*throw*</v>
      </c>
      <c r="BV472" s="0" t="n">
        <f aca="false">COUNTIFS(U472:BQ472,BU472)</f>
        <v>0</v>
      </c>
      <c r="BW472" s="13" t="n">
        <f aca="false">BV472/BT472</f>
        <v>0</v>
      </c>
      <c r="BZ472" s="14" t="str">
        <f aca="false">IF(BY472="","",(BY472/BT472))</f>
        <v/>
      </c>
      <c r="CA472" s="0" t="n">
        <f aca="false">COUNTIFS(U472:BQ472,BU473)</f>
        <v>0</v>
      </c>
      <c r="CB472" s="0" t="str">
        <f aca="false">IF(BX472="",BU472,BX472)</f>
        <v>*throw*</v>
      </c>
      <c r="CC472" s="0" t="n">
        <f aca="false">COUNTIFS(U472:BQ472,CB473)</f>
        <v>0</v>
      </c>
      <c r="CD472" s="14" t="n">
        <f aca="false">CC472/BT472</f>
        <v>0</v>
      </c>
      <c r="CE472" s="0" t="s">
        <v>3185</v>
      </c>
      <c r="CF472" s="14" t="n">
        <f aca="false">(COUNTIFS(U472:BQ472,CE472))/BT472</f>
        <v>0</v>
      </c>
      <c r="CH472" s="0" t="s">
        <v>3186</v>
      </c>
      <c r="CI472" s="14" t="n">
        <f aca="false">(COUNTIFS(U472:BQ472,CK472))/BT472</f>
        <v>0.73469387755102</v>
      </c>
      <c r="CJ472" s="14" t="n">
        <f aca="false">(COUNTIFS(U472:BQ472,CH473))/BT472</f>
        <v>0</v>
      </c>
      <c r="CK472" s="15" t="s">
        <v>1058</v>
      </c>
      <c r="CL472" s="0" t="s">
        <v>3283</v>
      </c>
    </row>
    <row r="473" customFormat="false" ht="13.8" hidden="false" customHeight="false" outlineLevel="0" collapsed="false">
      <c r="A473" s="4" t="s">
        <v>199</v>
      </c>
      <c r="B473" s="4" t="n">
        <v>2</v>
      </c>
      <c r="C473" s="4" t="n">
        <v>1</v>
      </c>
      <c r="D473" s="4" t="n">
        <v>2</v>
      </c>
      <c r="E473" s="4" t="n">
        <v>117</v>
      </c>
      <c r="F473" s="4" t="n">
        <v>59</v>
      </c>
      <c r="G473" s="4" t="n">
        <v>6</v>
      </c>
      <c r="H473" s="4" t="n">
        <v>6059</v>
      </c>
      <c r="I473" s="4" t="n">
        <v>16059</v>
      </c>
      <c r="J473" s="4" t="n">
        <v>6059</v>
      </c>
      <c r="K473" s="4" t="s">
        <v>200</v>
      </c>
      <c r="L473" s="4" t="s">
        <v>132</v>
      </c>
      <c r="M473" s="0" t="s">
        <v>3284</v>
      </c>
      <c r="N473" s="0" t="s">
        <v>3270</v>
      </c>
      <c r="O473" s="0" t="s">
        <v>3285</v>
      </c>
      <c r="R473" s="0" t="n">
        <f aca="false">(1+LEN(N473)-LEN(SUBSTITUTE(N473," ","")))+1</f>
        <v>6</v>
      </c>
      <c r="S473" s="0" t="n">
        <f aca="false">(1+LEN(O473)-LEN(SUBSTITUTE(O473," ","")))</f>
        <v>11</v>
      </c>
      <c r="T473" s="0" t="s">
        <v>3153</v>
      </c>
      <c r="U473" s="0" t="s">
        <v>306</v>
      </c>
      <c r="V473" s="0" t="s">
        <v>3286</v>
      </c>
      <c r="W473" s="0" t="s">
        <v>3287</v>
      </c>
      <c r="X473" s="0" t="s">
        <v>1312</v>
      </c>
      <c r="Y473" s="0" t="s">
        <v>3288</v>
      </c>
      <c r="Z473" s="0" t="s">
        <v>3289</v>
      </c>
      <c r="AA473" s="0" t="s">
        <v>3289</v>
      </c>
      <c r="AB473" s="0" t="s">
        <v>3287</v>
      </c>
      <c r="AC473" s="0" t="s">
        <v>2355</v>
      </c>
      <c r="AD473" s="0" t="s">
        <v>3290</v>
      </c>
      <c r="AE473" s="0" t="s">
        <v>2960</v>
      </c>
      <c r="AF473" s="0" t="s">
        <v>3291</v>
      </c>
      <c r="AG473" s="0" t="s">
        <v>3292</v>
      </c>
      <c r="AH473" s="0" t="s">
        <v>2355</v>
      </c>
      <c r="AI473" s="0" t="s">
        <v>3288</v>
      </c>
      <c r="AJ473" s="0" t="s">
        <v>3288</v>
      </c>
      <c r="AK473" s="0" t="s">
        <v>3293</v>
      </c>
      <c r="AL473" s="0" t="s">
        <v>3289</v>
      </c>
      <c r="AM473" s="0" t="s">
        <v>2960</v>
      </c>
      <c r="AN473" s="0" t="s">
        <v>3294</v>
      </c>
      <c r="AO473" s="0" t="s">
        <v>3289</v>
      </c>
      <c r="AP473" s="0" t="s">
        <v>3295</v>
      </c>
      <c r="AQ473" s="0" t="s">
        <v>3287</v>
      </c>
      <c r="AR473" s="0" t="s">
        <v>3288</v>
      </c>
      <c r="AS473" s="0" t="s">
        <v>3288</v>
      </c>
      <c r="AT473" s="0" t="s">
        <v>3296</v>
      </c>
      <c r="AU473" s="0" t="s">
        <v>3287</v>
      </c>
      <c r="AV473" s="0" t="s">
        <v>2960</v>
      </c>
      <c r="AW473" s="0" t="s">
        <v>2960</v>
      </c>
      <c r="AX473" s="12"/>
      <c r="AY473" s="0" t="s">
        <v>217</v>
      </c>
      <c r="AZ473" s="0" t="s">
        <v>3297</v>
      </c>
      <c r="BA473" s="0" t="s">
        <v>3287</v>
      </c>
      <c r="BB473" s="0" t="s">
        <v>3298</v>
      </c>
      <c r="BC473" s="0" t="s">
        <v>2960</v>
      </c>
      <c r="BD473" s="0" t="s">
        <v>3299</v>
      </c>
      <c r="BE473" s="0" t="s">
        <v>3300</v>
      </c>
      <c r="BF473" s="0" t="s">
        <v>1312</v>
      </c>
      <c r="BG473" s="0" t="s">
        <v>3287</v>
      </c>
      <c r="BH473" s="0" t="s">
        <v>3301</v>
      </c>
      <c r="BI473" s="0" t="s">
        <v>3302</v>
      </c>
      <c r="BJ473" s="0" t="s">
        <v>1312</v>
      </c>
      <c r="BK473" s="0" t="s">
        <v>3303</v>
      </c>
      <c r="BL473" s="0" t="s">
        <v>3288</v>
      </c>
      <c r="BM473" s="0" t="s">
        <v>3304</v>
      </c>
      <c r="BN473" s="0" t="s">
        <v>3305</v>
      </c>
      <c r="BO473" s="0" t="s">
        <v>306</v>
      </c>
      <c r="BP473" s="0" t="s">
        <v>3306</v>
      </c>
      <c r="BQ473" s="0" t="s">
        <v>560</v>
      </c>
      <c r="BS473" s="0" t="s">
        <v>1809</v>
      </c>
      <c r="BT473" s="0" t="n">
        <f aca="false">49-(COUNTBLANK(U473:BQ473))</f>
        <v>48</v>
      </c>
      <c r="BU473" s="0" t="str">
        <f aca="false">CONCATENATE("*",BS473,"*")</f>
        <v>*catch*</v>
      </c>
      <c r="BV473" s="0" t="n">
        <f aca="false">COUNTIFS(U473:BQ473,BU473)</f>
        <v>0</v>
      </c>
      <c r="BW473" s="14" t="n">
        <f aca="false">BV473/BT473</f>
        <v>0</v>
      </c>
      <c r="BX473" s="0" t="s">
        <v>3307</v>
      </c>
      <c r="BY473" s="0" t="n">
        <f aca="false">COUNTIFS(U473:BQ473,BX473)</f>
        <v>0</v>
      </c>
      <c r="BZ473" s="13" t="n">
        <f aca="false">IF(BY473="","",(BY473/BT473))</f>
        <v>0</v>
      </c>
      <c r="CA473" s="0" t="n">
        <f aca="false">COUNTIFS(U473:BQ473,BU472)</f>
        <v>0</v>
      </c>
      <c r="CB473" s="0" t="str">
        <f aca="false">IF(BX473="",BU473,BX473)</f>
        <v>*chase*</v>
      </c>
      <c r="CC473" s="0" t="n">
        <f aca="false">COUNTIFS(U473:BQ473,CB472)</f>
        <v>0</v>
      </c>
      <c r="CD473" s="14" t="n">
        <f aca="false">CC473/BT473</f>
        <v>0</v>
      </c>
      <c r="CE473" s="0" t="s">
        <v>3308</v>
      </c>
      <c r="CF473" s="14" t="n">
        <f aca="false">(COUNTIFS(U473:BQ473,CE473))/BT473</f>
        <v>0</v>
      </c>
      <c r="CH473" s="0" t="s">
        <v>3309</v>
      </c>
      <c r="CI473" s="14" t="n">
        <f aca="false">(COUNTIFS(U473:BQ473,CK473))/BT473</f>
        <v>0.270833333333333</v>
      </c>
      <c r="CJ473" s="14" t="n">
        <f aca="false">(COUNTIFS(U473:BQ473,CH472))/BT473</f>
        <v>0</v>
      </c>
      <c r="CK473" s="15" t="s">
        <v>2960</v>
      </c>
      <c r="CL473" s="0" t="s">
        <v>3283</v>
      </c>
    </row>
    <row r="474" customFormat="false" ht="13.8" hidden="false" customHeight="false" outlineLevel="0" collapsed="false">
      <c r="A474" s="4" t="s">
        <v>201</v>
      </c>
      <c r="B474" s="17" t="n">
        <v>2</v>
      </c>
      <c r="C474" s="17" t="n">
        <v>2</v>
      </c>
      <c r="D474" s="17" t="n">
        <v>1</v>
      </c>
      <c r="E474" s="17" t="n">
        <v>117</v>
      </c>
      <c r="F474" s="17" t="n">
        <v>59</v>
      </c>
      <c r="G474" s="17" t="n">
        <v>7</v>
      </c>
      <c r="H474" s="4" t="n">
        <v>7059</v>
      </c>
      <c r="I474" s="4" t="n">
        <v>17059</v>
      </c>
      <c r="J474" s="4" t="n">
        <v>7059</v>
      </c>
      <c r="K474" s="4" t="s">
        <v>200</v>
      </c>
      <c r="L474" s="4" t="s">
        <v>132</v>
      </c>
      <c r="M474" s="16" t="s">
        <v>3269</v>
      </c>
      <c r="N474" s="16" t="s">
        <v>3270</v>
      </c>
      <c r="O474" s="16" t="s">
        <v>3285</v>
      </c>
      <c r="P474" s="16"/>
      <c r="Q474" s="16"/>
      <c r="R474" s="16" t="n">
        <f aca="false">(1+LEN(N474)-LEN(SUBSTITUTE(N474," ","")))+1</f>
        <v>6</v>
      </c>
      <c r="S474" s="16" t="n">
        <f aca="false">(1+LEN(O474)-LEN(SUBSTITUTE(O474," ","")))</f>
        <v>11</v>
      </c>
      <c r="T474" s="16" t="s">
        <v>3153</v>
      </c>
      <c r="U474" s="16" t="s">
        <v>3272</v>
      </c>
      <c r="V474" s="16" t="s">
        <v>3273</v>
      </c>
      <c r="W474" s="16" t="s">
        <v>3274</v>
      </c>
      <c r="X474" s="16" t="s">
        <v>3272</v>
      </c>
      <c r="Y474" s="16" t="s">
        <v>3272</v>
      </c>
      <c r="Z474" s="16" t="s">
        <v>3173</v>
      </c>
      <c r="AA474" s="16" t="s">
        <v>3272</v>
      </c>
      <c r="AB474" s="16" t="s">
        <v>3275</v>
      </c>
      <c r="AC474" s="16" t="s">
        <v>1312</v>
      </c>
      <c r="AD474" s="16" t="s">
        <v>3276</v>
      </c>
      <c r="AE474" s="16" t="s">
        <v>3272</v>
      </c>
      <c r="AF474" s="16" t="s">
        <v>3277</v>
      </c>
      <c r="AG474" s="16" t="s">
        <v>3278</v>
      </c>
      <c r="AH474" s="16" t="s">
        <v>3173</v>
      </c>
      <c r="AI474" s="16" t="s">
        <v>1058</v>
      </c>
      <c r="AJ474" s="16" t="s">
        <v>3173</v>
      </c>
      <c r="AK474" s="16" t="s">
        <v>3272</v>
      </c>
      <c r="AL474" s="16" t="s">
        <v>3173</v>
      </c>
      <c r="AM474" s="16" t="s">
        <v>3272</v>
      </c>
      <c r="AN474" s="16" t="s">
        <v>1058</v>
      </c>
      <c r="AO474" s="16" t="s">
        <v>3272</v>
      </c>
      <c r="AP474" s="16" t="s">
        <v>1312</v>
      </c>
      <c r="AQ474" s="16" t="s">
        <v>3279</v>
      </c>
      <c r="AR474" s="16" t="s">
        <v>2960</v>
      </c>
      <c r="AS474" s="16" t="s">
        <v>3272</v>
      </c>
      <c r="AT474" s="16" t="s">
        <v>3173</v>
      </c>
      <c r="AU474" s="16" t="s">
        <v>1058</v>
      </c>
      <c r="AV474" s="16" t="s">
        <v>3280</v>
      </c>
      <c r="AW474" s="16" t="s">
        <v>3272</v>
      </c>
      <c r="AX474" s="16" t="s">
        <v>2877</v>
      </c>
      <c r="AY474" s="16" t="s">
        <v>3272</v>
      </c>
      <c r="AZ474" s="16" t="s">
        <v>2960</v>
      </c>
      <c r="BA474" s="16" t="s">
        <v>3272</v>
      </c>
      <c r="BB474" s="16" t="s">
        <v>1058</v>
      </c>
      <c r="BC474" s="16" t="s">
        <v>3272</v>
      </c>
      <c r="BD474" s="16" t="s">
        <v>3272</v>
      </c>
      <c r="BE474" s="16" t="s">
        <v>3272</v>
      </c>
      <c r="BF474" s="16" t="s">
        <v>3272</v>
      </c>
      <c r="BG474" s="16" t="s">
        <v>3272</v>
      </c>
      <c r="BH474" s="16" t="s">
        <v>3272</v>
      </c>
      <c r="BI474" s="16" t="s">
        <v>1809</v>
      </c>
      <c r="BJ474" s="16" t="s">
        <v>3173</v>
      </c>
      <c r="BK474" s="16" t="s">
        <v>1058</v>
      </c>
      <c r="BL474" s="16" t="s">
        <v>3272</v>
      </c>
      <c r="BM474" s="16" t="s">
        <v>3272</v>
      </c>
      <c r="BN474" s="16" t="s">
        <v>3281</v>
      </c>
      <c r="BO474" s="16" t="s">
        <v>1058</v>
      </c>
      <c r="BP474" s="16" t="s">
        <v>2960</v>
      </c>
      <c r="BQ474" s="16" t="s">
        <v>3282</v>
      </c>
      <c r="BR474" s="16"/>
      <c r="BS474" s="16" t="s">
        <v>1058</v>
      </c>
      <c r="BT474" s="16" t="n">
        <f aca="false">49-(COUNTBLANK(U474:BQ474))</f>
        <v>49</v>
      </c>
      <c r="BU474" s="16" t="str">
        <f aca="false">CONCATENATE("*",BS474,"*")</f>
        <v>*throw*</v>
      </c>
      <c r="BV474" s="16" t="n">
        <f aca="false">COUNTIFS(U474:BQ474,BU474)</f>
        <v>0</v>
      </c>
      <c r="BW474" s="18" t="n">
        <f aca="false">BV474/BT474</f>
        <v>0</v>
      </c>
      <c r="BX474" s="16"/>
      <c r="BY474" s="16"/>
      <c r="BZ474" s="18" t="str">
        <f aca="false">IF(BY474="","",(BY474/BT474))</f>
        <v/>
      </c>
      <c r="CA474" s="16" t="n">
        <f aca="false">COUNTIFS(U474:BQ474,BU475)</f>
        <v>0</v>
      </c>
      <c r="CB474" s="16" t="str">
        <f aca="false">IF(BX474="",BU474,BX474)</f>
        <v>*throw*</v>
      </c>
      <c r="CC474" s="16" t="n">
        <f aca="false">COUNTIFS(U474:BQ474,CB475)</f>
        <v>0</v>
      </c>
      <c r="CD474" s="18" t="n">
        <f aca="false">CC474/BT474</f>
        <v>0</v>
      </c>
      <c r="CE474" s="16" t="s">
        <v>3185</v>
      </c>
      <c r="CF474" s="18" t="n">
        <f aca="false">(COUNTIFS(U474:BQ474,CE474))/BT474</f>
        <v>0</v>
      </c>
      <c r="CG474" s="16"/>
      <c r="CH474" s="16" t="s">
        <v>3186</v>
      </c>
      <c r="CI474" s="14" t="n">
        <f aca="false">(COUNTIFS(U474:BQ474,CK474))/BT474</f>
        <v>0.142857142857143</v>
      </c>
      <c r="CJ474" s="18" t="n">
        <v>0.73</v>
      </c>
      <c r="CK474" s="16" t="s">
        <v>2960</v>
      </c>
      <c r="CL474" s="16" t="s">
        <v>3283</v>
      </c>
    </row>
    <row r="475" customFormat="false" ht="13.8" hidden="false" customHeight="false" outlineLevel="0" collapsed="false">
      <c r="A475" s="4" t="s">
        <v>202</v>
      </c>
      <c r="B475" s="17" t="n">
        <v>2</v>
      </c>
      <c r="C475" s="17" t="n">
        <v>2</v>
      </c>
      <c r="D475" s="17" t="n">
        <v>2</v>
      </c>
      <c r="E475" s="17" t="n">
        <v>117</v>
      </c>
      <c r="F475" s="17" t="n">
        <v>59</v>
      </c>
      <c r="G475" s="17" t="n">
        <v>8</v>
      </c>
      <c r="H475" s="4" t="n">
        <v>8059</v>
      </c>
      <c r="I475" s="4" t="n">
        <v>18059</v>
      </c>
      <c r="J475" s="4" t="n">
        <v>8059</v>
      </c>
      <c r="K475" s="4" t="s">
        <v>200</v>
      </c>
      <c r="L475" s="4" t="s">
        <v>132</v>
      </c>
      <c r="M475" s="16" t="s">
        <v>3284</v>
      </c>
      <c r="N475" s="16" t="s">
        <v>3270</v>
      </c>
      <c r="O475" s="16" t="s">
        <v>3271</v>
      </c>
      <c r="P475" s="16"/>
      <c r="Q475" s="16"/>
      <c r="R475" s="16" t="n">
        <f aca="false">(1+LEN(N475)-LEN(SUBSTITUTE(N475," ","")))+1</f>
        <v>6</v>
      </c>
      <c r="S475" s="16" t="n">
        <f aca="false">(1+LEN(O475)-LEN(SUBSTITUTE(O475," ","")))</f>
        <v>11</v>
      </c>
      <c r="T475" s="16" t="s">
        <v>3153</v>
      </c>
      <c r="U475" s="16" t="s">
        <v>306</v>
      </c>
      <c r="V475" s="16" t="s">
        <v>3286</v>
      </c>
      <c r="W475" s="16" t="s">
        <v>3287</v>
      </c>
      <c r="X475" s="16" t="s">
        <v>1312</v>
      </c>
      <c r="Y475" s="16" t="s">
        <v>3288</v>
      </c>
      <c r="Z475" s="16" t="s">
        <v>3289</v>
      </c>
      <c r="AA475" s="16" t="s">
        <v>3289</v>
      </c>
      <c r="AB475" s="16" t="s">
        <v>3287</v>
      </c>
      <c r="AC475" s="16" t="s">
        <v>2355</v>
      </c>
      <c r="AD475" s="16" t="s">
        <v>3290</v>
      </c>
      <c r="AE475" s="16" t="s">
        <v>2960</v>
      </c>
      <c r="AF475" s="16" t="s">
        <v>3291</v>
      </c>
      <c r="AG475" s="16" t="s">
        <v>3292</v>
      </c>
      <c r="AH475" s="16" t="s">
        <v>2355</v>
      </c>
      <c r="AI475" s="16" t="s">
        <v>3288</v>
      </c>
      <c r="AJ475" s="16" t="s">
        <v>3288</v>
      </c>
      <c r="AK475" s="16" t="s">
        <v>3293</v>
      </c>
      <c r="AL475" s="16" t="s">
        <v>3289</v>
      </c>
      <c r="AM475" s="16" t="s">
        <v>2960</v>
      </c>
      <c r="AN475" s="16" t="s">
        <v>3294</v>
      </c>
      <c r="AO475" s="16" t="s">
        <v>3289</v>
      </c>
      <c r="AP475" s="16" t="s">
        <v>3295</v>
      </c>
      <c r="AQ475" s="16" t="s">
        <v>3287</v>
      </c>
      <c r="AR475" s="16" t="s">
        <v>3288</v>
      </c>
      <c r="AS475" s="16" t="s">
        <v>3288</v>
      </c>
      <c r="AT475" s="16" t="s">
        <v>3296</v>
      </c>
      <c r="AU475" s="16" t="s">
        <v>3287</v>
      </c>
      <c r="AV475" s="16" t="s">
        <v>2960</v>
      </c>
      <c r="AW475" s="16" t="s">
        <v>2960</v>
      </c>
      <c r="AX475" s="16"/>
      <c r="AY475" s="16" t="s">
        <v>217</v>
      </c>
      <c r="AZ475" s="16" t="s">
        <v>3297</v>
      </c>
      <c r="BA475" s="16" t="s">
        <v>3287</v>
      </c>
      <c r="BB475" s="16" t="s">
        <v>3298</v>
      </c>
      <c r="BC475" s="16" t="s">
        <v>2960</v>
      </c>
      <c r="BD475" s="16" t="s">
        <v>3299</v>
      </c>
      <c r="BE475" s="16" t="s">
        <v>3300</v>
      </c>
      <c r="BF475" s="16" t="s">
        <v>1312</v>
      </c>
      <c r="BG475" s="16" t="s">
        <v>3287</v>
      </c>
      <c r="BH475" s="16" t="s">
        <v>3301</v>
      </c>
      <c r="BI475" s="16" t="s">
        <v>3302</v>
      </c>
      <c r="BJ475" s="16" t="s">
        <v>1312</v>
      </c>
      <c r="BK475" s="16" t="s">
        <v>3303</v>
      </c>
      <c r="BL475" s="16" t="s">
        <v>3288</v>
      </c>
      <c r="BM475" s="16" t="s">
        <v>3304</v>
      </c>
      <c r="BN475" s="16" t="s">
        <v>3305</v>
      </c>
      <c r="BO475" s="16" t="s">
        <v>306</v>
      </c>
      <c r="BP475" s="16" t="s">
        <v>3306</v>
      </c>
      <c r="BQ475" s="16" t="s">
        <v>560</v>
      </c>
      <c r="BR475" s="16"/>
      <c r="BS475" s="16" t="s">
        <v>1809</v>
      </c>
      <c r="BT475" s="16" t="n">
        <f aca="false">49-(COUNTBLANK(U475:BQ475))</f>
        <v>48</v>
      </c>
      <c r="BU475" s="16" t="str">
        <f aca="false">CONCATENATE("*",BS475,"*")</f>
        <v>*catch*</v>
      </c>
      <c r="BV475" s="16" t="n">
        <f aca="false">COUNTIFS(U475:BQ475,BU475)</f>
        <v>0</v>
      </c>
      <c r="BW475" s="18" t="n">
        <f aca="false">BV475/BT475</f>
        <v>0</v>
      </c>
      <c r="BX475" s="16" t="s">
        <v>3307</v>
      </c>
      <c r="BY475" s="16" t="n">
        <f aca="false">COUNTIFS(U475:BQ475,BX475)</f>
        <v>0</v>
      </c>
      <c r="BZ475" s="18" t="n">
        <f aca="false">IF(BY475="","",(BY475/BT475))</f>
        <v>0</v>
      </c>
      <c r="CA475" s="16" t="n">
        <f aca="false">COUNTIFS(U475:BQ475,BU474)</f>
        <v>0</v>
      </c>
      <c r="CB475" s="16" t="str">
        <f aca="false">IF(BX475="",BU475,BX475)</f>
        <v>*chase*</v>
      </c>
      <c r="CC475" s="16" t="n">
        <f aca="false">COUNTIFS(U475:BQ475,CB474)</f>
        <v>0</v>
      </c>
      <c r="CD475" s="18" t="n">
        <f aca="false">CC475/BT475</f>
        <v>0</v>
      </c>
      <c r="CE475" s="16" t="s">
        <v>3308</v>
      </c>
      <c r="CF475" s="18" t="n">
        <f aca="false">(COUNTIFS(U475:BQ475,CE475))/BT475</f>
        <v>0</v>
      </c>
      <c r="CG475" s="16"/>
      <c r="CH475" s="16" t="s">
        <v>3309</v>
      </c>
      <c r="CI475" s="14" t="n">
        <f aca="false">(COUNTIFS(U475:BQ475,CK475))/BT475</f>
        <v>0.0208333333333333</v>
      </c>
      <c r="CJ475" s="18" t="n">
        <v>0.27</v>
      </c>
      <c r="CK475" s="16" t="s">
        <v>1058</v>
      </c>
      <c r="CL475" s="16" t="s">
        <v>3283</v>
      </c>
    </row>
    <row r="476" customFormat="false" ht="13.8" hidden="false" customHeight="false" outlineLevel="0" collapsed="false">
      <c r="A476" s="4" t="s">
        <v>167</v>
      </c>
      <c r="B476" s="4" t="n">
        <v>1</v>
      </c>
      <c r="C476" s="4" t="n">
        <v>1</v>
      </c>
      <c r="D476" s="4" t="n">
        <v>1</v>
      </c>
      <c r="E476" s="4" t="n">
        <v>120</v>
      </c>
      <c r="F476" s="4" t="n">
        <v>60</v>
      </c>
      <c r="G476" s="4" t="n">
        <v>0</v>
      </c>
      <c r="H476" s="4" t="n">
        <v>60</v>
      </c>
      <c r="I476" s="4" t="n">
        <v>10060</v>
      </c>
      <c r="J476" s="4" t="n">
        <v>60</v>
      </c>
      <c r="K476" s="4" t="s">
        <v>200</v>
      </c>
      <c r="L476" s="4" t="s">
        <v>132</v>
      </c>
      <c r="M476" s="0" t="s">
        <v>3310</v>
      </c>
      <c r="N476" s="0" t="s">
        <v>3311</v>
      </c>
      <c r="O476" s="0" t="s">
        <v>3312</v>
      </c>
      <c r="R476" s="0" t="n">
        <f aca="false">(1+LEN(N476)-LEN(SUBSTITUTE(N476," ","")))+1</f>
        <v>6</v>
      </c>
      <c r="S476" s="0" t="n">
        <f aca="false">(1+LEN(O476)-LEN(SUBSTITUTE(O476," ","")))</f>
        <v>11</v>
      </c>
      <c r="T476" s="0" t="s">
        <v>3153</v>
      </c>
      <c r="U476" s="0" t="s">
        <v>3313</v>
      </c>
      <c r="V476" s="0" t="s">
        <v>3314</v>
      </c>
      <c r="W476" s="0" t="s">
        <v>3315</v>
      </c>
      <c r="X476" s="0" t="s">
        <v>1936</v>
      </c>
      <c r="Y476" s="0" t="s">
        <v>3316</v>
      </c>
      <c r="Z476" s="0" t="s">
        <v>3317</v>
      </c>
      <c r="AA476" s="0" t="s">
        <v>3318</v>
      </c>
      <c r="AB476" s="0" t="s">
        <v>3319</v>
      </c>
      <c r="AC476" s="0" t="s">
        <v>3320</v>
      </c>
      <c r="AD476" s="0" t="s">
        <v>3321</v>
      </c>
      <c r="AE476" s="0" t="s">
        <v>3322</v>
      </c>
      <c r="AF476" s="0" t="s">
        <v>3323</v>
      </c>
      <c r="AG476" s="0" t="s">
        <v>3324</v>
      </c>
      <c r="AH476" s="0" t="s">
        <v>3325</v>
      </c>
      <c r="AI476" s="0" t="s">
        <v>3326</v>
      </c>
      <c r="AJ476" s="0" t="s">
        <v>3327</v>
      </c>
      <c r="AK476" s="0" t="s">
        <v>612</v>
      </c>
      <c r="AL476" s="0" t="s">
        <v>236</v>
      </c>
      <c r="AM476" s="0" t="s">
        <v>3313</v>
      </c>
      <c r="AN476" s="0" t="s">
        <v>3328</v>
      </c>
      <c r="AO476" s="0" t="s">
        <v>3329</v>
      </c>
      <c r="AP476" s="0" t="s">
        <v>3328</v>
      </c>
      <c r="AQ476" s="0" t="s">
        <v>3330</v>
      </c>
      <c r="AR476" s="0" t="s">
        <v>3331</v>
      </c>
      <c r="AS476" s="0" t="s">
        <v>3313</v>
      </c>
      <c r="AT476" s="0" t="s">
        <v>3332</v>
      </c>
      <c r="AU476" s="0" t="s">
        <v>236</v>
      </c>
      <c r="AV476" s="0" t="s">
        <v>3333</v>
      </c>
      <c r="AW476" s="0" t="s">
        <v>1632</v>
      </c>
      <c r="AX476" s="0" t="s">
        <v>1793</v>
      </c>
      <c r="AY476" s="0" t="s">
        <v>3334</v>
      </c>
      <c r="AZ476" s="0" t="s">
        <v>1936</v>
      </c>
      <c r="BA476" s="0" t="s">
        <v>3335</v>
      </c>
      <c r="BB476" s="0" t="s">
        <v>1632</v>
      </c>
      <c r="BC476" s="0" t="s">
        <v>3336</v>
      </c>
      <c r="BD476" s="0" t="s">
        <v>3327</v>
      </c>
      <c r="BE476" s="0" t="s">
        <v>3328</v>
      </c>
      <c r="BF476" s="0" t="s">
        <v>3327</v>
      </c>
      <c r="BG476" s="0" t="s">
        <v>3328</v>
      </c>
      <c r="BH476" s="0" t="s">
        <v>3337</v>
      </c>
      <c r="BI476" s="0" t="s">
        <v>1632</v>
      </c>
      <c r="BJ476" s="0" t="s">
        <v>706</v>
      </c>
      <c r="BK476" s="0" t="s">
        <v>3338</v>
      </c>
      <c r="BL476" s="0" t="s">
        <v>3328</v>
      </c>
      <c r="BM476" s="0" t="s">
        <v>3339</v>
      </c>
      <c r="BN476" s="0" t="s">
        <v>3340</v>
      </c>
      <c r="BO476" s="0" t="s">
        <v>236</v>
      </c>
      <c r="BP476" s="0" t="s">
        <v>3328</v>
      </c>
      <c r="BQ476" s="0" t="s">
        <v>3341</v>
      </c>
      <c r="BS476" s="0" t="s">
        <v>3342</v>
      </c>
      <c r="BT476" s="0" t="n">
        <f aca="false">49-(COUNTBLANK(U476:BQ476))</f>
        <v>49</v>
      </c>
      <c r="BU476" s="0" t="str">
        <f aca="false">CONCATENATE("*",BS476,"*")</f>
        <v>*rescue*</v>
      </c>
      <c r="BV476" s="0" t="n">
        <f aca="false">COUNTIFS(U476:BQ476,BU476)</f>
        <v>0</v>
      </c>
      <c r="BW476" s="14" t="n">
        <f aca="false">BV476/BT476</f>
        <v>0</v>
      </c>
      <c r="BX476" s="0" t="s">
        <v>1658</v>
      </c>
      <c r="BY476" s="0" t="n">
        <f aca="false">COUNTIFS(U476:BQ476,BX476)</f>
        <v>0</v>
      </c>
      <c r="BZ476" s="18" t="n">
        <f aca="false">IF(BY476="","",(BY476/BT476))</f>
        <v>0</v>
      </c>
      <c r="CA476" s="0" t="n">
        <f aca="false">COUNTIFS(U476:BQ476,BU477)</f>
        <v>0</v>
      </c>
      <c r="CB476" s="0" t="str">
        <f aca="false">IF(BX476="",BU476,BX476)</f>
        <v>*save*</v>
      </c>
      <c r="CC476" s="0" t="n">
        <f aca="false">COUNTIFS(U476:BQ476,CB477)</f>
        <v>0</v>
      </c>
      <c r="CD476" s="14" t="n">
        <f aca="false">CC476/BT476</f>
        <v>0</v>
      </c>
      <c r="CE476" s="0" t="s">
        <v>1658</v>
      </c>
      <c r="CF476" s="14" t="n">
        <f aca="false">(COUNTIFS(U476:BQ476,CE476))/BT476</f>
        <v>0</v>
      </c>
      <c r="CH476" s="0" t="s">
        <v>1659</v>
      </c>
      <c r="CI476" s="14" t="n">
        <f aca="false">(COUNTIFS(U476:BQ476,CK476))/BT476</f>
        <v>0.346938775510204</v>
      </c>
      <c r="CJ476" s="14" t="n">
        <f aca="false">(COUNTIFS(U476:BQ476,CK477))/BT476</f>
        <v>0.0408163265306122</v>
      </c>
      <c r="CK476" s="15" t="s">
        <v>1632</v>
      </c>
      <c r="CL476" s="0" t="s">
        <v>3343</v>
      </c>
    </row>
    <row r="477" customFormat="false" ht="13.8" hidden="false" customHeight="false" outlineLevel="0" collapsed="false">
      <c r="A477" s="4" t="s">
        <v>195</v>
      </c>
      <c r="B477" s="4" t="n">
        <v>1</v>
      </c>
      <c r="C477" s="4" t="n">
        <v>1</v>
      </c>
      <c r="D477" s="4" t="n">
        <v>2</v>
      </c>
      <c r="E477" s="4" t="n">
        <v>120</v>
      </c>
      <c r="F477" s="4" t="n">
        <v>60</v>
      </c>
      <c r="G477" s="4" t="n">
        <v>1</v>
      </c>
      <c r="H477" s="4" t="n">
        <v>1060</v>
      </c>
      <c r="I477" s="4" t="n">
        <v>11060</v>
      </c>
      <c r="J477" s="4" t="n">
        <v>1060</v>
      </c>
      <c r="K477" s="4" t="s">
        <v>200</v>
      </c>
      <c r="L477" s="4" t="s">
        <v>132</v>
      </c>
      <c r="M477" s="0" t="s">
        <v>3344</v>
      </c>
      <c r="N477" s="0" t="s">
        <v>3311</v>
      </c>
      <c r="O477" s="0" t="s">
        <v>3345</v>
      </c>
      <c r="R477" s="0" t="n">
        <f aca="false">(1+LEN(N477)-LEN(SUBSTITUTE(N477," ","")))+1</f>
        <v>6</v>
      </c>
      <c r="S477" s="0" t="n">
        <f aca="false">(1+LEN(O477)-LEN(SUBSTITUTE(O477," ","")))</f>
        <v>11</v>
      </c>
      <c r="T477" s="0" t="s">
        <v>3153</v>
      </c>
      <c r="U477" s="0" t="s">
        <v>3346</v>
      </c>
      <c r="V477" s="0" t="s">
        <v>3347</v>
      </c>
      <c r="W477" s="0" t="s">
        <v>3348</v>
      </c>
      <c r="X477" s="0" t="s">
        <v>236</v>
      </c>
      <c r="Y477" s="0" t="s">
        <v>3349</v>
      </c>
      <c r="Z477" s="0" t="s">
        <v>3313</v>
      </c>
      <c r="AA477" s="0" t="s">
        <v>3350</v>
      </c>
      <c r="AB477" s="0" t="s">
        <v>3330</v>
      </c>
      <c r="AC477" s="0" t="s">
        <v>3351</v>
      </c>
      <c r="AD477" s="0" t="s">
        <v>3352</v>
      </c>
      <c r="AE477" s="0" t="s">
        <v>3330</v>
      </c>
      <c r="AF477" s="0" t="s">
        <v>3353</v>
      </c>
      <c r="AG477" s="0" t="s">
        <v>3354</v>
      </c>
      <c r="AH477" s="0" t="s">
        <v>3330</v>
      </c>
      <c r="AI477" s="0" t="s">
        <v>3355</v>
      </c>
      <c r="AJ477" s="0" t="s">
        <v>3356</v>
      </c>
      <c r="AK477" s="0" t="s">
        <v>3357</v>
      </c>
      <c r="AL477" s="0" t="s">
        <v>3358</v>
      </c>
      <c r="AM477" s="0" t="s">
        <v>3330</v>
      </c>
      <c r="AN477" s="0" t="s">
        <v>3359</v>
      </c>
      <c r="AO477" s="0" t="s">
        <v>2074</v>
      </c>
      <c r="AP477" s="0" t="s">
        <v>3360</v>
      </c>
      <c r="AQ477" s="0" t="s">
        <v>3313</v>
      </c>
      <c r="AR477" s="0" t="s">
        <v>3361</v>
      </c>
      <c r="AS477" s="0" t="s">
        <v>3362</v>
      </c>
      <c r="AT477" s="0" t="s">
        <v>3363</v>
      </c>
      <c r="AU477" s="0" t="s">
        <v>3349</v>
      </c>
      <c r="AV477" s="0" t="s">
        <v>3330</v>
      </c>
      <c r="AW477" s="0" t="s">
        <v>3330</v>
      </c>
      <c r="AX477" s="0" t="s">
        <v>3364</v>
      </c>
      <c r="AY477" s="0" t="s">
        <v>3365</v>
      </c>
      <c r="AZ477" s="0" t="s">
        <v>3326</v>
      </c>
      <c r="BA477" s="0" t="s">
        <v>3366</v>
      </c>
      <c r="BB477" s="0" t="s">
        <v>3367</v>
      </c>
      <c r="BC477" s="0" t="s">
        <v>3368</v>
      </c>
      <c r="BD477" s="0" t="s">
        <v>3369</v>
      </c>
      <c r="BE477" s="0" t="s">
        <v>3370</v>
      </c>
      <c r="BF477" s="0" t="s">
        <v>3371</v>
      </c>
      <c r="BG477" s="0" t="s">
        <v>3372</v>
      </c>
      <c r="BH477" s="0" t="s">
        <v>3373</v>
      </c>
      <c r="BI477" s="0" t="s">
        <v>3374</v>
      </c>
      <c r="BJ477" s="0" t="s">
        <v>3375</v>
      </c>
      <c r="BK477" s="0" t="s">
        <v>3326</v>
      </c>
      <c r="BL477" s="0" t="s">
        <v>3376</v>
      </c>
      <c r="BM477" s="0" t="s">
        <v>1003</v>
      </c>
      <c r="BN477" s="0" t="s">
        <v>3377</v>
      </c>
      <c r="BO477" s="0" t="s">
        <v>3371</v>
      </c>
      <c r="BP477" s="0" t="s">
        <v>3378</v>
      </c>
      <c r="BQ477" s="0" t="s">
        <v>3364</v>
      </c>
      <c r="BS477" s="0" t="s">
        <v>3330</v>
      </c>
      <c r="BT477" s="0" t="n">
        <f aca="false">49-(COUNTBLANK(U477:BQ477))</f>
        <v>49</v>
      </c>
      <c r="BU477" s="0" t="str">
        <f aca="false">CONCATENATE("*",BS477,"*")</f>
        <v>*lasso*</v>
      </c>
      <c r="BV477" s="0" t="n">
        <f aca="false">COUNTIFS(U477:BQ477,BU477)</f>
        <v>0</v>
      </c>
      <c r="BW477" s="18" t="n">
        <f aca="false">BV477/BT477</f>
        <v>0</v>
      </c>
      <c r="BZ477" s="14" t="str">
        <f aca="false">IF(BY477="","",(BY477/BT477))</f>
        <v/>
      </c>
      <c r="CA477" s="0" t="n">
        <f aca="false">COUNTIFS(U477:BQ477,BU476)</f>
        <v>0</v>
      </c>
      <c r="CB477" s="0" t="str">
        <f aca="false">IF(BX477="",BU477,BX477)</f>
        <v>*lasso*</v>
      </c>
      <c r="CC477" s="0" t="n">
        <f aca="false">COUNTIFS(U477:BQ477,CB476)</f>
        <v>0</v>
      </c>
      <c r="CD477" s="14" t="n">
        <f aca="false">CC477/BT477</f>
        <v>0</v>
      </c>
      <c r="CE477" s="0" t="s">
        <v>3379</v>
      </c>
      <c r="CF477" s="14" t="n">
        <f aca="false">(COUNTIFS(U477:BQ477,CE477))/BT477</f>
        <v>0</v>
      </c>
      <c r="CH477" s="0" t="s">
        <v>3380</v>
      </c>
      <c r="CI477" s="14" t="n">
        <f aca="false">(COUNTIFS(U477:BQ477,CK477))/BT477</f>
        <v>0.36734693877551</v>
      </c>
      <c r="CJ477" s="14" t="n">
        <f aca="false">(COUNTIFS(U477:BQ477,CK476))/BT477</f>
        <v>0</v>
      </c>
      <c r="CK477" s="15" t="s">
        <v>3330</v>
      </c>
      <c r="CL477" s="0" t="s">
        <v>3343</v>
      </c>
    </row>
    <row r="478" customFormat="false" ht="13.8" hidden="false" customHeight="false" outlineLevel="0" collapsed="false">
      <c r="A478" s="4" t="s">
        <v>197</v>
      </c>
      <c r="B478" s="17" t="n">
        <v>1</v>
      </c>
      <c r="C478" s="17" t="n">
        <v>2</v>
      </c>
      <c r="D478" s="17" t="n">
        <v>1</v>
      </c>
      <c r="E478" s="17" t="n">
        <v>120</v>
      </c>
      <c r="F478" s="17" t="n">
        <v>60</v>
      </c>
      <c r="G478" s="17" t="n">
        <v>2</v>
      </c>
      <c r="H478" s="4" t="n">
        <v>2060</v>
      </c>
      <c r="I478" s="4" t="n">
        <v>12060</v>
      </c>
      <c r="J478" s="4" t="n">
        <v>2060</v>
      </c>
      <c r="K478" s="4" t="s">
        <v>200</v>
      </c>
      <c r="L478" s="4" t="s">
        <v>132</v>
      </c>
      <c r="M478" s="16" t="s">
        <v>3310</v>
      </c>
      <c r="N478" s="16" t="s">
        <v>3311</v>
      </c>
      <c r="O478" s="16" t="s">
        <v>3345</v>
      </c>
      <c r="R478" s="16" t="n">
        <f aca="false">(1+LEN(N478)-LEN(SUBSTITUTE(N478," ","")))+1</f>
        <v>6</v>
      </c>
      <c r="S478" s="16" t="n">
        <f aca="false">(1+LEN(O478)-LEN(SUBSTITUTE(O478," ","")))</f>
        <v>11</v>
      </c>
      <c r="T478" s="16" t="s">
        <v>3153</v>
      </c>
      <c r="U478" s="16" t="s">
        <v>3313</v>
      </c>
      <c r="V478" s="16" t="s">
        <v>3314</v>
      </c>
      <c r="W478" s="16" t="s">
        <v>3315</v>
      </c>
      <c r="X478" s="16" t="s">
        <v>1936</v>
      </c>
      <c r="Y478" s="16" t="s">
        <v>3316</v>
      </c>
      <c r="Z478" s="16" t="s">
        <v>3317</v>
      </c>
      <c r="AA478" s="16" t="s">
        <v>3318</v>
      </c>
      <c r="AB478" s="16" t="s">
        <v>3319</v>
      </c>
      <c r="AC478" s="16" t="s">
        <v>3320</v>
      </c>
      <c r="AD478" s="16" t="s">
        <v>3321</v>
      </c>
      <c r="AE478" s="16" t="s">
        <v>3322</v>
      </c>
      <c r="AF478" s="16" t="s">
        <v>3323</v>
      </c>
      <c r="AG478" s="16" t="s">
        <v>3324</v>
      </c>
      <c r="AH478" s="16" t="s">
        <v>3325</v>
      </c>
      <c r="AI478" s="16" t="s">
        <v>3326</v>
      </c>
      <c r="AJ478" s="16" t="s">
        <v>3327</v>
      </c>
      <c r="AK478" s="16" t="s">
        <v>612</v>
      </c>
      <c r="AL478" s="16" t="s">
        <v>236</v>
      </c>
      <c r="AM478" s="16" t="s">
        <v>3313</v>
      </c>
      <c r="AN478" s="16" t="s">
        <v>3328</v>
      </c>
      <c r="AO478" s="16" t="s">
        <v>3329</v>
      </c>
      <c r="AP478" s="16" t="s">
        <v>3328</v>
      </c>
      <c r="AQ478" s="16" t="s">
        <v>3330</v>
      </c>
      <c r="AR478" s="16" t="s">
        <v>3331</v>
      </c>
      <c r="AS478" s="16" t="s">
        <v>3313</v>
      </c>
      <c r="AT478" s="16" t="s">
        <v>3332</v>
      </c>
      <c r="AU478" s="16" t="s">
        <v>236</v>
      </c>
      <c r="AV478" s="16" t="s">
        <v>3333</v>
      </c>
      <c r="AW478" s="16" t="s">
        <v>1632</v>
      </c>
      <c r="AX478" s="16" t="s">
        <v>1793</v>
      </c>
      <c r="AY478" s="16" t="s">
        <v>3334</v>
      </c>
      <c r="AZ478" s="16" t="s">
        <v>1936</v>
      </c>
      <c r="BA478" s="16" t="s">
        <v>3335</v>
      </c>
      <c r="BB478" s="16" t="s">
        <v>1632</v>
      </c>
      <c r="BC478" s="16" t="s">
        <v>3336</v>
      </c>
      <c r="BD478" s="16" t="s">
        <v>3327</v>
      </c>
      <c r="BE478" s="16" t="s">
        <v>3328</v>
      </c>
      <c r="BF478" s="16" t="s">
        <v>3327</v>
      </c>
      <c r="BG478" s="16" t="s">
        <v>3328</v>
      </c>
      <c r="BH478" s="16" t="s">
        <v>3337</v>
      </c>
      <c r="BI478" s="16" t="s">
        <v>1632</v>
      </c>
      <c r="BJ478" s="16" t="s">
        <v>706</v>
      </c>
      <c r="BK478" s="16" t="s">
        <v>3338</v>
      </c>
      <c r="BL478" s="16" t="s">
        <v>3328</v>
      </c>
      <c r="BM478" s="16" t="s">
        <v>3339</v>
      </c>
      <c r="BN478" s="16" t="s">
        <v>3340</v>
      </c>
      <c r="BO478" s="16" t="s">
        <v>236</v>
      </c>
      <c r="BP478" s="16" t="s">
        <v>3328</v>
      </c>
      <c r="BQ478" s="16" t="s">
        <v>3341</v>
      </c>
      <c r="BS478" s="16" t="s">
        <v>3342</v>
      </c>
      <c r="BT478" s="16" t="n">
        <f aca="false">49-(COUNTBLANK(U478:BQ478))</f>
        <v>49</v>
      </c>
      <c r="BU478" s="16" t="str">
        <f aca="false">CONCATENATE("*",BS478,"*")</f>
        <v>*rescue*</v>
      </c>
      <c r="BV478" s="16" t="n">
        <f aca="false">COUNTIFS(U478:BQ478,BU478)</f>
        <v>0</v>
      </c>
      <c r="BW478" s="18" t="n">
        <f aca="false">BV478/BT478</f>
        <v>0</v>
      </c>
      <c r="BX478" s="16" t="s">
        <v>1658</v>
      </c>
      <c r="BY478" s="16" t="n">
        <f aca="false">COUNTIFS(U478:BQ478,BX478)</f>
        <v>0</v>
      </c>
      <c r="BZ478" s="18" t="n">
        <f aca="false">IF(BY478="","",(BY478/BT478))</f>
        <v>0</v>
      </c>
      <c r="CA478" s="16" t="n">
        <f aca="false">COUNTIFS(U478:BQ478,BU479)</f>
        <v>0</v>
      </c>
      <c r="CB478" s="16" t="str">
        <f aca="false">IF(BX478="",BU478,BX478)</f>
        <v>*save*</v>
      </c>
      <c r="CC478" s="16" t="n">
        <f aca="false">COUNTIFS(U478:BQ478,CB479)</f>
        <v>0</v>
      </c>
      <c r="CD478" s="18" t="n">
        <f aca="false">CC478/BT478</f>
        <v>0</v>
      </c>
      <c r="CE478" s="16" t="s">
        <v>1658</v>
      </c>
      <c r="CF478" s="18" t="n">
        <f aca="false">(COUNTIFS(U478:BQ478,CE478))/BT478</f>
        <v>0</v>
      </c>
      <c r="CH478" s="16" t="s">
        <v>1659</v>
      </c>
      <c r="CI478" s="14" t="n">
        <f aca="false">(COUNTIFS(U478:BQ478,CK478))/BT478</f>
        <v>0.0408163265306122</v>
      </c>
      <c r="CJ478" s="14" t="n">
        <f aca="false">(COUNTIFS(U478:BQ478,CK479))/BT478</f>
        <v>0.346938775510204</v>
      </c>
      <c r="CK478" s="16" t="s">
        <v>3330</v>
      </c>
      <c r="CL478" s="16" t="s">
        <v>3343</v>
      </c>
    </row>
    <row r="479" customFormat="false" ht="13.8" hidden="false" customHeight="false" outlineLevel="0" collapsed="false">
      <c r="A479" s="4" t="s">
        <v>131</v>
      </c>
      <c r="B479" s="17" t="n">
        <v>1</v>
      </c>
      <c r="C479" s="17" t="n">
        <v>2</v>
      </c>
      <c r="D479" s="17" t="n">
        <v>2</v>
      </c>
      <c r="E479" s="17" t="n">
        <v>120</v>
      </c>
      <c r="F479" s="17" t="n">
        <v>60</v>
      </c>
      <c r="G479" s="17" t="n">
        <v>3</v>
      </c>
      <c r="H479" s="4" t="n">
        <v>3060</v>
      </c>
      <c r="I479" s="4" t="n">
        <v>13060</v>
      </c>
      <c r="J479" s="4" t="n">
        <v>3060</v>
      </c>
      <c r="K479" s="4" t="s">
        <v>200</v>
      </c>
      <c r="L479" s="4" t="s">
        <v>132</v>
      </c>
      <c r="M479" s="16" t="s">
        <v>3344</v>
      </c>
      <c r="N479" s="16" t="s">
        <v>3311</v>
      </c>
      <c r="O479" s="16" t="s">
        <v>3312</v>
      </c>
      <c r="R479" s="16" t="n">
        <f aca="false">(1+LEN(N479)-LEN(SUBSTITUTE(N479," ","")))+1</f>
        <v>6</v>
      </c>
      <c r="S479" s="16" t="n">
        <f aca="false">(1+LEN(O479)-LEN(SUBSTITUTE(O479," ","")))</f>
        <v>11</v>
      </c>
      <c r="T479" s="16" t="s">
        <v>3153</v>
      </c>
      <c r="U479" s="16" t="s">
        <v>3346</v>
      </c>
      <c r="V479" s="16" t="s">
        <v>3347</v>
      </c>
      <c r="W479" s="16" t="s">
        <v>3348</v>
      </c>
      <c r="X479" s="16" t="s">
        <v>236</v>
      </c>
      <c r="Y479" s="16" t="s">
        <v>3349</v>
      </c>
      <c r="Z479" s="16" t="s">
        <v>3313</v>
      </c>
      <c r="AA479" s="16" t="s">
        <v>3350</v>
      </c>
      <c r="AB479" s="16" t="s">
        <v>3330</v>
      </c>
      <c r="AC479" s="16" t="s">
        <v>3351</v>
      </c>
      <c r="AD479" s="16" t="s">
        <v>3352</v>
      </c>
      <c r="AE479" s="16" t="s">
        <v>3330</v>
      </c>
      <c r="AF479" s="16" t="s">
        <v>3353</v>
      </c>
      <c r="AG479" s="16" t="s">
        <v>3354</v>
      </c>
      <c r="AH479" s="16" t="s">
        <v>3330</v>
      </c>
      <c r="AI479" s="16" t="s">
        <v>3355</v>
      </c>
      <c r="AJ479" s="16" t="s">
        <v>3356</v>
      </c>
      <c r="AK479" s="16" t="s">
        <v>3357</v>
      </c>
      <c r="AL479" s="16" t="s">
        <v>3358</v>
      </c>
      <c r="AM479" s="16" t="s">
        <v>3330</v>
      </c>
      <c r="AN479" s="16" t="s">
        <v>3359</v>
      </c>
      <c r="AO479" s="16" t="s">
        <v>2074</v>
      </c>
      <c r="AP479" s="16" t="s">
        <v>3360</v>
      </c>
      <c r="AQ479" s="16" t="s">
        <v>3313</v>
      </c>
      <c r="AR479" s="16" t="s">
        <v>3361</v>
      </c>
      <c r="AS479" s="16" t="s">
        <v>3362</v>
      </c>
      <c r="AT479" s="16" t="s">
        <v>3363</v>
      </c>
      <c r="AU479" s="16" t="s">
        <v>3349</v>
      </c>
      <c r="AV479" s="16" t="s">
        <v>3330</v>
      </c>
      <c r="AW479" s="16" t="s">
        <v>3330</v>
      </c>
      <c r="AX479" s="16" t="s">
        <v>3364</v>
      </c>
      <c r="AY479" s="16" t="s">
        <v>3365</v>
      </c>
      <c r="AZ479" s="16" t="s">
        <v>3326</v>
      </c>
      <c r="BA479" s="16" t="s">
        <v>3366</v>
      </c>
      <c r="BB479" s="16" t="s">
        <v>3367</v>
      </c>
      <c r="BC479" s="16" t="s">
        <v>3368</v>
      </c>
      <c r="BD479" s="16" t="s">
        <v>3369</v>
      </c>
      <c r="BE479" s="16" t="s">
        <v>3370</v>
      </c>
      <c r="BF479" s="16" t="s">
        <v>3371</v>
      </c>
      <c r="BG479" s="16" t="s">
        <v>3372</v>
      </c>
      <c r="BH479" s="16" t="s">
        <v>3373</v>
      </c>
      <c r="BI479" s="16" t="s">
        <v>3374</v>
      </c>
      <c r="BJ479" s="16" t="s">
        <v>3375</v>
      </c>
      <c r="BK479" s="16" t="s">
        <v>3326</v>
      </c>
      <c r="BL479" s="16" t="s">
        <v>3376</v>
      </c>
      <c r="BM479" s="16" t="s">
        <v>1003</v>
      </c>
      <c r="BN479" s="16" t="s">
        <v>3377</v>
      </c>
      <c r="BO479" s="16" t="s">
        <v>3371</v>
      </c>
      <c r="BP479" s="16" t="s">
        <v>3378</v>
      </c>
      <c r="BQ479" s="16" t="s">
        <v>3364</v>
      </c>
      <c r="BS479" s="16" t="s">
        <v>3330</v>
      </c>
      <c r="BT479" s="16" t="n">
        <f aca="false">49-(COUNTBLANK(U479:BQ479))</f>
        <v>49</v>
      </c>
      <c r="BU479" s="16" t="str">
        <f aca="false">CONCATENATE("*",BS479,"*")</f>
        <v>*lasso*</v>
      </c>
      <c r="BV479" s="16" t="n">
        <f aca="false">COUNTIFS(U479:BQ479,BU479)</f>
        <v>0</v>
      </c>
      <c r="BW479" s="18" t="n">
        <f aca="false">BV479/BT479</f>
        <v>0</v>
      </c>
      <c r="BZ479" s="18" t="str">
        <f aca="false">IF(BY479="","",(BY479/BT479))</f>
        <v/>
      </c>
      <c r="CA479" s="16" t="n">
        <f aca="false">COUNTIFS(U479:BQ479,BU478)</f>
        <v>0</v>
      </c>
      <c r="CB479" s="16" t="str">
        <f aca="false">IF(BX479="",BU479,BX479)</f>
        <v>*lasso*</v>
      </c>
      <c r="CC479" s="16" t="n">
        <f aca="false">COUNTIFS(U479:BQ479,CB478)</f>
        <v>0</v>
      </c>
      <c r="CD479" s="18" t="n">
        <f aca="false">CC479/BT479</f>
        <v>0</v>
      </c>
      <c r="CE479" s="16" t="s">
        <v>3379</v>
      </c>
      <c r="CF479" s="18" t="n">
        <f aca="false">(COUNTIFS(U479:BQ479,CE479))/BT479</f>
        <v>0</v>
      </c>
      <c r="CH479" s="16" t="s">
        <v>3380</v>
      </c>
      <c r="CI479" s="14" t="n">
        <f aca="false">(COUNTIFS(U479:BQ479,CK479))/BT479</f>
        <v>0</v>
      </c>
      <c r="CJ479" s="14" t="n">
        <f aca="false">(COUNTIFS(U479:BQ479,CK478))/BT479</f>
        <v>0.36734693877551</v>
      </c>
      <c r="CK479" s="16" t="s">
        <v>1632</v>
      </c>
      <c r="CL479" s="16" t="s">
        <v>3343</v>
      </c>
    </row>
    <row r="480" customFormat="false" ht="13.8" hidden="false" customHeight="false" outlineLevel="0" collapsed="false">
      <c r="A480" s="4" t="s">
        <v>203</v>
      </c>
      <c r="B480" s="4" t="n">
        <v>2</v>
      </c>
      <c r="C480" s="4" t="n">
        <v>1</v>
      </c>
      <c r="D480" s="4" t="n">
        <v>1</v>
      </c>
      <c r="E480" s="4" t="n">
        <v>120</v>
      </c>
      <c r="F480" s="4" t="n">
        <v>60</v>
      </c>
      <c r="G480" s="4" t="n">
        <v>5</v>
      </c>
      <c r="H480" s="4" t="n">
        <v>5060</v>
      </c>
      <c r="I480" s="4" t="n">
        <v>15060</v>
      </c>
      <c r="J480" s="4" t="n">
        <v>5060</v>
      </c>
      <c r="K480" s="4" t="s">
        <v>200</v>
      </c>
      <c r="L480" s="4" t="s">
        <v>132</v>
      </c>
      <c r="M480" s="0" t="s">
        <v>3310</v>
      </c>
      <c r="N480" s="0" t="s">
        <v>3311</v>
      </c>
      <c r="O480" s="0" t="s">
        <v>3312</v>
      </c>
      <c r="R480" s="0" t="n">
        <f aca="false">(1+LEN(N480)-LEN(SUBSTITUTE(N480," ","")))+1</f>
        <v>6</v>
      </c>
      <c r="S480" s="0" t="n">
        <f aca="false">(1+LEN(O480)-LEN(SUBSTITUTE(O480," ","")))</f>
        <v>11</v>
      </c>
      <c r="T480" s="0" t="s">
        <v>3153</v>
      </c>
      <c r="U480" s="0" t="s">
        <v>3313</v>
      </c>
      <c r="V480" s="0" t="s">
        <v>3314</v>
      </c>
      <c r="W480" s="0" t="s">
        <v>3315</v>
      </c>
      <c r="X480" s="0" t="s">
        <v>1936</v>
      </c>
      <c r="Y480" s="0" t="s">
        <v>3316</v>
      </c>
      <c r="Z480" s="0" t="s">
        <v>3317</v>
      </c>
      <c r="AA480" s="0" t="s">
        <v>3318</v>
      </c>
      <c r="AB480" s="0" t="s">
        <v>3319</v>
      </c>
      <c r="AC480" s="0" t="s">
        <v>3320</v>
      </c>
      <c r="AD480" s="0" t="s">
        <v>3321</v>
      </c>
      <c r="AE480" s="0" t="s">
        <v>3322</v>
      </c>
      <c r="AF480" s="0" t="s">
        <v>3323</v>
      </c>
      <c r="AG480" s="0" t="s">
        <v>3324</v>
      </c>
      <c r="AH480" s="0" t="s">
        <v>3325</v>
      </c>
      <c r="AI480" s="0" t="s">
        <v>3326</v>
      </c>
      <c r="AJ480" s="0" t="s">
        <v>3327</v>
      </c>
      <c r="AK480" s="0" t="s">
        <v>612</v>
      </c>
      <c r="AL480" s="0" t="s">
        <v>236</v>
      </c>
      <c r="AM480" s="0" t="s">
        <v>3313</v>
      </c>
      <c r="AN480" s="0" t="s">
        <v>3328</v>
      </c>
      <c r="AO480" s="0" t="s">
        <v>3329</v>
      </c>
      <c r="AP480" s="0" t="s">
        <v>3328</v>
      </c>
      <c r="AQ480" s="0" t="s">
        <v>3330</v>
      </c>
      <c r="AR480" s="0" t="s">
        <v>3331</v>
      </c>
      <c r="AS480" s="0" t="s">
        <v>3313</v>
      </c>
      <c r="AT480" s="0" t="s">
        <v>3332</v>
      </c>
      <c r="AU480" s="0" t="s">
        <v>236</v>
      </c>
      <c r="AV480" s="0" t="s">
        <v>3333</v>
      </c>
      <c r="AW480" s="0" t="s">
        <v>1632</v>
      </c>
      <c r="AX480" s="0" t="s">
        <v>1793</v>
      </c>
      <c r="AY480" s="0" t="s">
        <v>3334</v>
      </c>
      <c r="AZ480" s="0" t="s">
        <v>1936</v>
      </c>
      <c r="BA480" s="0" t="s">
        <v>3335</v>
      </c>
      <c r="BB480" s="0" t="s">
        <v>1632</v>
      </c>
      <c r="BC480" s="0" t="s">
        <v>3336</v>
      </c>
      <c r="BD480" s="0" t="s">
        <v>3327</v>
      </c>
      <c r="BE480" s="0" t="s">
        <v>3328</v>
      </c>
      <c r="BF480" s="0" t="s">
        <v>3327</v>
      </c>
      <c r="BG480" s="0" t="s">
        <v>3328</v>
      </c>
      <c r="BH480" s="0" t="s">
        <v>3337</v>
      </c>
      <c r="BI480" s="0" t="s">
        <v>1632</v>
      </c>
      <c r="BJ480" s="0" t="s">
        <v>706</v>
      </c>
      <c r="BK480" s="0" t="s">
        <v>3338</v>
      </c>
      <c r="BL480" s="0" t="s">
        <v>3328</v>
      </c>
      <c r="BM480" s="0" t="s">
        <v>3339</v>
      </c>
      <c r="BN480" s="0" t="s">
        <v>3340</v>
      </c>
      <c r="BO480" s="0" t="s">
        <v>236</v>
      </c>
      <c r="BP480" s="0" t="s">
        <v>3328</v>
      </c>
      <c r="BQ480" s="0" t="s">
        <v>3341</v>
      </c>
      <c r="BS480" s="0" t="s">
        <v>3342</v>
      </c>
      <c r="BT480" s="0" t="n">
        <f aca="false">49-(COUNTBLANK(U480:BQ480))</f>
        <v>49</v>
      </c>
      <c r="BU480" s="0" t="str">
        <f aca="false">CONCATENATE("*",BS480,"*")</f>
        <v>*rescue*</v>
      </c>
      <c r="BV480" s="0" t="n">
        <f aca="false">COUNTIFS(U480:BQ480,BU480)</f>
        <v>0</v>
      </c>
      <c r="BW480" s="14" t="n">
        <f aca="false">BV480/BT480</f>
        <v>0</v>
      </c>
      <c r="BX480" s="0" t="s">
        <v>1658</v>
      </c>
      <c r="BY480" s="0" t="n">
        <f aca="false">COUNTIFS(U480:BQ480,BX480)</f>
        <v>0</v>
      </c>
      <c r="BZ480" s="18" t="n">
        <f aca="false">IF(BY480="","",(BY480/BT480))</f>
        <v>0</v>
      </c>
      <c r="CA480" s="0" t="n">
        <f aca="false">COUNTIFS(U480:BQ480,BU481)</f>
        <v>0</v>
      </c>
      <c r="CB480" s="0" t="str">
        <f aca="false">IF(BX480="",BU480,BX480)</f>
        <v>*save*</v>
      </c>
      <c r="CC480" s="0" t="n">
        <f aca="false">COUNTIFS(U480:BQ480,CB481)</f>
        <v>0</v>
      </c>
      <c r="CD480" s="14" t="n">
        <f aca="false">CC480/BT480</f>
        <v>0</v>
      </c>
      <c r="CE480" s="0" t="s">
        <v>1658</v>
      </c>
      <c r="CF480" s="14" t="n">
        <f aca="false">(COUNTIFS(U480:BQ480,CE480))/BT480</f>
        <v>0</v>
      </c>
      <c r="CH480" s="0" t="s">
        <v>1659</v>
      </c>
      <c r="CI480" s="14" t="n">
        <f aca="false">(COUNTIFS(U480:BQ480,CK480))/BT480</f>
        <v>0.346938775510204</v>
      </c>
      <c r="CJ480" s="14" t="n">
        <f aca="false">(COUNTIFS(U480:BQ480,CH481))/BT480</f>
        <v>0</v>
      </c>
      <c r="CK480" s="15" t="s">
        <v>1632</v>
      </c>
      <c r="CL480" s="0" t="s">
        <v>3343</v>
      </c>
    </row>
    <row r="481" customFormat="false" ht="13.8" hidden="false" customHeight="false" outlineLevel="0" collapsed="false">
      <c r="A481" s="4" t="s">
        <v>199</v>
      </c>
      <c r="B481" s="4" t="n">
        <v>2</v>
      </c>
      <c r="C481" s="4" t="n">
        <v>1</v>
      </c>
      <c r="D481" s="4" t="n">
        <v>2</v>
      </c>
      <c r="E481" s="4" t="n">
        <v>120</v>
      </c>
      <c r="F481" s="4" t="n">
        <v>60</v>
      </c>
      <c r="G481" s="4" t="n">
        <v>6</v>
      </c>
      <c r="H481" s="4" t="n">
        <v>6060</v>
      </c>
      <c r="I481" s="4" t="n">
        <v>16060</v>
      </c>
      <c r="J481" s="4" t="n">
        <v>6060</v>
      </c>
      <c r="K481" s="4" t="s">
        <v>200</v>
      </c>
      <c r="L481" s="4" t="s">
        <v>132</v>
      </c>
      <c r="M481" s="0" t="s">
        <v>3344</v>
      </c>
      <c r="N481" s="0" t="s">
        <v>3311</v>
      </c>
      <c r="O481" s="0" t="s">
        <v>3345</v>
      </c>
      <c r="R481" s="0" t="n">
        <f aca="false">(1+LEN(N481)-LEN(SUBSTITUTE(N481," ","")))+1</f>
        <v>6</v>
      </c>
      <c r="S481" s="0" t="n">
        <f aca="false">(1+LEN(O481)-LEN(SUBSTITUTE(O481," ","")))</f>
        <v>11</v>
      </c>
      <c r="T481" s="0" t="s">
        <v>3153</v>
      </c>
      <c r="U481" s="0" t="s">
        <v>3346</v>
      </c>
      <c r="V481" s="0" t="s">
        <v>3347</v>
      </c>
      <c r="W481" s="0" t="s">
        <v>3348</v>
      </c>
      <c r="X481" s="0" t="s">
        <v>236</v>
      </c>
      <c r="Y481" s="0" t="s">
        <v>3349</v>
      </c>
      <c r="Z481" s="0" t="s">
        <v>3313</v>
      </c>
      <c r="AA481" s="0" t="s">
        <v>3350</v>
      </c>
      <c r="AB481" s="0" t="s">
        <v>3330</v>
      </c>
      <c r="AC481" s="0" t="s">
        <v>3351</v>
      </c>
      <c r="AD481" s="0" t="s">
        <v>3352</v>
      </c>
      <c r="AE481" s="0" t="s">
        <v>3330</v>
      </c>
      <c r="AF481" s="0" t="s">
        <v>3353</v>
      </c>
      <c r="AG481" s="0" t="s">
        <v>3354</v>
      </c>
      <c r="AH481" s="0" t="s">
        <v>3330</v>
      </c>
      <c r="AI481" s="0" t="s">
        <v>3355</v>
      </c>
      <c r="AJ481" s="0" t="s">
        <v>3356</v>
      </c>
      <c r="AK481" s="0" t="s">
        <v>3357</v>
      </c>
      <c r="AL481" s="0" t="s">
        <v>3358</v>
      </c>
      <c r="AM481" s="0" t="s">
        <v>3330</v>
      </c>
      <c r="AN481" s="0" t="s">
        <v>3359</v>
      </c>
      <c r="AO481" s="0" t="s">
        <v>2074</v>
      </c>
      <c r="AP481" s="0" t="s">
        <v>3360</v>
      </c>
      <c r="AQ481" s="0" t="s">
        <v>3313</v>
      </c>
      <c r="AR481" s="0" t="s">
        <v>3361</v>
      </c>
      <c r="AS481" s="0" t="s">
        <v>3362</v>
      </c>
      <c r="AT481" s="0" t="s">
        <v>3363</v>
      </c>
      <c r="AU481" s="0" t="s">
        <v>3349</v>
      </c>
      <c r="AV481" s="0" t="s">
        <v>3330</v>
      </c>
      <c r="AW481" s="0" t="s">
        <v>3330</v>
      </c>
      <c r="AX481" s="0" t="s">
        <v>3364</v>
      </c>
      <c r="AY481" s="0" t="s">
        <v>3365</v>
      </c>
      <c r="AZ481" s="0" t="s">
        <v>3326</v>
      </c>
      <c r="BA481" s="0" t="s">
        <v>3366</v>
      </c>
      <c r="BB481" s="0" t="s">
        <v>3367</v>
      </c>
      <c r="BC481" s="0" t="s">
        <v>3368</v>
      </c>
      <c r="BD481" s="0" t="s">
        <v>3369</v>
      </c>
      <c r="BE481" s="0" t="s">
        <v>3370</v>
      </c>
      <c r="BF481" s="0" t="s">
        <v>3371</v>
      </c>
      <c r="BG481" s="0" t="s">
        <v>3372</v>
      </c>
      <c r="BH481" s="0" t="s">
        <v>3373</v>
      </c>
      <c r="BI481" s="0" t="s">
        <v>3374</v>
      </c>
      <c r="BJ481" s="0" t="s">
        <v>3375</v>
      </c>
      <c r="BK481" s="0" t="s">
        <v>3326</v>
      </c>
      <c r="BL481" s="0" t="s">
        <v>3376</v>
      </c>
      <c r="BM481" s="0" t="s">
        <v>1003</v>
      </c>
      <c r="BN481" s="0" t="s">
        <v>3377</v>
      </c>
      <c r="BO481" s="0" t="s">
        <v>3371</v>
      </c>
      <c r="BP481" s="0" t="s">
        <v>3378</v>
      </c>
      <c r="BQ481" s="0" t="s">
        <v>3364</v>
      </c>
      <c r="BS481" s="0" t="s">
        <v>3330</v>
      </c>
      <c r="BT481" s="0" t="n">
        <f aca="false">49-(COUNTBLANK(U481:BQ481))</f>
        <v>49</v>
      </c>
      <c r="BU481" s="0" t="str">
        <f aca="false">CONCATENATE("*",BS481,"*")</f>
        <v>*lasso*</v>
      </c>
      <c r="BV481" s="0" t="n">
        <f aca="false">COUNTIFS(U481:BQ481,BU481)</f>
        <v>0</v>
      </c>
      <c r="BW481" s="18" t="n">
        <f aca="false">BV481/BT481</f>
        <v>0</v>
      </c>
      <c r="BZ481" s="14" t="str">
        <f aca="false">IF(BY481="","",(BY481/BT481))</f>
        <v/>
      </c>
      <c r="CA481" s="0" t="n">
        <f aca="false">COUNTIFS(U481:BQ481,BU480)</f>
        <v>0</v>
      </c>
      <c r="CB481" s="0" t="str">
        <f aca="false">IF(BX481="",BU481,BX481)</f>
        <v>*lasso*</v>
      </c>
      <c r="CC481" s="0" t="n">
        <f aca="false">COUNTIFS(U481:BQ481,CB480)</f>
        <v>0</v>
      </c>
      <c r="CD481" s="14" t="n">
        <f aca="false">CC481/BT481</f>
        <v>0</v>
      </c>
      <c r="CE481" s="0" t="s">
        <v>3379</v>
      </c>
      <c r="CF481" s="14" t="n">
        <f aca="false">(COUNTIFS(U481:BQ481,CE481))/BT481</f>
        <v>0</v>
      </c>
      <c r="CH481" s="0" t="s">
        <v>3380</v>
      </c>
      <c r="CI481" s="14" t="n">
        <f aca="false">(COUNTIFS(U481:BQ481,CK481))/BT481</f>
        <v>0.36734693877551</v>
      </c>
      <c r="CJ481" s="14" t="n">
        <f aca="false">(COUNTIFS(U481:BQ481,CH480))/BT481</f>
        <v>0</v>
      </c>
      <c r="CK481" s="15" t="s">
        <v>3330</v>
      </c>
      <c r="CL481" s="0" t="s">
        <v>3343</v>
      </c>
    </row>
    <row r="482" customFormat="false" ht="13.8" hidden="false" customHeight="false" outlineLevel="0" collapsed="false">
      <c r="A482" s="4" t="s">
        <v>201</v>
      </c>
      <c r="B482" s="17" t="n">
        <v>2</v>
      </c>
      <c r="C482" s="17" t="n">
        <v>2</v>
      </c>
      <c r="D482" s="17" t="n">
        <v>1</v>
      </c>
      <c r="E482" s="17" t="n">
        <v>120</v>
      </c>
      <c r="F482" s="17" t="n">
        <v>60</v>
      </c>
      <c r="G482" s="17" t="n">
        <v>7</v>
      </c>
      <c r="H482" s="4" t="n">
        <v>7060</v>
      </c>
      <c r="I482" s="4" t="n">
        <v>17060</v>
      </c>
      <c r="J482" s="4" t="n">
        <v>7060</v>
      </c>
      <c r="K482" s="4" t="s">
        <v>200</v>
      </c>
      <c r="L482" s="4" t="s">
        <v>132</v>
      </c>
      <c r="M482" s="16" t="s">
        <v>3310</v>
      </c>
      <c r="N482" s="16" t="s">
        <v>3311</v>
      </c>
      <c r="O482" s="16" t="s">
        <v>3345</v>
      </c>
      <c r="P482" s="16"/>
      <c r="Q482" s="16"/>
      <c r="R482" s="16" t="n">
        <f aca="false">(1+LEN(N482)-LEN(SUBSTITUTE(N482," ","")))+1</f>
        <v>6</v>
      </c>
      <c r="S482" s="16" t="n">
        <f aca="false">(1+LEN(O482)-LEN(SUBSTITUTE(O482," ","")))</f>
        <v>11</v>
      </c>
      <c r="T482" s="16" t="s">
        <v>3153</v>
      </c>
      <c r="U482" s="16" t="s">
        <v>3313</v>
      </c>
      <c r="V482" s="16" t="s">
        <v>3314</v>
      </c>
      <c r="W482" s="16" t="s">
        <v>3315</v>
      </c>
      <c r="X482" s="16" t="s">
        <v>1936</v>
      </c>
      <c r="Y482" s="16" t="s">
        <v>3316</v>
      </c>
      <c r="Z482" s="16" t="s">
        <v>3317</v>
      </c>
      <c r="AA482" s="16" t="s">
        <v>3318</v>
      </c>
      <c r="AB482" s="16" t="s">
        <v>3319</v>
      </c>
      <c r="AC482" s="16" t="s">
        <v>3320</v>
      </c>
      <c r="AD482" s="16" t="s">
        <v>3321</v>
      </c>
      <c r="AE482" s="16" t="s">
        <v>3322</v>
      </c>
      <c r="AF482" s="16" t="s">
        <v>3323</v>
      </c>
      <c r="AG482" s="16" t="s">
        <v>3324</v>
      </c>
      <c r="AH482" s="16" t="s">
        <v>3325</v>
      </c>
      <c r="AI482" s="16" t="s">
        <v>3326</v>
      </c>
      <c r="AJ482" s="16" t="s">
        <v>3327</v>
      </c>
      <c r="AK482" s="16" t="s">
        <v>612</v>
      </c>
      <c r="AL482" s="16" t="s">
        <v>236</v>
      </c>
      <c r="AM482" s="16" t="s">
        <v>3313</v>
      </c>
      <c r="AN482" s="16" t="s">
        <v>3328</v>
      </c>
      <c r="AO482" s="16" t="s">
        <v>3329</v>
      </c>
      <c r="AP482" s="16" t="s">
        <v>3328</v>
      </c>
      <c r="AQ482" s="16" t="s">
        <v>3330</v>
      </c>
      <c r="AR482" s="16" t="s">
        <v>3331</v>
      </c>
      <c r="AS482" s="16" t="s">
        <v>3313</v>
      </c>
      <c r="AT482" s="16" t="s">
        <v>3332</v>
      </c>
      <c r="AU482" s="16" t="s">
        <v>236</v>
      </c>
      <c r="AV482" s="16" t="s">
        <v>3333</v>
      </c>
      <c r="AW482" s="16" t="s">
        <v>1632</v>
      </c>
      <c r="AX482" s="16" t="s">
        <v>1793</v>
      </c>
      <c r="AY482" s="16" t="s">
        <v>3334</v>
      </c>
      <c r="AZ482" s="16" t="s">
        <v>1936</v>
      </c>
      <c r="BA482" s="16" t="s">
        <v>3335</v>
      </c>
      <c r="BB482" s="16" t="s">
        <v>1632</v>
      </c>
      <c r="BC482" s="16" t="s">
        <v>3336</v>
      </c>
      <c r="BD482" s="16" t="s">
        <v>3327</v>
      </c>
      <c r="BE482" s="16" t="s">
        <v>3328</v>
      </c>
      <c r="BF482" s="16" t="s">
        <v>3327</v>
      </c>
      <c r="BG482" s="16" t="s">
        <v>3328</v>
      </c>
      <c r="BH482" s="16" t="s">
        <v>3337</v>
      </c>
      <c r="BI482" s="16" t="s">
        <v>1632</v>
      </c>
      <c r="BJ482" s="16" t="s">
        <v>706</v>
      </c>
      <c r="BK482" s="16" t="s">
        <v>3338</v>
      </c>
      <c r="BL482" s="16" t="s">
        <v>3328</v>
      </c>
      <c r="BM482" s="16" t="s">
        <v>3339</v>
      </c>
      <c r="BN482" s="16" t="s">
        <v>3340</v>
      </c>
      <c r="BO482" s="16" t="s">
        <v>236</v>
      </c>
      <c r="BP482" s="16" t="s">
        <v>3328</v>
      </c>
      <c r="BQ482" s="16" t="s">
        <v>3341</v>
      </c>
      <c r="BR482" s="16"/>
      <c r="BS482" s="16" t="s">
        <v>3342</v>
      </c>
      <c r="BT482" s="16" t="n">
        <f aca="false">49-(COUNTBLANK(U482:BQ482))</f>
        <v>49</v>
      </c>
      <c r="BU482" s="16" t="str">
        <f aca="false">CONCATENATE("*",BS482,"*")</f>
        <v>*rescue*</v>
      </c>
      <c r="BV482" s="16" t="n">
        <f aca="false">COUNTIFS(U482:BQ482,BU482)</f>
        <v>0</v>
      </c>
      <c r="BW482" s="18" t="n">
        <f aca="false">BV482/BT482</f>
        <v>0</v>
      </c>
      <c r="BX482" s="16" t="s">
        <v>1658</v>
      </c>
      <c r="BY482" s="16" t="n">
        <f aca="false">COUNTIFS(U482:BQ482,BX482)</f>
        <v>0</v>
      </c>
      <c r="BZ482" s="18" t="n">
        <f aca="false">IF(BY482="","",(BY482/BT482))</f>
        <v>0</v>
      </c>
      <c r="CA482" s="16" t="n">
        <f aca="false">COUNTIFS(U482:BQ482,BU483)</f>
        <v>0</v>
      </c>
      <c r="CB482" s="16" t="str">
        <f aca="false">IF(BX482="",BU482,BX482)</f>
        <v>*save*</v>
      </c>
      <c r="CC482" s="16" t="n">
        <f aca="false">COUNTIFS(U482:BQ482,CB483)</f>
        <v>0</v>
      </c>
      <c r="CD482" s="18" t="n">
        <f aca="false">CC482/BT482</f>
        <v>0</v>
      </c>
      <c r="CE482" s="16" t="s">
        <v>1658</v>
      </c>
      <c r="CF482" s="18" t="n">
        <f aca="false">(COUNTIFS(U482:BQ482,CE482))/BT482</f>
        <v>0</v>
      </c>
      <c r="CG482" s="16"/>
      <c r="CH482" s="16" t="s">
        <v>1659</v>
      </c>
      <c r="CI482" s="14" t="n">
        <f aca="false">(COUNTIFS(U482:BQ482,CK482))/BT482</f>
        <v>0.0408163265306122</v>
      </c>
      <c r="CJ482" s="18" t="n">
        <v>0.35</v>
      </c>
      <c r="CK482" s="16" t="s">
        <v>3330</v>
      </c>
      <c r="CL482" s="16" t="s">
        <v>3343</v>
      </c>
    </row>
    <row r="483" customFormat="false" ht="13.8" hidden="false" customHeight="false" outlineLevel="0" collapsed="false">
      <c r="A483" s="4" t="s">
        <v>202</v>
      </c>
      <c r="B483" s="17" t="n">
        <v>2</v>
      </c>
      <c r="C483" s="17" t="n">
        <v>2</v>
      </c>
      <c r="D483" s="17" t="n">
        <v>2</v>
      </c>
      <c r="E483" s="17" t="n">
        <v>120</v>
      </c>
      <c r="F483" s="17" t="n">
        <v>60</v>
      </c>
      <c r="G483" s="17" t="n">
        <v>8</v>
      </c>
      <c r="H483" s="4" t="n">
        <v>8060</v>
      </c>
      <c r="I483" s="4" t="n">
        <v>18060</v>
      </c>
      <c r="J483" s="4" t="n">
        <v>8060</v>
      </c>
      <c r="K483" s="4" t="s">
        <v>200</v>
      </c>
      <c r="L483" s="4" t="s">
        <v>132</v>
      </c>
      <c r="M483" s="16" t="s">
        <v>3344</v>
      </c>
      <c r="N483" s="16" t="s">
        <v>3311</v>
      </c>
      <c r="O483" s="16" t="s">
        <v>3312</v>
      </c>
      <c r="P483" s="16"/>
      <c r="Q483" s="16"/>
      <c r="R483" s="16" t="n">
        <f aca="false">(1+LEN(N483)-LEN(SUBSTITUTE(N483," ","")))+1</f>
        <v>6</v>
      </c>
      <c r="S483" s="16" t="n">
        <f aca="false">(1+LEN(O483)-LEN(SUBSTITUTE(O483," ","")))</f>
        <v>11</v>
      </c>
      <c r="T483" s="16" t="s">
        <v>3153</v>
      </c>
      <c r="U483" s="16" t="s">
        <v>3346</v>
      </c>
      <c r="V483" s="16" t="s">
        <v>3347</v>
      </c>
      <c r="W483" s="16" t="s">
        <v>3348</v>
      </c>
      <c r="X483" s="16" t="s">
        <v>236</v>
      </c>
      <c r="Y483" s="16" t="s">
        <v>3349</v>
      </c>
      <c r="Z483" s="16" t="s">
        <v>3313</v>
      </c>
      <c r="AA483" s="16" t="s">
        <v>3350</v>
      </c>
      <c r="AB483" s="16" t="s">
        <v>3330</v>
      </c>
      <c r="AC483" s="16" t="s">
        <v>3351</v>
      </c>
      <c r="AD483" s="16" t="s">
        <v>3352</v>
      </c>
      <c r="AE483" s="16" t="s">
        <v>3330</v>
      </c>
      <c r="AF483" s="16" t="s">
        <v>3353</v>
      </c>
      <c r="AG483" s="16" t="s">
        <v>3354</v>
      </c>
      <c r="AH483" s="16" t="s">
        <v>3330</v>
      </c>
      <c r="AI483" s="16" t="s">
        <v>3355</v>
      </c>
      <c r="AJ483" s="16" t="s">
        <v>3356</v>
      </c>
      <c r="AK483" s="16" t="s">
        <v>3357</v>
      </c>
      <c r="AL483" s="16" t="s">
        <v>3358</v>
      </c>
      <c r="AM483" s="16" t="s">
        <v>3330</v>
      </c>
      <c r="AN483" s="16" t="s">
        <v>3359</v>
      </c>
      <c r="AO483" s="16" t="s">
        <v>2074</v>
      </c>
      <c r="AP483" s="16" t="s">
        <v>3360</v>
      </c>
      <c r="AQ483" s="16" t="s">
        <v>3313</v>
      </c>
      <c r="AR483" s="16" t="s">
        <v>3361</v>
      </c>
      <c r="AS483" s="16" t="s">
        <v>3362</v>
      </c>
      <c r="AT483" s="16" t="s">
        <v>3363</v>
      </c>
      <c r="AU483" s="16" t="s">
        <v>3349</v>
      </c>
      <c r="AV483" s="16" t="s">
        <v>3330</v>
      </c>
      <c r="AW483" s="16" t="s">
        <v>3330</v>
      </c>
      <c r="AX483" s="16" t="s">
        <v>3364</v>
      </c>
      <c r="AY483" s="16" t="s">
        <v>3365</v>
      </c>
      <c r="AZ483" s="16" t="s">
        <v>3326</v>
      </c>
      <c r="BA483" s="16" t="s">
        <v>3366</v>
      </c>
      <c r="BB483" s="16" t="s">
        <v>3367</v>
      </c>
      <c r="BC483" s="16" t="s">
        <v>3368</v>
      </c>
      <c r="BD483" s="16" t="s">
        <v>3369</v>
      </c>
      <c r="BE483" s="16" t="s">
        <v>3370</v>
      </c>
      <c r="BF483" s="16" t="s">
        <v>3371</v>
      </c>
      <c r="BG483" s="16" t="s">
        <v>3372</v>
      </c>
      <c r="BH483" s="16" t="s">
        <v>3373</v>
      </c>
      <c r="BI483" s="16" t="s">
        <v>3374</v>
      </c>
      <c r="BJ483" s="16" t="s">
        <v>3375</v>
      </c>
      <c r="BK483" s="16" t="s">
        <v>3326</v>
      </c>
      <c r="BL483" s="16" t="s">
        <v>3376</v>
      </c>
      <c r="BM483" s="16" t="s">
        <v>1003</v>
      </c>
      <c r="BN483" s="16" t="s">
        <v>3377</v>
      </c>
      <c r="BO483" s="16" t="s">
        <v>3371</v>
      </c>
      <c r="BP483" s="16" t="s">
        <v>3378</v>
      </c>
      <c r="BQ483" s="16" t="s">
        <v>3364</v>
      </c>
      <c r="BR483" s="16"/>
      <c r="BS483" s="16" t="s">
        <v>3330</v>
      </c>
      <c r="BT483" s="16" t="n">
        <f aca="false">49-(COUNTBLANK(U483:BQ483))</f>
        <v>49</v>
      </c>
      <c r="BU483" s="16" t="str">
        <f aca="false">CONCATENATE("*",BS483,"*")</f>
        <v>*lasso*</v>
      </c>
      <c r="BV483" s="16" t="n">
        <f aca="false">COUNTIFS(U483:BQ483,BU483)</f>
        <v>0</v>
      </c>
      <c r="BW483" s="18" t="n">
        <f aca="false">BV483/BT483</f>
        <v>0</v>
      </c>
      <c r="BX483" s="16"/>
      <c r="BY483" s="16"/>
      <c r="BZ483" s="18" t="str">
        <f aca="false">IF(BY483="","",(BY483/BT483))</f>
        <v/>
      </c>
      <c r="CA483" s="16" t="n">
        <f aca="false">COUNTIFS(U483:BQ483,BU482)</f>
        <v>0</v>
      </c>
      <c r="CB483" s="16" t="str">
        <f aca="false">IF(BX483="",BU483,BX483)</f>
        <v>*lasso*</v>
      </c>
      <c r="CC483" s="16" t="n">
        <f aca="false">COUNTIFS(U483:BQ483,CB482)</f>
        <v>0</v>
      </c>
      <c r="CD483" s="18" t="n">
        <f aca="false">CC483/BT483</f>
        <v>0</v>
      </c>
      <c r="CE483" s="16" t="s">
        <v>3379</v>
      </c>
      <c r="CF483" s="18" t="n">
        <f aca="false">(COUNTIFS(U483:BQ483,CE483))/BT483</f>
        <v>0</v>
      </c>
      <c r="CG483" s="16"/>
      <c r="CH483" s="16" t="s">
        <v>3380</v>
      </c>
      <c r="CI483" s="14" t="n">
        <f aca="false">(COUNTIFS(U483:BQ483,CK483))/BT483</f>
        <v>0</v>
      </c>
      <c r="CJ483" s="18" t="n">
        <v>0.31</v>
      </c>
      <c r="CK483" s="16" t="s">
        <v>1632</v>
      </c>
      <c r="CL483" s="16" t="s">
        <v>3343</v>
      </c>
    </row>
    <row r="484" customFormat="false" ht="13.8" hidden="false" customHeight="false" outlineLevel="0" collapsed="false">
      <c r="A484" s="4" t="s">
        <v>131</v>
      </c>
      <c r="B484" s="4" t="n">
        <v>1</v>
      </c>
      <c r="C484" s="0"/>
      <c r="D484" s="0"/>
      <c r="E484" s="0"/>
      <c r="F484" s="4" t="n">
        <v>61</v>
      </c>
      <c r="G484" s="4" t="n">
        <v>4</v>
      </c>
      <c r="H484" s="4" t="n">
        <v>4061</v>
      </c>
      <c r="I484" s="4" t="n">
        <v>14061</v>
      </c>
      <c r="J484" s="4" t="n">
        <v>4061</v>
      </c>
      <c r="K484" s="4" t="n">
        <v>24061</v>
      </c>
      <c r="L484" s="4" t="s">
        <v>132</v>
      </c>
      <c r="M484" s="0" t="s">
        <v>3381</v>
      </c>
      <c r="O484" s="0" t="s">
        <v>3382</v>
      </c>
      <c r="P484" s="0" t="s">
        <v>3383</v>
      </c>
      <c r="Q484" s="0" t="s">
        <v>137</v>
      </c>
      <c r="R484" s="0" t="n">
        <v>3</v>
      </c>
      <c r="S484" s="0" t="n">
        <f aca="false">(1+LEN(O484)-LEN(SUBSTITUTE(O484," ","")))</f>
        <v>7</v>
      </c>
    </row>
    <row r="485" customFormat="false" ht="13.8" hidden="false" customHeight="false" outlineLevel="0" collapsed="false">
      <c r="A485" s="4" t="s">
        <v>167</v>
      </c>
      <c r="B485" s="4" t="n">
        <v>1</v>
      </c>
      <c r="C485" s="0"/>
      <c r="D485" s="0"/>
      <c r="E485" s="0"/>
      <c r="F485" s="4" t="n">
        <v>61</v>
      </c>
      <c r="G485" s="4" t="n">
        <v>4</v>
      </c>
      <c r="H485" s="4" t="n">
        <v>4061</v>
      </c>
      <c r="I485" s="4" t="n">
        <v>14061</v>
      </c>
      <c r="J485" s="4" t="n">
        <v>4061</v>
      </c>
      <c r="K485" s="4" t="n">
        <v>24061</v>
      </c>
      <c r="L485" s="4" t="s">
        <v>132</v>
      </c>
      <c r="M485" s="0" t="s">
        <v>3384</v>
      </c>
      <c r="O485" s="0" t="s">
        <v>3385</v>
      </c>
      <c r="P485" s="0" t="s">
        <v>3386</v>
      </c>
      <c r="Q485" s="0" t="s">
        <v>137</v>
      </c>
      <c r="R485" s="0" t="n">
        <v>3</v>
      </c>
      <c r="S485" s="0" t="n">
        <f aca="false">(1+LEN(O485)-LEN(SUBSTITUTE(O485," ","")))</f>
        <v>9</v>
      </c>
    </row>
    <row r="486" customFormat="false" ht="13.8" hidden="false" customHeight="false" outlineLevel="0" collapsed="false">
      <c r="A486" s="4" t="s">
        <v>195</v>
      </c>
      <c r="B486" s="4" t="n">
        <v>1</v>
      </c>
      <c r="C486" s="4"/>
      <c r="D486" s="4"/>
      <c r="E486" s="4"/>
      <c r="F486" s="4" t="n">
        <v>61</v>
      </c>
      <c r="G486" s="4" t="n">
        <v>4</v>
      </c>
      <c r="H486" s="4" t="n">
        <v>4061</v>
      </c>
      <c r="I486" s="4" t="n">
        <v>14061</v>
      </c>
      <c r="J486" s="4" t="n">
        <v>4061</v>
      </c>
      <c r="K486" s="4" t="n">
        <v>24061</v>
      </c>
      <c r="L486" s="4" t="s">
        <v>132</v>
      </c>
      <c r="M486" s="16" t="s">
        <v>3381</v>
      </c>
      <c r="N486" s="16"/>
      <c r="O486" s="16" t="s">
        <v>3382</v>
      </c>
      <c r="P486" s="16" t="s">
        <v>3383</v>
      </c>
      <c r="Q486" s="16" t="s">
        <v>137</v>
      </c>
      <c r="R486" s="16" t="n">
        <v>3</v>
      </c>
      <c r="S486" s="16" t="n">
        <f aca="false">(1+LEN(O486)-LEN(SUBSTITUTE(O486," ","")))</f>
        <v>7</v>
      </c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4"/>
      <c r="BX486" s="16"/>
      <c r="BY486" s="16"/>
      <c r="BZ486" s="14"/>
      <c r="CA486" s="16"/>
      <c r="CB486" s="16"/>
      <c r="CC486" s="16"/>
      <c r="CD486" s="14"/>
      <c r="CE486" s="16"/>
      <c r="CF486" s="14"/>
      <c r="CG486" s="16"/>
      <c r="CH486" s="16"/>
      <c r="CI486" s="16"/>
      <c r="CJ486" s="16"/>
      <c r="CK486" s="16"/>
      <c r="CL486" s="16"/>
      <c r="CM486" s="16"/>
    </row>
    <row r="487" customFormat="false" ht="13.8" hidden="false" customHeight="false" outlineLevel="0" collapsed="false">
      <c r="A487" s="4" t="s">
        <v>197</v>
      </c>
      <c r="B487" s="4" t="n">
        <v>1</v>
      </c>
      <c r="C487" s="4"/>
      <c r="D487" s="4"/>
      <c r="E487" s="4"/>
      <c r="F487" s="4" t="n">
        <v>61</v>
      </c>
      <c r="G487" s="4" t="n">
        <v>4</v>
      </c>
      <c r="H487" s="4" t="n">
        <v>4061</v>
      </c>
      <c r="I487" s="4" t="n">
        <v>14061</v>
      </c>
      <c r="J487" s="4" t="n">
        <v>4061</v>
      </c>
      <c r="K487" s="4" t="n">
        <v>24061</v>
      </c>
      <c r="L487" s="4" t="s">
        <v>132</v>
      </c>
      <c r="M487" s="0" t="s">
        <v>3384</v>
      </c>
      <c r="O487" s="0" t="s">
        <v>3385</v>
      </c>
      <c r="P487" s="0" t="s">
        <v>3386</v>
      </c>
      <c r="Q487" s="0" t="s">
        <v>137</v>
      </c>
      <c r="R487" s="0" t="n">
        <v>3</v>
      </c>
      <c r="S487" s="0" t="n">
        <f aca="false">(1+LEN(O487)-LEN(SUBSTITUTE(O487," ","")))</f>
        <v>9</v>
      </c>
      <c r="CM487" s="16"/>
    </row>
    <row r="488" customFormat="false" ht="13.8" hidden="false" customHeight="false" outlineLevel="0" collapsed="false">
      <c r="A488" s="4" t="s">
        <v>201</v>
      </c>
      <c r="B488" s="4" t="n">
        <v>2</v>
      </c>
      <c r="C488" s="0"/>
      <c r="D488" s="0"/>
      <c r="E488" s="0"/>
      <c r="F488" s="4" t="n">
        <v>61</v>
      </c>
      <c r="G488" s="4" t="n">
        <v>9</v>
      </c>
      <c r="H488" s="4" t="n">
        <v>9061</v>
      </c>
      <c r="I488" s="4" t="n">
        <v>19061</v>
      </c>
      <c r="J488" s="4" t="n">
        <v>9061</v>
      </c>
      <c r="K488" s="4" t="n">
        <v>29061</v>
      </c>
      <c r="L488" s="4" t="s">
        <v>132</v>
      </c>
      <c r="M488" s="0" t="s">
        <v>3384</v>
      </c>
      <c r="O488" s="0" t="s">
        <v>3385</v>
      </c>
      <c r="P488" s="0" t="s">
        <v>3386</v>
      </c>
      <c r="Q488" s="0" t="s">
        <v>137</v>
      </c>
      <c r="R488" s="0" t="n">
        <v>3</v>
      </c>
      <c r="S488" s="0" t="n">
        <f aca="false">(1+LEN(O488)-LEN(SUBSTITUTE(O488," ","")))</f>
        <v>9</v>
      </c>
    </row>
    <row r="489" customFormat="false" ht="13.8" hidden="false" customHeight="false" outlineLevel="0" collapsed="false">
      <c r="A489" s="4" t="s">
        <v>199</v>
      </c>
      <c r="B489" s="4" t="n">
        <v>2</v>
      </c>
      <c r="C489" s="0"/>
      <c r="D489" s="0"/>
      <c r="E489" s="0"/>
      <c r="F489" s="4" t="n">
        <v>61</v>
      </c>
      <c r="G489" s="4" t="n">
        <v>9</v>
      </c>
      <c r="H489" s="4" t="n">
        <v>9061</v>
      </c>
      <c r="I489" s="4" t="n">
        <v>19061</v>
      </c>
      <c r="J489" s="4" t="n">
        <v>9061</v>
      </c>
      <c r="K489" s="4" t="n">
        <v>29061</v>
      </c>
      <c r="L489" s="4" t="s">
        <v>132</v>
      </c>
      <c r="M489" s="0" t="s">
        <v>3381</v>
      </c>
      <c r="O489" s="0" t="s">
        <v>3382</v>
      </c>
      <c r="P489" s="0" t="s">
        <v>3383</v>
      </c>
      <c r="Q489" s="0" t="s">
        <v>137</v>
      </c>
      <c r="R489" s="0" t="n">
        <v>3</v>
      </c>
      <c r="S489" s="0" t="n">
        <f aca="false">(1+LEN(O489)-LEN(SUBSTITUTE(O489," ","")))</f>
        <v>7</v>
      </c>
    </row>
    <row r="490" customFormat="false" ht="13.8" hidden="false" customHeight="false" outlineLevel="0" collapsed="false">
      <c r="A490" s="4" t="s">
        <v>203</v>
      </c>
      <c r="B490" s="4" t="n">
        <v>2</v>
      </c>
      <c r="C490" s="0"/>
      <c r="D490" s="0"/>
      <c r="E490" s="0"/>
      <c r="F490" s="4" t="n">
        <v>61</v>
      </c>
      <c r="G490" s="4" t="n">
        <v>9</v>
      </c>
      <c r="H490" s="4" t="n">
        <v>9061</v>
      </c>
      <c r="I490" s="4" t="n">
        <v>19061</v>
      </c>
      <c r="J490" s="4" t="n">
        <v>9061</v>
      </c>
      <c r="K490" s="4" t="n">
        <v>29061</v>
      </c>
      <c r="L490" s="4" t="s">
        <v>132</v>
      </c>
      <c r="M490" s="0" t="s">
        <v>3384</v>
      </c>
      <c r="O490" s="0" t="s">
        <v>3385</v>
      </c>
      <c r="P490" s="0" t="s">
        <v>3386</v>
      </c>
      <c r="Q490" s="0" t="s">
        <v>137</v>
      </c>
      <c r="R490" s="0" t="n">
        <v>3</v>
      </c>
      <c r="S490" s="0" t="n">
        <f aca="false">(1+LEN(O490)-LEN(SUBSTITUTE(O490," ","")))</f>
        <v>9</v>
      </c>
      <c r="CM490" s="16"/>
    </row>
    <row r="491" customFormat="false" ht="13.8" hidden="false" customHeight="false" outlineLevel="0" collapsed="false">
      <c r="A491" s="4" t="s">
        <v>202</v>
      </c>
      <c r="B491" s="4" t="n">
        <v>2</v>
      </c>
      <c r="C491" s="0"/>
      <c r="D491" s="0"/>
      <c r="E491" s="0"/>
      <c r="F491" s="4" t="n">
        <v>61</v>
      </c>
      <c r="G491" s="4" t="n">
        <v>9</v>
      </c>
      <c r="H491" s="4" t="n">
        <v>9061</v>
      </c>
      <c r="I491" s="4" t="n">
        <v>19061</v>
      </c>
      <c r="J491" s="4" t="n">
        <v>9061</v>
      </c>
      <c r="K491" s="4" t="n">
        <v>29061</v>
      </c>
      <c r="L491" s="4" t="s">
        <v>132</v>
      </c>
      <c r="M491" s="0" t="s">
        <v>3381</v>
      </c>
      <c r="O491" s="0" t="s">
        <v>3382</v>
      </c>
      <c r="P491" s="0" t="s">
        <v>3383</v>
      </c>
      <c r="Q491" s="0" t="s">
        <v>137</v>
      </c>
      <c r="R491" s="0" t="n">
        <v>3</v>
      </c>
      <c r="S491" s="0" t="n">
        <f aca="false">(1+LEN(O491)-LEN(SUBSTITUTE(O491," ","")))</f>
        <v>7</v>
      </c>
      <c r="CM491" s="16"/>
    </row>
    <row r="492" customFormat="false" ht="13.8" hidden="false" customHeight="false" outlineLevel="0" collapsed="false">
      <c r="A492" s="4" t="s">
        <v>131</v>
      </c>
      <c r="B492" s="4" t="n">
        <v>1</v>
      </c>
      <c r="C492" s="0"/>
      <c r="D492" s="0"/>
      <c r="E492" s="0"/>
      <c r="F492" s="4" t="n">
        <v>62</v>
      </c>
      <c r="G492" s="4" t="n">
        <v>4</v>
      </c>
      <c r="H492" s="4" t="n">
        <v>4062</v>
      </c>
      <c r="I492" s="4" t="n">
        <v>14062</v>
      </c>
      <c r="J492" s="4" t="n">
        <v>4062</v>
      </c>
      <c r="K492" s="4" t="n">
        <v>24062</v>
      </c>
      <c r="L492" s="4" t="s">
        <v>132</v>
      </c>
      <c r="M492" s="0" t="s">
        <v>3387</v>
      </c>
      <c r="O492" s="0" t="s">
        <v>3388</v>
      </c>
      <c r="P492" s="0" t="s">
        <v>3389</v>
      </c>
      <c r="Q492" s="0" t="s">
        <v>137</v>
      </c>
      <c r="R492" s="0" t="n">
        <v>3</v>
      </c>
      <c r="S492" s="0" t="n">
        <f aca="false">(1+LEN(O492)-LEN(SUBSTITUTE(O492," ","")))</f>
        <v>9</v>
      </c>
    </row>
    <row r="493" customFormat="false" ht="13.8" hidden="false" customHeight="false" outlineLevel="0" collapsed="false">
      <c r="A493" s="4" t="s">
        <v>167</v>
      </c>
      <c r="B493" s="4" t="n">
        <v>1</v>
      </c>
      <c r="C493" s="0"/>
      <c r="D493" s="0"/>
      <c r="E493" s="0"/>
      <c r="F493" s="4" t="n">
        <v>62</v>
      </c>
      <c r="G493" s="4" t="n">
        <v>4</v>
      </c>
      <c r="H493" s="4" t="n">
        <v>4062</v>
      </c>
      <c r="I493" s="4" t="n">
        <v>14062</v>
      </c>
      <c r="J493" s="4" t="n">
        <v>4062</v>
      </c>
      <c r="K493" s="4" t="n">
        <v>24062</v>
      </c>
      <c r="L493" s="4" t="s">
        <v>132</v>
      </c>
      <c r="M493" s="0" t="s">
        <v>3390</v>
      </c>
      <c r="O493" s="0" t="s">
        <v>3391</v>
      </c>
      <c r="P493" s="0" t="s">
        <v>3392</v>
      </c>
      <c r="Q493" s="0" t="s">
        <v>282</v>
      </c>
      <c r="R493" s="0" t="n">
        <v>3</v>
      </c>
      <c r="S493" s="0" t="n">
        <f aca="false">(1+LEN(O493)-LEN(SUBSTITUTE(O493," ","")))</f>
        <v>9</v>
      </c>
    </row>
    <row r="494" customFormat="false" ht="13.8" hidden="false" customHeight="false" outlineLevel="0" collapsed="false">
      <c r="A494" s="4" t="s">
        <v>195</v>
      </c>
      <c r="B494" s="4" t="n">
        <v>1</v>
      </c>
      <c r="C494" s="4"/>
      <c r="D494" s="4"/>
      <c r="E494" s="4"/>
      <c r="F494" s="4" t="n">
        <v>62</v>
      </c>
      <c r="G494" s="4" t="n">
        <v>4</v>
      </c>
      <c r="H494" s="4" t="n">
        <v>4062</v>
      </c>
      <c r="I494" s="4" t="n">
        <v>14062</v>
      </c>
      <c r="J494" s="4" t="n">
        <v>4062</v>
      </c>
      <c r="K494" s="4" t="n">
        <v>24062</v>
      </c>
      <c r="L494" s="4" t="s">
        <v>132</v>
      </c>
      <c r="M494" s="16" t="s">
        <v>3387</v>
      </c>
      <c r="N494" s="16"/>
      <c r="O494" s="16" t="s">
        <v>3388</v>
      </c>
      <c r="P494" s="16" t="s">
        <v>3389</v>
      </c>
      <c r="Q494" s="16" t="s">
        <v>137</v>
      </c>
      <c r="R494" s="16" t="n">
        <v>3</v>
      </c>
      <c r="S494" s="16" t="n">
        <f aca="false">(1+LEN(O494)-LEN(SUBSTITUTE(O494," ","")))</f>
        <v>9</v>
      </c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4"/>
      <c r="BX494" s="16"/>
      <c r="BY494" s="16"/>
      <c r="BZ494" s="14"/>
      <c r="CA494" s="16"/>
      <c r="CB494" s="16"/>
      <c r="CC494" s="16"/>
      <c r="CD494" s="14"/>
      <c r="CE494" s="16"/>
      <c r="CF494" s="14"/>
      <c r="CG494" s="16"/>
      <c r="CH494" s="16"/>
      <c r="CI494" s="14"/>
      <c r="CJ494" s="16"/>
      <c r="CK494" s="16"/>
      <c r="CL494" s="16"/>
      <c r="CM494" s="16"/>
      <c r="CN494" s="16"/>
    </row>
    <row r="495" customFormat="false" ht="13.8" hidden="false" customHeight="false" outlineLevel="0" collapsed="false">
      <c r="A495" s="4" t="s">
        <v>197</v>
      </c>
      <c r="B495" s="4" t="n">
        <v>1</v>
      </c>
      <c r="C495" s="4"/>
      <c r="D495" s="4"/>
      <c r="E495" s="4"/>
      <c r="F495" s="4" t="n">
        <v>62</v>
      </c>
      <c r="G495" s="4" t="n">
        <v>4</v>
      </c>
      <c r="H495" s="4" t="n">
        <v>4062</v>
      </c>
      <c r="I495" s="4" t="n">
        <v>14062</v>
      </c>
      <c r="J495" s="4" t="n">
        <v>4062</v>
      </c>
      <c r="K495" s="4" t="n">
        <v>24062</v>
      </c>
      <c r="L495" s="4" t="s">
        <v>132</v>
      </c>
      <c r="M495" s="0" t="s">
        <v>3390</v>
      </c>
      <c r="O495" s="0" t="s">
        <v>3391</v>
      </c>
      <c r="P495" s="0" t="s">
        <v>3392</v>
      </c>
      <c r="Q495" s="0" t="s">
        <v>282</v>
      </c>
      <c r="R495" s="0" t="n">
        <v>3</v>
      </c>
      <c r="S495" s="0" t="n">
        <f aca="false">(1+LEN(O495)-LEN(SUBSTITUTE(O495," ","")))</f>
        <v>9</v>
      </c>
      <c r="CM495" s="16"/>
      <c r="CN495" s="16"/>
    </row>
    <row r="496" customFormat="false" ht="13.8" hidden="false" customHeight="false" outlineLevel="0" collapsed="false">
      <c r="A496" s="4" t="s">
        <v>201</v>
      </c>
      <c r="B496" s="4" t="n">
        <v>2</v>
      </c>
      <c r="C496" s="0"/>
      <c r="D496" s="0"/>
      <c r="E496" s="0"/>
      <c r="F496" s="4" t="n">
        <v>62</v>
      </c>
      <c r="G496" s="4" t="n">
        <v>9</v>
      </c>
      <c r="H496" s="4" t="n">
        <v>9062</v>
      </c>
      <c r="I496" s="4" t="n">
        <v>19062</v>
      </c>
      <c r="J496" s="4" t="n">
        <v>9062</v>
      </c>
      <c r="K496" s="4" t="n">
        <v>29062</v>
      </c>
      <c r="L496" s="4" t="s">
        <v>132</v>
      </c>
      <c r="M496" s="0" t="s">
        <v>3390</v>
      </c>
      <c r="O496" s="0" t="s">
        <v>3391</v>
      </c>
      <c r="P496" s="0" t="s">
        <v>3392</v>
      </c>
      <c r="Q496" s="0" t="s">
        <v>282</v>
      </c>
      <c r="R496" s="0" t="n">
        <v>3</v>
      </c>
      <c r="S496" s="0" t="n">
        <f aca="false">(1+LEN(O496)-LEN(SUBSTITUTE(O496," ","")))</f>
        <v>9</v>
      </c>
    </row>
    <row r="497" customFormat="false" ht="13.8" hidden="false" customHeight="false" outlineLevel="0" collapsed="false">
      <c r="A497" s="4" t="s">
        <v>199</v>
      </c>
      <c r="B497" s="4" t="n">
        <v>2</v>
      </c>
      <c r="C497" s="0"/>
      <c r="D497" s="0"/>
      <c r="E497" s="0"/>
      <c r="F497" s="4" t="n">
        <v>62</v>
      </c>
      <c r="G497" s="4" t="n">
        <v>9</v>
      </c>
      <c r="H497" s="4" t="n">
        <v>9062</v>
      </c>
      <c r="I497" s="4" t="n">
        <v>19062</v>
      </c>
      <c r="J497" s="4" t="n">
        <v>9062</v>
      </c>
      <c r="K497" s="4" t="n">
        <v>29062</v>
      </c>
      <c r="L497" s="4" t="s">
        <v>132</v>
      </c>
      <c r="M497" s="0" t="s">
        <v>3387</v>
      </c>
      <c r="O497" s="0" t="s">
        <v>3388</v>
      </c>
      <c r="P497" s="0" t="s">
        <v>3389</v>
      </c>
      <c r="Q497" s="0" t="s">
        <v>137</v>
      </c>
      <c r="R497" s="0" t="n">
        <v>3</v>
      </c>
      <c r="S497" s="0" t="n">
        <f aca="false">(1+LEN(O497)-LEN(SUBSTITUTE(O497," ","")))</f>
        <v>9</v>
      </c>
    </row>
    <row r="498" customFormat="false" ht="13.8" hidden="false" customHeight="false" outlineLevel="0" collapsed="false">
      <c r="A498" s="4" t="s">
        <v>203</v>
      </c>
      <c r="B498" s="4" t="n">
        <v>2</v>
      </c>
      <c r="C498" s="0"/>
      <c r="D498" s="0"/>
      <c r="E498" s="0"/>
      <c r="F498" s="4" t="n">
        <v>62</v>
      </c>
      <c r="G498" s="4" t="n">
        <v>9</v>
      </c>
      <c r="H498" s="4" t="n">
        <v>9062</v>
      </c>
      <c r="I498" s="4" t="n">
        <v>19062</v>
      </c>
      <c r="J498" s="4" t="n">
        <v>9062</v>
      </c>
      <c r="K498" s="4" t="n">
        <v>29062</v>
      </c>
      <c r="L498" s="4" t="s">
        <v>132</v>
      </c>
      <c r="M498" s="0" t="s">
        <v>3390</v>
      </c>
      <c r="O498" s="0" t="s">
        <v>3391</v>
      </c>
      <c r="P498" s="0" t="s">
        <v>3392</v>
      </c>
      <c r="Q498" s="0" t="s">
        <v>282</v>
      </c>
      <c r="R498" s="0" t="n">
        <v>3</v>
      </c>
      <c r="S498" s="0" t="n">
        <f aca="false">(1+LEN(O498)-LEN(SUBSTITUTE(O498," ","")))</f>
        <v>9</v>
      </c>
      <c r="CM498" s="16"/>
      <c r="CN498" s="16"/>
    </row>
    <row r="499" customFormat="false" ht="13.8" hidden="false" customHeight="false" outlineLevel="0" collapsed="false">
      <c r="A499" s="4" t="s">
        <v>202</v>
      </c>
      <c r="B499" s="4" t="n">
        <v>2</v>
      </c>
      <c r="C499" s="0"/>
      <c r="D499" s="0"/>
      <c r="E499" s="0"/>
      <c r="F499" s="4" t="n">
        <v>62</v>
      </c>
      <c r="G499" s="4" t="n">
        <v>9</v>
      </c>
      <c r="H499" s="4" t="n">
        <v>9062</v>
      </c>
      <c r="I499" s="4" t="n">
        <v>19062</v>
      </c>
      <c r="J499" s="4" t="n">
        <v>9062</v>
      </c>
      <c r="K499" s="4" t="n">
        <v>29062</v>
      </c>
      <c r="L499" s="4" t="s">
        <v>132</v>
      </c>
      <c r="M499" s="0" t="s">
        <v>3387</v>
      </c>
      <c r="O499" s="0" t="s">
        <v>3388</v>
      </c>
      <c r="P499" s="0" t="s">
        <v>3389</v>
      </c>
      <c r="Q499" s="0" t="s">
        <v>137</v>
      </c>
      <c r="R499" s="0" t="n">
        <v>3</v>
      </c>
      <c r="S499" s="0" t="n">
        <f aca="false">(1+LEN(O499)-LEN(SUBSTITUTE(O499," ","")))</f>
        <v>9</v>
      </c>
      <c r="CM499" s="16"/>
      <c r="CN499" s="16"/>
    </row>
    <row r="500" customFormat="false" ht="13.8" hidden="false" customHeight="false" outlineLevel="0" collapsed="false">
      <c r="A500" s="4" t="s">
        <v>131</v>
      </c>
      <c r="B500" s="4" t="n">
        <v>1</v>
      </c>
      <c r="C500" s="0"/>
      <c r="D500" s="0"/>
      <c r="E500" s="0"/>
      <c r="F500" s="4" t="n">
        <v>63</v>
      </c>
      <c r="G500" s="4" t="n">
        <v>4</v>
      </c>
      <c r="H500" s="4" t="n">
        <v>4063</v>
      </c>
      <c r="I500" s="4" t="n">
        <v>14063</v>
      </c>
      <c r="J500" s="4" t="n">
        <v>4063</v>
      </c>
      <c r="K500" s="4" t="n">
        <v>24063</v>
      </c>
      <c r="L500" s="4" t="s">
        <v>132</v>
      </c>
      <c r="M500" s="0" t="s">
        <v>3393</v>
      </c>
      <c r="O500" s="0" t="s">
        <v>3394</v>
      </c>
      <c r="P500" s="0" t="s">
        <v>3395</v>
      </c>
      <c r="Q500" s="0" t="s">
        <v>282</v>
      </c>
      <c r="R500" s="0" t="n">
        <v>3</v>
      </c>
      <c r="S500" s="0" t="n">
        <f aca="false">(1+LEN(O500)-LEN(SUBSTITUTE(O500," ","")))</f>
        <v>8</v>
      </c>
    </row>
    <row r="501" customFormat="false" ht="13.8" hidden="false" customHeight="false" outlineLevel="0" collapsed="false">
      <c r="A501" s="4" t="s">
        <v>167</v>
      </c>
      <c r="B501" s="4" t="n">
        <v>1</v>
      </c>
      <c r="C501" s="0"/>
      <c r="D501" s="0"/>
      <c r="E501" s="0"/>
      <c r="F501" s="4" t="n">
        <v>63</v>
      </c>
      <c r="G501" s="4" t="n">
        <v>4</v>
      </c>
      <c r="H501" s="4" t="n">
        <v>4063</v>
      </c>
      <c r="I501" s="4" t="n">
        <v>14063</v>
      </c>
      <c r="J501" s="4" t="n">
        <v>4063</v>
      </c>
      <c r="K501" s="4" t="n">
        <v>24063</v>
      </c>
      <c r="L501" s="4" t="s">
        <v>132</v>
      </c>
      <c r="M501" s="0" t="s">
        <v>3396</v>
      </c>
      <c r="O501" s="0" t="s">
        <v>3397</v>
      </c>
      <c r="P501" s="0" t="s">
        <v>3398</v>
      </c>
      <c r="Q501" s="0" t="s">
        <v>282</v>
      </c>
      <c r="R501" s="0" t="n">
        <v>3</v>
      </c>
      <c r="S501" s="0" t="n">
        <f aca="false">(1+LEN(O501)-LEN(SUBSTITUTE(O501," ","")))</f>
        <v>10</v>
      </c>
    </row>
    <row r="502" customFormat="false" ht="13.8" hidden="false" customHeight="false" outlineLevel="0" collapsed="false">
      <c r="A502" s="4" t="s">
        <v>195</v>
      </c>
      <c r="B502" s="4" t="n">
        <v>1</v>
      </c>
      <c r="C502" s="4"/>
      <c r="D502" s="4"/>
      <c r="E502" s="4"/>
      <c r="F502" s="4" t="n">
        <v>63</v>
      </c>
      <c r="G502" s="4" t="n">
        <v>4</v>
      </c>
      <c r="H502" s="4" t="n">
        <v>4063</v>
      </c>
      <c r="I502" s="4" t="n">
        <v>14063</v>
      </c>
      <c r="J502" s="4" t="n">
        <v>4063</v>
      </c>
      <c r="K502" s="4" t="n">
        <v>24063</v>
      </c>
      <c r="L502" s="4" t="s">
        <v>132</v>
      </c>
      <c r="M502" s="16" t="s">
        <v>3393</v>
      </c>
      <c r="N502" s="16"/>
      <c r="O502" s="16" t="s">
        <v>3394</v>
      </c>
      <c r="P502" s="16" t="s">
        <v>3395</v>
      </c>
      <c r="Q502" s="16" t="s">
        <v>282</v>
      </c>
      <c r="R502" s="16" t="n">
        <v>3</v>
      </c>
      <c r="S502" s="16" t="n">
        <f aca="false">(1+LEN(O502)-LEN(SUBSTITUTE(O502," ","")))</f>
        <v>8</v>
      </c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4"/>
      <c r="BX502" s="16"/>
      <c r="BY502" s="16"/>
      <c r="BZ502" s="14"/>
      <c r="CA502" s="16"/>
      <c r="CB502" s="16"/>
      <c r="CC502" s="16"/>
      <c r="CD502" s="14"/>
      <c r="CE502" s="16"/>
      <c r="CF502" s="14"/>
      <c r="CG502" s="16"/>
      <c r="CH502" s="16"/>
      <c r="CI502" s="16"/>
      <c r="CJ502" s="16"/>
      <c r="CK502" s="16"/>
      <c r="CL502" s="16"/>
      <c r="CM502" s="16"/>
    </row>
    <row r="503" customFormat="false" ht="13.8" hidden="false" customHeight="false" outlineLevel="0" collapsed="false">
      <c r="A503" s="4" t="s">
        <v>197</v>
      </c>
      <c r="B503" s="4" t="n">
        <v>1</v>
      </c>
      <c r="C503" s="4"/>
      <c r="D503" s="4"/>
      <c r="E503" s="4"/>
      <c r="F503" s="4" t="n">
        <v>63</v>
      </c>
      <c r="G503" s="4" t="n">
        <v>4</v>
      </c>
      <c r="H503" s="4" t="n">
        <v>4063</v>
      </c>
      <c r="I503" s="4" t="n">
        <v>14063</v>
      </c>
      <c r="J503" s="4" t="n">
        <v>4063</v>
      </c>
      <c r="K503" s="4" t="n">
        <v>24063</v>
      </c>
      <c r="L503" s="4" t="s">
        <v>132</v>
      </c>
      <c r="M503" s="0" t="s">
        <v>3396</v>
      </c>
      <c r="O503" s="0" t="s">
        <v>3397</v>
      </c>
      <c r="P503" s="0" t="s">
        <v>3398</v>
      </c>
      <c r="Q503" s="0" t="s">
        <v>282</v>
      </c>
      <c r="R503" s="0" t="n">
        <v>3</v>
      </c>
      <c r="S503" s="0" t="n">
        <f aca="false">(1+LEN(O503)-LEN(SUBSTITUTE(O503," ","")))</f>
        <v>10</v>
      </c>
      <c r="CM503" s="16"/>
    </row>
    <row r="504" customFormat="false" ht="13.8" hidden="false" customHeight="false" outlineLevel="0" collapsed="false">
      <c r="A504" s="4" t="s">
        <v>201</v>
      </c>
      <c r="B504" s="4" t="n">
        <v>2</v>
      </c>
      <c r="C504" s="0"/>
      <c r="D504" s="0"/>
      <c r="E504" s="0"/>
      <c r="F504" s="4" t="n">
        <v>63</v>
      </c>
      <c r="G504" s="4" t="n">
        <v>9</v>
      </c>
      <c r="H504" s="4" t="n">
        <v>9063</v>
      </c>
      <c r="I504" s="4" t="n">
        <v>19063</v>
      </c>
      <c r="J504" s="4" t="n">
        <v>9063</v>
      </c>
      <c r="K504" s="4" t="n">
        <v>29063</v>
      </c>
      <c r="L504" s="4" t="s">
        <v>132</v>
      </c>
      <c r="M504" s="0" t="s">
        <v>3396</v>
      </c>
      <c r="O504" s="0" t="s">
        <v>3397</v>
      </c>
      <c r="P504" s="0" t="s">
        <v>3398</v>
      </c>
      <c r="Q504" s="0" t="s">
        <v>282</v>
      </c>
      <c r="R504" s="0" t="n">
        <v>3</v>
      </c>
      <c r="S504" s="0" t="n">
        <f aca="false">(1+LEN(O504)-LEN(SUBSTITUTE(O504," ","")))</f>
        <v>10</v>
      </c>
    </row>
    <row r="505" customFormat="false" ht="13.8" hidden="false" customHeight="false" outlineLevel="0" collapsed="false">
      <c r="A505" s="4" t="s">
        <v>199</v>
      </c>
      <c r="B505" s="4" t="n">
        <v>2</v>
      </c>
      <c r="C505" s="0"/>
      <c r="D505" s="0"/>
      <c r="E505" s="0"/>
      <c r="F505" s="4" t="n">
        <v>63</v>
      </c>
      <c r="G505" s="4" t="n">
        <v>9</v>
      </c>
      <c r="H505" s="4" t="n">
        <v>9063</v>
      </c>
      <c r="I505" s="4" t="n">
        <v>19063</v>
      </c>
      <c r="J505" s="4" t="n">
        <v>9063</v>
      </c>
      <c r="K505" s="4" t="n">
        <v>29063</v>
      </c>
      <c r="L505" s="4" t="s">
        <v>132</v>
      </c>
      <c r="M505" s="0" t="s">
        <v>3393</v>
      </c>
      <c r="O505" s="0" t="s">
        <v>3394</v>
      </c>
      <c r="P505" s="0" t="s">
        <v>3395</v>
      </c>
      <c r="Q505" s="0" t="s">
        <v>282</v>
      </c>
      <c r="R505" s="0" t="n">
        <v>3</v>
      </c>
      <c r="S505" s="0" t="n">
        <f aca="false">(1+LEN(O505)-LEN(SUBSTITUTE(O505," ","")))</f>
        <v>8</v>
      </c>
    </row>
    <row r="506" customFormat="false" ht="13.8" hidden="false" customHeight="false" outlineLevel="0" collapsed="false">
      <c r="A506" s="4" t="s">
        <v>203</v>
      </c>
      <c r="B506" s="4" t="n">
        <v>2</v>
      </c>
      <c r="C506" s="0"/>
      <c r="D506" s="0"/>
      <c r="E506" s="0"/>
      <c r="F506" s="4" t="n">
        <v>63</v>
      </c>
      <c r="G506" s="4" t="n">
        <v>9</v>
      </c>
      <c r="H506" s="4" t="n">
        <v>9063</v>
      </c>
      <c r="I506" s="4" t="n">
        <v>19063</v>
      </c>
      <c r="J506" s="4" t="n">
        <v>9063</v>
      </c>
      <c r="K506" s="4" t="n">
        <v>29063</v>
      </c>
      <c r="L506" s="4" t="s">
        <v>132</v>
      </c>
      <c r="M506" s="0" t="s">
        <v>3396</v>
      </c>
      <c r="O506" s="0" t="s">
        <v>3397</v>
      </c>
      <c r="P506" s="0" t="s">
        <v>3398</v>
      </c>
      <c r="Q506" s="0" t="s">
        <v>282</v>
      </c>
      <c r="R506" s="0" t="n">
        <v>3</v>
      </c>
      <c r="S506" s="0" t="n">
        <f aca="false">(1+LEN(O506)-LEN(SUBSTITUTE(O506," ","")))</f>
        <v>10</v>
      </c>
      <c r="CM506" s="16"/>
    </row>
    <row r="507" customFormat="false" ht="13.8" hidden="false" customHeight="false" outlineLevel="0" collapsed="false">
      <c r="A507" s="4" t="s">
        <v>202</v>
      </c>
      <c r="B507" s="4" t="n">
        <v>2</v>
      </c>
      <c r="C507" s="0"/>
      <c r="D507" s="0"/>
      <c r="E507" s="0"/>
      <c r="F507" s="4" t="n">
        <v>63</v>
      </c>
      <c r="G507" s="4" t="n">
        <v>9</v>
      </c>
      <c r="H507" s="4" t="n">
        <v>9063</v>
      </c>
      <c r="I507" s="4" t="n">
        <v>19063</v>
      </c>
      <c r="J507" s="4" t="n">
        <v>9063</v>
      </c>
      <c r="K507" s="4" t="n">
        <v>29063</v>
      </c>
      <c r="L507" s="4" t="s">
        <v>132</v>
      </c>
      <c r="M507" s="0" t="s">
        <v>3393</v>
      </c>
      <c r="O507" s="0" t="s">
        <v>3394</v>
      </c>
      <c r="P507" s="0" t="s">
        <v>3395</v>
      </c>
      <c r="Q507" s="0" t="s">
        <v>282</v>
      </c>
      <c r="R507" s="0" t="n">
        <v>3</v>
      </c>
      <c r="S507" s="0" t="n">
        <f aca="false">(1+LEN(O507)-LEN(SUBSTITUTE(O507," ","")))</f>
        <v>8</v>
      </c>
      <c r="CM507" s="16"/>
    </row>
    <row r="508" customFormat="false" ht="13.8" hidden="false" customHeight="false" outlineLevel="0" collapsed="false">
      <c r="A508" s="4" t="s">
        <v>131</v>
      </c>
      <c r="B508" s="4" t="n">
        <v>1</v>
      </c>
      <c r="C508" s="0"/>
      <c r="D508" s="0"/>
      <c r="E508" s="0"/>
      <c r="F508" s="4" t="n">
        <v>64</v>
      </c>
      <c r="G508" s="4" t="n">
        <v>4</v>
      </c>
      <c r="H508" s="4" t="n">
        <v>4064</v>
      </c>
      <c r="I508" s="4" t="n">
        <v>14064</v>
      </c>
      <c r="J508" s="4" t="n">
        <v>4064</v>
      </c>
      <c r="K508" s="4" t="n">
        <v>24064</v>
      </c>
      <c r="L508" s="4" t="s">
        <v>132</v>
      </c>
      <c r="M508" s="0" t="s">
        <v>3399</v>
      </c>
      <c r="O508" s="0" t="s">
        <v>3400</v>
      </c>
      <c r="P508" s="0" t="s">
        <v>3401</v>
      </c>
      <c r="Q508" s="0" t="s">
        <v>282</v>
      </c>
      <c r="R508" s="0" t="n">
        <v>3</v>
      </c>
      <c r="S508" s="0" t="n">
        <f aca="false">(1+LEN(O508)-LEN(SUBSTITUTE(O508," ","")))</f>
        <v>9</v>
      </c>
    </row>
    <row r="509" customFormat="false" ht="13.8" hidden="false" customHeight="false" outlineLevel="0" collapsed="false">
      <c r="A509" s="4" t="s">
        <v>167</v>
      </c>
      <c r="B509" s="4" t="n">
        <v>1</v>
      </c>
      <c r="C509" s="0"/>
      <c r="D509" s="0"/>
      <c r="E509" s="0"/>
      <c r="F509" s="4" t="n">
        <v>64</v>
      </c>
      <c r="G509" s="4" t="n">
        <v>4</v>
      </c>
      <c r="H509" s="4" t="n">
        <v>4064</v>
      </c>
      <c r="I509" s="4" t="n">
        <v>14064</v>
      </c>
      <c r="J509" s="4" t="n">
        <v>4064</v>
      </c>
      <c r="K509" s="4" t="n">
        <v>24064</v>
      </c>
      <c r="L509" s="4" t="s">
        <v>132</v>
      </c>
      <c r="M509" s="0" t="s">
        <v>3402</v>
      </c>
      <c r="O509" s="0" t="s">
        <v>3403</v>
      </c>
      <c r="P509" s="0" t="s">
        <v>3404</v>
      </c>
      <c r="Q509" s="0" t="s">
        <v>137</v>
      </c>
      <c r="R509" s="0" t="n">
        <v>3</v>
      </c>
      <c r="S509" s="0" t="n">
        <f aca="false">(1+LEN(O509)-LEN(SUBSTITUTE(O509," ","")))</f>
        <v>10</v>
      </c>
    </row>
    <row r="510" customFormat="false" ht="13.8" hidden="false" customHeight="false" outlineLevel="0" collapsed="false">
      <c r="A510" s="4" t="s">
        <v>195</v>
      </c>
      <c r="B510" s="4" t="n">
        <v>1</v>
      </c>
      <c r="C510" s="4"/>
      <c r="D510" s="4"/>
      <c r="E510" s="4"/>
      <c r="F510" s="4" t="n">
        <v>64</v>
      </c>
      <c r="G510" s="4" t="n">
        <v>4</v>
      </c>
      <c r="H510" s="4" t="n">
        <v>4064</v>
      </c>
      <c r="I510" s="4" t="n">
        <v>14064</v>
      </c>
      <c r="J510" s="4" t="n">
        <v>4064</v>
      </c>
      <c r="K510" s="4" t="n">
        <v>24064</v>
      </c>
      <c r="L510" s="4" t="s">
        <v>132</v>
      </c>
      <c r="M510" s="16" t="s">
        <v>3399</v>
      </c>
      <c r="N510" s="16"/>
      <c r="O510" s="16" t="s">
        <v>3400</v>
      </c>
      <c r="P510" s="16" t="s">
        <v>3401</v>
      </c>
      <c r="Q510" s="16" t="s">
        <v>282</v>
      </c>
      <c r="R510" s="16" t="n">
        <v>3</v>
      </c>
      <c r="S510" s="16" t="n">
        <f aca="false">(1+LEN(O510)-LEN(SUBSTITUTE(O510," ","")))</f>
        <v>9</v>
      </c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4"/>
      <c r="BX510" s="16"/>
      <c r="BY510" s="16"/>
      <c r="BZ510" s="14"/>
      <c r="CA510" s="16"/>
      <c r="CB510" s="16"/>
      <c r="CC510" s="16"/>
      <c r="CD510" s="14"/>
      <c r="CE510" s="16"/>
      <c r="CF510" s="14"/>
      <c r="CG510" s="16"/>
      <c r="CH510" s="16"/>
      <c r="CI510" s="16"/>
      <c r="CJ510" s="16"/>
      <c r="CK510" s="16"/>
      <c r="CL510" s="16"/>
      <c r="CM510" s="16"/>
      <c r="CN510" s="16"/>
    </row>
    <row r="511" customFormat="false" ht="13.8" hidden="false" customHeight="false" outlineLevel="0" collapsed="false">
      <c r="A511" s="4" t="s">
        <v>197</v>
      </c>
      <c r="B511" s="4" t="n">
        <v>1</v>
      </c>
      <c r="C511" s="4"/>
      <c r="D511" s="4"/>
      <c r="E511" s="4"/>
      <c r="F511" s="4" t="n">
        <v>64</v>
      </c>
      <c r="G511" s="4" t="n">
        <v>4</v>
      </c>
      <c r="H511" s="4" t="n">
        <v>4064</v>
      </c>
      <c r="I511" s="4" t="n">
        <v>14064</v>
      </c>
      <c r="J511" s="4" t="n">
        <v>4064</v>
      </c>
      <c r="K511" s="4" t="n">
        <v>24064</v>
      </c>
      <c r="L511" s="4" t="s">
        <v>132</v>
      </c>
      <c r="M511" s="0" t="s">
        <v>3402</v>
      </c>
      <c r="O511" s="0" t="s">
        <v>3403</v>
      </c>
      <c r="P511" s="0" t="s">
        <v>3404</v>
      </c>
      <c r="Q511" s="0" t="s">
        <v>137</v>
      </c>
      <c r="R511" s="0" t="n">
        <v>3</v>
      </c>
      <c r="S511" s="0" t="n">
        <f aca="false">(1+LEN(O511)-LEN(SUBSTITUTE(O511," ","")))</f>
        <v>10</v>
      </c>
      <c r="CM511" s="16"/>
      <c r="CN511" s="16"/>
    </row>
    <row r="512" customFormat="false" ht="13.8" hidden="false" customHeight="false" outlineLevel="0" collapsed="false">
      <c r="A512" s="4" t="s">
        <v>201</v>
      </c>
      <c r="B512" s="4" t="n">
        <v>2</v>
      </c>
      <c r="C512" s="0"/>
      <c r="D512" s="0"/>
      <c r="E512" s="0"/>
      <c r="F512" s="4" t="n">
        <v>64</v>
      </c>
      <c r="G512" s="4" t="n">
        <v>9</v>
      </c>
      <c r="H512" s="4" t="n">
        <v>9064</v>
      </c>
      <c r="I512" s="4" t="n">
        <v>19064</v>
      </c>
      <c r="J512" s="4" t="n">
        <v>9064</v>
      </c>
      <c r="K512" s="4" t="n">
        <v>29064</v>
      </c>
      <c r="L512" s="4" t="s">
        <v>132</v>
      </c>
      <c r="M512" s="0" t="s">
        <v>3402</v>
      </c>
      <c r="O512" s="0" t="s">
        <v>3403</v>
      </c>
      <c r="P512" s="0" t="s">
        <v>3404</v>
      </c>
      <c r="Q512" s="0" t="s">
        <v>137</v>
      </c>
      <c r="R512" s="0" t="n">
        <v>3</v>
      </c>
      <c r="S512" s="0" t="n">
        <f aca="false">(1+LEN(O512)-LEN(SUBSTITUTE(O512," ","")))</f>
        <v>10</v>
      </c>
    </row>
    <row r="513" customFormat="false" ht="13.8" hidden="false" customHeight="false" outlineLevel="0" collapsed="false">
      <c r="A513" s="4" t="s">
        <v>199</v>
      </c>
      <c r="B513" s="4" t="n">
        <v>2</v>
      </c>
      <c r="C513" s="0"/>
      <c r="D513" s="0"/>
      <c r="E513" s="0"/>
      <c r="F513" s="4" t="n">
        <v>64</v>
      </c>
      <c r="G513" s="4" t="n">
        <v>9</v>
      </c>
      <c r="H513" s="4" t="n">
        <v>9064</v>
      </c>
      <c r="I513" s="4" t="n">
        <v>19064</v>
      </c>
      <c r="J513" s="4" t="n">
        <v>9064</v>
      </c>
      <c r="K513" s="4" t="n">
        <v>29064</v>
      </c>
      <c r="L513" s="4" t="s">
        <v>132</v>
      </c>
      <c r="M513" s="0" t="s">
        <v>3399</v>
      </c>
      <c r="O513" s="0" t="s">
        <v>3400</v>
      </c>
      <c r="P513" s="0" t="s">
        <v>3401</v>
      </c>
      <c r="Q513" s="0" t="s">
        <v>282</v>
      </c>
      <c r="R513" s="0" t="n">
        <v>3</v>
      </c>
      <c r="S513" s="0" t="n">
        <f aca="false">(1+LEN(O513)-LEN(SUBSTITUTE(O513," ","")))</f>
        <v>9</v>
      </c>
    </row>
    <row r="514" customFormat="false" ht="13.8" hidden="false" customHeight="false" outlineLevel="0" collapsed="false">
      <c r="A514" s="4" t="s">
        <v>203</v>
      </c>
      <c r="B514" s="4" t="n">
        <v>2</v>
      </c>
      <c r="C514" s="0"/>
      <c r="D514" s="0"/>
      <c r="E514" s="0"/>
      <c r="F514" s="4" t="n">
        <v>64</v>
      </c>
      <c r="G514" s="4" t="n">
        <v>9</v>
      </c>
      <c r="H514" s="4" t="n">
        <v>9064</v>
      </c>
      <c r="I514" s="4" t="n">
        <v>19064</v>
      </c>
      <c r="J514" s="4" t="n">
        <v>9064</v>
      </c>
      <c r="K514" s="4" t="n">
        <v>29064</v>
      </c>
      <c r="L514" s="4" t="s">
        <v>132</v>
      </c>
      <c r="M514" s="0" t="s">
        <v>3402</v>
      </c>
      <c r="O514" s="0" t="s">
        <v>3403</v>
      </c>
      <c r="P514" s="0" t="s">
        <v>3404</v>
      </c>
      <c r="Q514" s="0" t="s">
        <v>137</v>
      </c>
      <c r="R514" s="0" t="n">
        <v>3</v>
      </c>
      <c r="S514" s="0" t="n">
        <f aca="false">(1+LEN(O514)-LEN(SUBSTITUTE(O514," ","")))</f>
        <v>10</v>
      </c>
      <c r="CM514" s="16"/>
      <c r="CN514" s="16"/>
    </row>
    <row r="515" customFormat="false" ht="13.8" hidden="false" customHeight="false" outlineLevel="0" collapsed="false">
      <c r="A515" s="4" t="s">
        <v>202</v>
      </c>
      <c r="B515" s="4" t="n">
        <v>2</v>
      </c>
      <c r="C515" s="0"/>
      <c r="D515" s="0"/>
      <c r="E515" s="0"/>
      <c r="F515" s="4" t="n">
        <v>64</v>
      </c>
      <c r="G515" s="4" t="n">
        <v>9</v>
      </c>
      <c r="H515" s="4" t="n">
        <v>9064</v>
      </c>
      <c r="I515" s="4" t="n">
        <v>19064</v>
      </c>
      <c r="J515" s="4" t="n">
        <v>9064</v>
      </c>
      <c r="K515" s="4" t="n">
        <v>29064</v>
      </c>
      <c r="L515" s="4" t="s">
        <v>132</v>
      </c>
      <c r="M515" s="0" t="s">
        <v>3399</v>
      </c>
      <c r="O515" s="0" t="s">
        <v>3400</v>
      </c>
      <c r="P515" s="0" t="s">
        <v>3401</v>
      </c>
      <c r="Q515" s="0" t="s">
        <v>282</v>
      </c>
      <c r="R515" s="0" t="n">
        <v>3</v>
      </c>
      <c r="S515" s="0" t="n">
        <f aca="false">(1+LEN(O515)-LEN(SUBSTITUTE(O515," ","")))</f>
        <v>9</v>
      </c>
      <c r="CM515" s="16"/>
      <c r="CN515" s="16"/>
    </row>
    <row r="516" customFormat="false" ht="13.8" hidden="false" customHeight="false" outlineLevel="0" collapsed="false">
      <c r="A516" s="4" t="s">
        <v>131</v>
      </c>
      <c r="B516" s="4" t="n">
        <v>1</v>
      </c>
      <c r="C516" s="0"/>
      <c r="D516" s="0"/>
      <c r="E516" s="0"/>
      <c r="F516" s="4" t="n">
        <v>65</v>
      </c>
      <c r="G516" s="4" t="n">
        <v>4</v>
      </c>
      <c r="H516" s="4" t="n">
        <v>4065</v>
      </c>
      <c r="I516" s="4" t="n">
        <v>14065</v>
      </c>
      <c r="J516" s="4" t="n">
        <v>4065</v>
      </c>
      <c r="K516" s="4" t="n">
        <v>24065</v>
      </c>
      <c r="L516" s="4" t="s">
        <v>132</v>
      </c>
      <c r="M516" s="0" t="s">
        <v>3405</v>
      </c>
      <c r="O516" s="0" t="s">
        <v>3406</v>
      </c>
      <c r="P516" s="0" t="s">
        <v>3407</v>
      </c>
      <c r="Q516" s="0" t="s">
        <v>282</v>
      </c>
      <c r="R516" s="0" t="n">
        <v>3</v>
      </c>
      <c r="S516" s="0" t="n">
        <f aca="false">(1+LEN(O516)-LEN(SUBSTITUTE(O516," ","")))</f>
        <v>10</v>
      </c>
    </row>
    <row r="517" customFormat="false" ht="13.8" hidden="false" customHeight="false" outlineLevel="0" collapsed="false">
      <c r="A517" s="4" t="s">
        <v>167</v>
      </c>
      <c r="B517" s="4" t="n">
        <v>1</v>
      </c>
      <c r="C517" s="0"/>
      <c r="D517" s="0"/>
      <c r="E517" s="0"/>
      <c r="F517" s="4" t="n">
        <v>65</v>
      </c>
      <c r="G517" s="4" t="n">
        <v>4</v>
      </c>
      <c r="H517" s="4" t="n">
        <v>4065</v>
      </c>
      <c r="I517" s="4" t="n">
        <v>14065</v>
      </c>
      <c r="J517" s="4" t="n">
        <v>4065</v>
      </c>
      <c r="K517" s="4" t="n">
        <v>24065</v>
      </c>
      <c r="L517" s="4" t="s">
        <v>132</v>
      </c>
      <c r="M517" s="0" t="s">
        <v>3408</v>
      </c>
      <c r="O517" s="0" t="s">
        <v>3409</v>
      </c>
      <c r="P517" s="0" t="s">
        <v>3410</v>
      </c>
      <c r="Q517" s="0" t="s">
        <v>282</v>
      </c>
      <c r="R517" s="0" t="n">
        <v>3</v>
      </c>
      <c r="S517" s="0" t="n">
        <f aca="false">(1+LEN(O517)-LEN(SUBSTITUTE(O517," ","")))</f>
        <v>8</v>
      </c>
    </row>
    <row r="518" customFormat="false" ht="13.8" hidden="false" customHeight="false" outlineLevel="0" collapsed="false">
      <c r="A518" s="4" t="s">
        <v>195</v>
      </c>
      <c r="B518" s="4" t="n">
        <v>1</v>
      </c>
      <c r="C518" s="4"/>
      <c r="D518" s="4"/>
      <c r="E518" s="4"/>
      <c r="F518" s="4" t="n">
        <v>65</v>
      </c>
      <c r="G518" s="4" t="n">
        <v>4</v>
      </c>
      <c r="H518" s="4" t="n">
        <v>4065</v>
      </c>
      <c r="I518" s="4" t="n">
        <v>14065</v>
      </c>
      <c r="J518" s="4" t="n">
        <v>4065</v>
      </c>
      <c r="K518" s="4" t="n">
        <v>24065</v>
      </c>
      <c r="L518" s="4" t="s">
        <v>132</v>
      </c>
      <c r="M518" s="16" t="s">
        <v>3405</v>
      </c>
      <c r="N518" s="16"/>
      <c r="O518" s="16" t="s">
        <v>3406</v>
      </c>
      <c r="P518" s="16" t="s">
        <v>3407</v>
      </c>
      <c r="Q518" s="16" t="s">
        <v>282</v>
      </c>
      <c r="R518" s="16" t="n">
        <v>3</v>
      </c>
      <c r="S518" s="16" t="n">
        <f aca="false">(1+LEN(O518)-LEN(SUBSTITUTE(O518," ","")))</f>
        <v>10</v>
      </c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4"/>
      <c r="BX518" s="16"/>
      <c r="BY518" s="16"/>
      <c r="BZ518" s="14"/>
      <c r="CA518" s="16"/>
      <c r="CB518" s="16"/>
      <c r="CC518" s="16"/>
      <c r="CD518" s="14"/>
      <c r="CE518" s="16"/>
      <c r="CF518" s="14"/>
      <c r="CG518" s="16"/>
      <c r="CH518" s="16"/>
      <c r="CI518" s="16"/>
      <c r="CJ518" s="16"/>
      <c r="CK518" s="16"/>
      <c r="CL518" s="16"/>
      <c r="CM518" s="16"/>
    </row>
    <row r="519" customFormat="false" ht="13.8" hidden="false" customHeight="false" outlineLevel="0" collapsed="false">
      <c r="A519" s="4" t="s">
        <v>197</v>
      </c>
      <c r="B519" s="4" t="n">
        <v>1</v>
      </c>
      <c r="C519" s="4"/>
      <c r="D519" s="4"/>
      <c r="E519" s="4"/>
      <c r="F519" s="4" t="n">
        <v>65</v>
      </c>
      <c r="G519" s="4" t="n">
        <v>4</v>
      </c>
      <c r="H519" s="4" t="n">
        <v>4065</v>
      </c>
      <c r="I519" s="4" t="n">
        <v>14065</v>
      </c>
      <c r="J519" s="4" t="n">
        <v>4065</v>
      </c>
      <c r="K519" s="4" t="n">
        <v>24065</v>
      </c>
      <c r="L519" s="4" t="s">
        <v>132</v>
      </c>
      <c r="M519" s="0" t="s">
        <v>3408</v>
      </c>
      <c r="O519" s="0" t="s">
        <v>3409</v>
      </c>
      <c r="P519" s="0" t="s">
        <v>3410</v>
      </c>
      <c r="Q519" s="0" t="s">
        <v>282</v>
      </c>
      <c r="R519" s="0" t="n">
        <v>3</v>
      </c>
      <c r="S519" s="0" t="n">
        <f aca="false">(1+LEN(O519)-LEN(SUBSTITUTE(O519," ","")))</f>
        <v>8</v>
      </c>
      <c r="CM519" s="16"/>
      <c r="CN519" s="16"/>
    </row>
    <row r="520" customFormat="false" ht="13.8" hidden="false" customHeight="false" outlineLevel="0" collapsed="false">
      <c r="A520" s="4" t="s">
        <v>201</v>
      </c>
      <c r="B520" s="4" t="n">
        <v>2</v>
      </c>
      <c r="C520" s="0"/>
      <c r="D520" s="0"/>
      <c r="E520" s="0"/>
      <c r="F520" s="4" t="n">
        <v>65</v>
      </c>
      <c r="G520" s="4" t="n">
        <v>9</v>
      </c>
      <c r="H520" s="4" t="n">
        <v>9065</v>
      </c>
      <c r="I520" s="4" t="n">
        <v>19065</v>
      </c>
      <c r="J520" s="4" t="n">
        <v>9065</v>
      </c>
      <c r="K520" s="4" t="n">
        <v>29065</v>
      </c>
      <c r="L520" s="4" t="s">
        <v>132</v>
      </c>
      <c r="M520" s="0" t="s">
        <v>3408</v>
      </c>
      <c r="O520" s="0" t="s">
        <v>3409</v>
      </c>
      <c r="P520" s="0" t="s">
        <v>3410</v>
      </c>
      <c r="Q520" s="0" t="s">
        <v>282</v>
      </c>
      <c r="R520" s="0" t="n">
        <v>3</v>
      </c>
      <c r="S520" s="0" t="n">
        <f aca="false">(1+LEN(O520)-LEN(SUBSTITUTE(O520," ","")))</f>
        <v>8</v>
      </c>
    </row>
    <row r="521" customFormat="false" ht="13.8" hidden="false" customHeight="false" outlineLevel="0" collapsed="false">
      <c r="A521" s="4" t="s">
        <v>199</v>
      </c>
      <c r="B521" s="4" t="n">
        <v>2</v>
      </c>
      <c r="C521" s="0"/>
      <c r="D521" s="0"/>
      <c r="E521" s="0"/>
      <c r="F521" s="4" t="n">
        <v>65</v>
      </c>
      <c r="G521" s="4" t="n">
        <v>9</v>
      </c>
      <c r="H521" s="4" t="n">
        <v>9065</v>
      </c>
      <c r="I521" s="4" t="n">
        <v>19065</v>
      </c>
      <c r="J521" s="4" t="n">
        <v>9065</v>
      </c>
      <c r="K521" s="4" t="n">
        <v>29065</v>
      </c>
      <c r="L521" s="4" t="s">
        <v>132</v>
      </c>
      <c r="M521" s="0" t="s">
        <v>3405</v>
      </c>
      <c r="O521" s="0" t="s">
        <v>3406</v>
      </c>
      <c r="P521" s="0" t="s">
        <v>3407</v>
      </c>
      <c r="Q521" s="0" t="s">
        <v>282</v>
      </c>
      <c r="R521" s="0" t="n">
        <v>3</v>
      </c>
      <c r="S521" s="0" t="n">
        <f aca="false">(1+LEN(O521)-LEN(SUBSTITUTE(O521," ","")))</f>
        <v>10</v>
      </c>
    </row>
    <row r="522" customFormat="false" ht="13.8" hidden="false" customHeight="false" outlineLevel="0" collapsed="false">
      <c r="A522" s="4" t="s">
        <v>203</v>
      </c>
      <c r="B522" s="4" t="n">
        <v>2</v>
      </c>
      <c r="C522" s="0"/>
      <c r="D522" s="0"/>
      <c r="E522" s="0"/>
      <c r="F522" s="4" t="n">
        <v>65</v>
      </c>
      <c r="G522" s="4" t="n">
        <v>9</v>
      </c>
      <c r="H522" s="4" t="n">
        <v>9065</v>
      </c>
      <c r="I522" s="4" t="n">
        <v>19065</v>
      </c>
      <c r="J522" s="4" t="n">
        <v>9065</v>
      </c>
      <c r="K522" s="4" t="n">
        <v>29065</v>
      </c>
      <c r="L522" s="4" t="s">
        <v>132</v>
      </c>
      <c r="M522" s="0" t="s">
        <v>3408</v>
      </c>
      <c r="O522" s="0" t="s">
        <v>3409</v>
      </c>
      <c r="P522" s="0" t="s">
        <v>3410</v>
      </c>
      <c r="Q522" s="0" t="s">
        <v>282</v>
      </c>
      <c r="R522" s="0" t="n">
        <v>3</v>
      </c>
      <c r="S522" s="0" t="n">
        <f aca="false">(1+LEN(O522)-LEN(SUBSTITUTE(O522," ","")))</f>
        <v>8</v>
      </c>
      <c r="CM522" s="16"/>
      <c r="CN522" s="16"/>
    </row>
    <row r="523" customFormat="false" ht="13.8" hidden="false" customHeight="false" outlineLevel="0" collapsed="false">
      <c r="A523" s="4" t="s">
        <v>202</v>
      </c>
      <c r="B523" s="4" t="n">
        <v>2</v>
      </c>
      <c r="C523" s="0"/>
      <c r="D523" s="0"/>
      <c r="E523" s="0"/>
      <c r="F523" s="4" t="n">
        <v>65</v>
      </c>
      <c r="G523" s="4" t="n">
        <v>9</v>
      </c>
      <c r="H523" s="4" t="n">
        <v>9065</v>
      </c>
      <c r="I523" s="4" t="n">
        <v>19065</v>
      </c>
      <c r="J523" s="4" t="n">
        <v>9065</v>
      </c>
      <c r="K523" s="4" t="n">
        <v>29065</v>
      </c>
      <c r="L523" s="4" t="s">
        <v>132</v>
      </c>
      <c r="M523" s="0" t="s">
        <v>3405</v>
      </c>
      <c r="O523" s="0" t="s">
        <v>3406</v>
      </c>
      <c r="P523" s="0" t="s">
        <v>3407</v>
      </c>
      <c r="Q523" s="0" t="s">
        <v>282</v>
      </c>
      <c r="R523" s="0" t="n">
        <v>3</v>
      </c>
      <c r="S523" s="0" t="n">
        <f aca="false">(1+LEN(O523)-LEN(SUBSTITUTE(O523," ","")))</f>
        <v>10</v>
      </c>
      <c r="CM523" s="16"/>
      <c r="CN523" s="16"/>
    </row>
    <row r="524" customFormat="false" ht="13.8" hidden="false" customHeight="false" outlineLevel="0" collapsed="false">
      <c r="A524" s="4" t="s">
        <v>131</v>
      </c>
      <c r="B524" s="4" t="n">
        <v>1</v>
      </c>
      <c r="C524" s="0"/>
      <c r="D524" s="0"/>
      <c r="E524" s="0"/>
      <c r="F524" s="4" t="n">
        <v>66</v>
      </c>
      <c r="G524" s="4" t="n">
        <v>4</v>
      </c>
      <c r="H524" s="4" t="n">
        <v>4066</v>
      </c>
      <c r="I524" s="4" t="n">
        <v>14066</v>
      </c>
      <c r="J524" s="4" t="n">
        <v>4066</v>
      </c>
      <c r="K524" s="4" t="n">
        <v>24066</v>
      </c>
      <c r="L524" s="4" t="s">
        <v>132</v>
      </c>
      <c r="M524" s="0" t="s">
        <v>3411</v>
      </c>
      <c r="O524" s="0" t="s">
        <v>3412</v>
      </c>
      <c r="P524" s="0" t="s">
        <v>3413</v>
      </c>
      <c r="Q524" s="0" t="s">
        <v>137</v>
      </c>
      <c r="R524" s="0" t="n">
        <v>3</v>
      </c>
      <c r="S524" s="0" t="n">
        <f aca="false">(1+LEN(O524)-LEN(SUBSTITUTE(O524," ","")))</f>
        <v>6</v>
      </c>
    </row>
    <row r="525" customFormat="false" ht="13.8" hidden="false" customHeight="false" outlineLevel="0" collapsed="false">
      <c r="A525" s="4" t="s">
        <v>167</v>
      </c>
      <c r="B525" s="4" t="n">
        <v>1</v>
      </c>
      <c r="C525" s="0"/>
      <c r="D525" s="0"/>
      <c r="E525" s="0"/>
      <c r="F525" s="4" t="n">
        <v>66</v>
      </c>
      <c r="G525" s="4" t="n">
        <v>4</v>
      </c>
      <c r="H525" s="4" t="n">
        <v>4066</v>
      </c>
      <c r="I525" s="4" t="n">
        <v>14066</v>
      </c>
      <c r="J525" s="4" t="n">
        <v>4066</v>
      </c>
      <c r="K525" s="4" t="n">
        <v>24066</v>
      </c>
      <c r="L525" s="4" t="s">
        <v>132</v>
      </c>
      <c r="M525" s="0" t="s">
        <v>3414</v>
      </c>
      <c r="O525" s="0" t="s">
        <v>3415</v>
      </c>
      <c r="P525" s="0" t="s">
        <v>3416</v>
      </c>
      <c r="Q525" s="0" t="s">
        <v>282</v>
      </c>
      <c r="R525" s="0" t="n">
        <v>3</v>
      </c>
      <c r="S525" s="0" t="n">
        <f aca="false">(1+LEN(O525)-LEN(SUBSTITUTE(O525," ","")))</f>
        <v>9</v>
      </c>
    </row>
    <row r="526" customFormat="false" ht="13.8" hidden="false" customHeight="false" outlineLevel="0" collapsed="false">
      <c r="A526" s="4" t="s">
        <v>195</v>
      </c>
      <c r="B526" s="4" t="n">
        <v>1</v>
      </c>
      <c r="C526" s="4"/>
      <c r="D526" s="4"/>
      <c r="E526" s="4"/>
      <c r="F526" s="4" t="n">
        <v>66</v>
      </c>
      <c r="G526" s="4" t="n">
        <v>4</v>
      </c>
      <c r="H526" s="4" t="n">
        <v>4066</v>
      </c>
      <c r="I526" s="4" t="n">
        <v>14066</v>
      </c>
      <c r="J526" s="4" t="n">
        <v>4066</v>
      </c>
      <c r="K526" s="4" t="n">
        <v>24066</v>
      </c>
      <c r="L526" s="4" t="s">
        <v>132</v>
      </c>
      <c r="M526" s="16" t="s">
        <v>3411</v>
      </c>
      <c r="N526" s="16"/>
      <c r="O526" s="16" t="s">
        <v>3412</v>
      </c>
      <c r="P526" s="16" t="s">
        <v>3413</v>
      </c>
      <c r="Q526" s="16" t="s">
        <v>137</v>
      </c>
      <c r="R526" s="16" t="n">
        <v>3</v>
      </c>
      <c r="S526" s="16" t="n">
        <f aca="false">(1+LEN(O526)-LEN(SUBSTITUTE(O526," ","")))</f>
        <v>6</v>
      </c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4"/>
      <c r="BX526" s="16"/>
      <c r="BY526" s="16"/>
      <c r="BZ526" s="14"/>
      <c r="CA526" s="16"/>
      <c r="CB526" s="16"/>
      <c r="CC526" s="16"/>
      <c r="CD526" s="14"/>
      <c r="CE526" s="16"/>
      <c r="CF526" s="14"/>
      <c r="CG526" s="16"/>
      <c r="CH526" s="16"/>
      <c r="CI526" s="16"/>
      <c r="CJ526" s="16"/>
      <c r="CK526" s="16"/>
      <c r="CL526" s="16"/>
      <c r="CM526" s="16"/>
    </row>
    <row r="527" customFormat="false" ht="13.8" hidden="false" customHeight="false" outlineLevel="0" collapsed="false">
      <c r="A527" s="4" t="s">
        <v>197</v>
      </c>
      <c r="B527" s="4" t="n">
        <v>1</v>
      </c>
      <c r="C527" s="4"/>
      <c r="D527" s="4"/>
      <c r="E527" s="4"/>
      <c r="F527" s="4" t="n">
        <v>66</v>
      </c>
      <c r="G527" s="4" t="n">
        <v>4</v>
      </c>
      <c r="H527" s="4" t="n">
        <v>4066</v>
      </c>
      <c r="I527" s="4" t="n">
        <v>14066</v>
      </c>
      <c r="J527" s="4" t="n">
        <v>4066</v>
      </c>
      <c r="K527" s="4" t="n">
        <v>24066</v>
      </c>
      <c r="L527" s="4" t="s">
        <v>132</v>
      </c>
      <c r="M527" s="0" t="s">
        <v>3414</v>
      </c>
      <c r="O527" s="0" t="s">
        <v>3415</v>
      </c>
      <c r="P527" s="0" t="s">
        <v>3416</v>
      </c>
      <c r="Q527" s="0" t="s">
        <v>282</v>
      </c>
      <c r="R527" s="0" t="n">
        <v>3</v>
      </c>
      <c r="S527" s="0" t="n">
        <f aca="false">(1+LEN(O527)-LEN(SUBSTITUTE(O527," ","")))</f>
        <v>9</v>
      </c>
      <c r="CM527" s="16"/>
      <c r="CN527" s="16"/>
    </row>
    <row r="528" customFormat="false" ht="13.8" hidden="false" customHeight="false" outlineLevel="0" collapsed="false">
      <c r="A528" s="4" t="s">
        <v>201</v>
      </c>
      <c r="B528" s="4" t="n">
        <v>2</v>
      </c>
      <c r="C528" s="0"/>
      <c r="D528" s="0"/>
      <c r="E528" s="0"/>
      <c r="F528" s="4" t="n">
        <v>66</v>
      </c>
      <c r="G528" s="4" t="n">
        <v>9</v>
      </c>
      <c r="H528" s="4" t="n">
        <v>9066</v>
      </c>
      <c r="I528" s="4" t="n">
        <v>19066</v>
      </c>
      <c r="J528" s="4" t="n">
        <v>9066</v>
      </c>
      <c r="K528" s="4" t="n">
        <v>29066</v>
      </c>
      <c r="L528" s="4" t="s">
        <v>132</v>
      </c>
      <c r="M528" s="0" t="s">
        <v>3414</v>
      </c>
      <c r="O528" s="0" t="s">
        <v>3415</v>
      </c>
      <c r="P528" s="0" t="s">
        <v>3416</v>
      </c>
      <c r="Q528" s="0" t="s">
        <v>282</v>
      </c>
      <c r="R528" s="0" t="n">
        <v>3</v>
      </c>
      <c r="S528" s="0" t="n">
        <f aca="false">(1+LEN(O528)-LEN(SUBSTITUTE(O528," ","")))</f>
        <v>9</v>
      </c>
    </row>
    <row r="529" customFormat="false" ht="13.8" hidden="false" customHeight="false" outlineLevel="0" collapsed="false">
      <c r="A529" s="4" t="s">
        <v>199</v>
      </c>
      <c r="B529" s="4" t="n">
        <v>2</v>
      </c>
      <c r="C529" s="0"/>
      <c r="D529" s="0"/>
      <c r="E529" s="0"/>
      <c r="F529" s="4" t="n">
        <v>66</v>
      </c>
      <c r="G529" s="4" t="n">
        <v>9</v>
      </c>
      <c r="H529" s="4" t="n">
        <v>9066</v>
      </c>
      <c r="I529" s="4" t="n">
        <v>19066</v>
      </c>
      <c r="J529" s="4" t="n">
        <v>9066</v>
      </c>
      <c r="K529" s="4" t="n">
        <v>29066</v>
      </c>
      <c r="L529" s="4" t="s">
        <v>132</v>
      </c>
      <c r="M529" s="0" t="s">
        <v>3411</v>
      </c>
      <c r="O529" s="0" t="s">
        <v>3412</v>
      </c>
      <c r="P529" s="0" t="s">
        <v>3413</v>
      </c>
      <c r="Q529" s="0" t="s">
        <v>137</v>
      </c>
      <c r="R529" s="0" t="n">
        <v>3</v>
      </c>
      <c r="S529" s="0" t="n">
        <f aca="false">(1+LEN(O529)-LEN(SUBSTITUTE(O529," ","")))</f>
        <v>6</v>
      </c>
    </row>
    <row r="530" customFormat="false" ht="13.8" hidden="false" customHeight="false" outlineLevel="0" collapsed="false">
      <c r="A530" s="4" t="s">
        <v>203</v>
      </c>
      <c r="B530" s="4" t="n">
        <v>2</v>
      </c>
      <c r="C530" s="0"/>
      <c r="D530" s="0"/>
      <c r="E530" s="0"/>
      <c r="F530" s="4" t="n">
        <v>66</v>
      </c>
      <c r="G530" s="4" t="n">
        <v>9</v>
      </c>
      <c r="H530" s="4" t="n">
        <v>9066</v>
      </c>
      <c r="I530" s="4" t="n">
        <v>19066</v>
      </c>
      <c r="J530" s="4" t="n">
        <v>9066</v>
      </c>
      <c r="K530" s="4" t="n">
        <v>29066</v>
      </c>
      <c r="L530" s="4" t="s">
        <v>132</v>
      </c>
      <c r="M530" s="0" t="s">
        <v>3414</v>
      </c>
      <c r="O530" s="0" t="s">
        <v>3415</v>
      </c>
      <c r="P530" s="0" t="s">
        <v>3416</v>
      </c>
      <c r="Q530" s="0" t="s">
        <v>282</v>
      </c>
      <c r="R530" s="0" t="n">
        <v>3</v>
      </c>
      <c r="S530" s="0" t="n">
        <f aca="false">(1+LEN(O530)-LEN(SUBSTITUTE(O530," ","")))</f>
        <v>9</v>
      </c>
      <c r="CM530" s="16"/>
      <c r="CN530" s="16"/>
    </row>
    <row r="531" customFormat="false" ht="13.8" hidden="false" customHeight="false" outlineLevel="0" collapsed="false">
      <c r="A531" s="4" t="s">
        <v>202</v>
      </c>
      <c r="B531" s="4" t="n">
        <v>2</v>
      </c>
      <c r="C531" s="0"/>
      <c r="D531" s="0"/>
      <c r="E531" s="0"/>
      <c r="F531" s="4" t="n">
        <v>66</v>
      </c>
      <c r="G531" s="4" t="n">
        <v>9</v>
      </c>
      <c r="H531" s="4" t="n">
        <v>9066</v>
      </c>
      <c r="I531" s="4" t="n">
        <v>19066</v>
      </c>
      <c r="J531" s="4" t="n">
        <v>9066</v>
      </c>
      <c r="K531" s="4" t="n">
        <v>29066</v>
      </c>
      <c r="L531" s="4" t="s">
        <v>132</v>
      </c>
      <c r="M531" s="0" t="s">
        <v>3411</v>
      </c>
      <c r="O531" s="0" t="s">
        <v>3412</v>
      </c>
      <c r="P531" s="0" t="s">
        <v>3413</v>
      </c>
      <c r="Q531" s="0" t="s">
        <v>137</v>
      </c>
      <c r="R531" s="0" t="n">
        <v>3</v>
      </c>
      <c r="S531" s="0" t="n">
        <f aca="false">(1+LEN(O531)-LEN(SUBSTITUTE(O531," ","")))</f>
        <v>6</v>
      </c>
      <c r="CM531" s="16"/>
      <c r="CN531" s="16"/>
    </row>
    <row r="532" customFormat="false" ht="13.8" hidden="false" customHeight="false" outlineLevel="0" collapsed="false">
      <c r="A532" s="4" t="s">
        <v>131</v>
      </c>
      <c r="B532" s="4" t="n">
        <v>1</v>
      </c>
      <c r="C532" s="0"/>
      <c r="D532" s="0"/>
      <c r="E532" s="0"/>
      <c r="F532" s="4" t="n">
        <v>67</v>
      </c>
      <c r="G532" s="4" t="n">
        <v>4</v>
      </c>
      <c r="H532" s="4" t="n">
        <v>4067</v>
      </c>
      <c r="I532" s="4" t="n">
        <v>14067</v>
      </c>
      <c r="J532" s="4" t="n">
        <v>4067</v>
      </c>
      <c r="K532" s="4" t="n">
        <v>24067</v>
      </c>
      <c r="L532" s="4" t="s">
        <v>132</v>
      </c>
      <c r="M532" s="0" t="s">
        <v>3417</v>
      </c>
      <c r="O532" s="0" t="s">
        <v>3418</v>
      </c>
      <c r="P532" s="0" t="s">
        <v>3419</v>
      </c>
      <c r="Q532" s="0" t="s">
        <v>137</v>
      </c>
      <c r="R532" s="0" t="n">
        <v>3</v>
      </c>
      <c r="S532" s="0" t="n">
        <f aca="false">(1+LEN(O532)-LEN(SUBSTITUTE(O532," ","")))</f>
        <v>9</v>
      </c>
    </row>
    <row r="533" customFormat="false" ht="13.8" hidden="false" customHeight="false" outlineLevel="0" collapsed="false">
      <c r="A533" s="4" t="s">
        <v>167</v>
      </c>
      <c r="B533" s="4" t="n">
        <v>1</v>
      </c>
      <c r="C533" s="0"/>
      <c r="D533" s="0"/>
      <c r="E533" s="0"/>
      <c r="F533" s="4" t="n">
        <v>67</v>
      </c>
      <c r="G533" s="4" t="n">
        <v>4</v>
      </c>
      <c r="H533" s="4" t="n">
        <v>4067</v>
      </c>
      <c r="I533" s="4" t="n">
        <v>14067</v>
      </c>
      <c r="J533" s="4" t="n">
        <v>4067</v>
      </c>
      <c r="K533" s="4" t="n">
        <v>24067</v>
      </c>
      <c r="L533" s="4" t="s">
        <v>132</v>
      </c>
      <c r="M533" s="0" t="s">
        <v>3420</v>
      </c>
      <c r="O533" s="0" t="s">
        <v>3421</v>
      </c>
      <c r="P533" s="0" t="s">
        <v>3422</v>
      </c>
      <c r="Q533" s="0" t="s">
        <v>137</v>
      </c>
      <c r="R533" s="0" t="n">
        <v>3</v>
      </c>
      <c r="S533" s="0" t="n">
        <f aca="false">(1+LEN(O533)-LEN(SUBSTITUTE(O533," ","")))</f>
        <v>9</v>
      </c>
    </row>
    <row r="534" customFormat="false" ht="13.8" hidden="false" customHeight="false" outlineLevel="0" collapsed="false">
      <c r="A534" s="4" t="s">
        <v>195</v>
      </c>
      <c r="B534" s="4" t="n">
        <v>1</v>
      </c>
      <c r="C534" s="4"/>
      <c r="D534" s="4"/>
      <c r="E534" s="4"/>
      <c r="F534" s="4" t="n">
        <v>67</v>
      </c>
      <c r="G534" s="4" t="n">
        <v>4</v>
      </c>
      <c r="H534" s="4" t="n">
        <v>4067</v>
      </c>
      <c r="I534" s="4" t="n">
        <v>14067</v>
      </c>
      <c r="J534" s="4" t="n">
        <v>4067</v>
      </c>
      <c r="K534" s="4" t="n">
        <v>24067</v>
      </c>
      <c r="L534" s="4" t="s">
        <v>132</v>
      </c>
      <c r="M534" s="16" t="s">
        <v>3417</v>
      </c>
      <c r="N534" s="16"/>
      <c r="O534" s="16" t="s">
        <v>3418</v>
      </c>
      <c r="P534" s="16" t="s">
        <v>3419</v>
      </c>
      <c r="Q534" s="16" t="s">
        <v>137</v>
      </c>
      <c r="R534" s="16" t="n">
        <v>3</v>
      </c>
      <c r="S534" s="16" t="n">
        <f aca="false">(1+LEN(O534)-LEN(SUBSTITUTE(O534," ","")))</f>
        <v>9</v>
      </c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4"/>
      <c r="BX534" s="16"/>
      <c r="BY534" s="16"/>
      <c r="BZ534" s="14"/>
      <c r="CA534" s="16"/>
      <c r="CB534" s="16"/>
      <c r="CC534" s="16"/>
      <c r="CD534" s="14"/>
      <c r="CE534" s="16"/>
      <c r="CF534" s="14"/>
      <c r="CG534" s="16"/>
      <c r="CH534" s="16"/>
      <c r="CI534" s="16"/>
      <c r="CJ534" s="16"/>
      <c r="CK534" s="16"/>
      <c r="CL534" s="16"/>
      <c r="CM534" s="16"/>
    </row>
    <row r="535" customFormat="false" ht="13.8" hidden="false" customHeight="false" outlineLevel="0" collapsed="false">
      <c r="A535" s="4" t="s">
        <v>197</v>
      </c>
      <c r="B535" s="4" t="n">
        <v>1</v>
      </c>
      <c r="C535" s="4"/>
      <c r="D535" s="4"/>
      <c r="E535" s="4"/>
      <c r="F535" s="4" t="n">
        <v>67</v>
      </c>
      <c r="G535" s="4" t="n">
        <v>4</v>
      </c>
      <c r="H535" s="4" t="n">
        <v>4067</v>
      </c>
      <c r="I535" s="4" t="n">
        <v>14067</v>
      </c>
      <c r="J535" s="4" t="n">
        <v>4067</v>
      </c>
      <c r="K535" s="4" t="n">
        <v>24067</v>
      </c>
      <c r="L535" s="4" t="s">
        <v>132</v>
      </c>
      <c r="M535" s="0" t="s">
        <v>3420</v>
      </c>
      <c r="O535" s="0" t="s">
        <v>3421</v>
      </c>
      <c r="P535" s="0" t="s">
        <v>3422</v>
      </c>
      <c r="Q535" s="0" t="s">
        <v>137</v>
      </c>
      <c r="R535" s="0" t="n">
        <v>3</v>
      </c>
      <c r="S535" s="0" t="n">
        <f aca="false">(1+LEN(O535)-LEN(SUBSTITUTE(O535," ","")))</f>
        <v>9</v>
      </c>
      <c r="CM535" s="16"/>
      <c r="CN535" s="16"/>
    </row>
    <row r="536" customFormat="false" ht="13.8" hidden="false" customHeight="false" outlineLevel="0" collapsed="false">
      <c r="A536" s="4" t="s">
        <v>201</v>
      </c>
      <c r="B536" s="4" t="n">
        <v>2</v>
      </c>
      <c r="C536" s="0"/>
      <c r="D536" s="0"/>
      <c r="E536" s="0"/>
      <c r="F536" s="4" t="n">
        <v>67</v>
      </c>
      <c r="G536" s="4" t="n">
        <v>9</v>
      </c>
      <c r="H536" s="4" t="n">
        <v>9067</v>
      </c>
      <c r="I536" s="4" t="n">
        <v>19067</v>
      </c>
      <c r="J536" s="4" t="n">
        <v>9067</v>
      </c>
      <c r="K536" s="4" t="n">
        <v>29067</v>
      </c>
      <c r="L536" s="4" t="s">
        <v>132</v>
      </c>
      <c r="M536" s="0" t="s">
        <v>3420</v>
      </c>
      <c r="O536" s="0" t="s">
        <v>3421</v>
      </c>
      <c r="P536" s="0" t="s">
        <v>3422</v>
      </c>
      <c r="Q536" s="0" t="s">
        <v>137</v>
      </c>
      <c r="R536" s="0" t="n">
        <v>3</v>
      </c>
      <c r="S536" s="0" t="n">
        <f aca="false">(1+LEN(O536)-LEN(SUBSTITUTE(O536," ","")))</f>
        <v>9</v>
      </c>
    </row>
    <row r="537" customFormat="false" ht="13.8" hidden="false" customHeight="false" outlineLevel="0" collapsed="false">
      <c r="A537" s="4" t="s">
        <v>199</v>
      </c>
      <c r="B537" s="4" t="n">
        <v>2</v>
      </c>
      <c r="C537" s="0"/>
      <c r="D537" s="0"/>
      <c r="E537" s="0"/>
      <c r="F537" s="4" t="n">
        <v>67</v>
      </c>
      <c r="G537" s="4" t="n">
        <v>9</v>
      </c>
      <c r="H537" s="4" t="n">
        <v>9067</v>
      </c>
      <c r="I537" s="4" t="n">
        <v>19067</v>
      </c>
      <c r="J537" s="4" t="n">
        <v>9067</v>
      </c>
      <c r="K537" s="4" t="n">
        <v>29067</v>
      </c>
      <c r="L537" s="4" t="s">
        <v>132</v>
      </c>
      <c r="M537" s="0" t="s">
        <v>3417</v>
      </c>
      <c r="O537" s="0" t="s">
        <v>3418</v>
      </c>
      <c r="P537" s="0" t="s">
        <v>3419</v>
      </c>
      <c r="Q537" s="0" t="s">
        <v>137</v>
      </c>
      <c r="R537" s="0" t="n">
        <v>3</v>
      </c>
      <c r="S537" s="0" t="n">
        <f aca="false">(1+LEN(O537)-LEN(SUBSTITUTE(O537," ","")))</f>
        <v>9</v>
      </c>
    </row>
    <row r="538" customFormat="false" ht="13.8" hidden="false" customHeight="false" outlineLevel="0" collapsed="false">
      <c r="A538" s="4" t="s">
        <v>203</v>
      </c>
      <c r="B538" s="4" t="n">
        <v>2</v>
      </c>
      <c r="C538" s="0"/>
      <c r="D538" s="0"/>
      <c r="E538" s="0"/>
      <c r="F538" s="4" t="n">
        <v>67</v>
      </c>
      <c r="G538" s="4" t="n">
        <v>9</v>
      </c>
      <c r="H538" s="4" t="n">
        <v>9067</v>
      </c>
      <c r="I538" s="4" t="n">
        <v>19067</v>
      </c>
      <c r="J538" s="4" t="n">
        <v>9067</v>
      </c>
      <c r="K538" s="4" t="n">
        <v>29067</v>
      </c>
      <c r="L538" s="4" t="s">
        <v>132</v>
      </c>
      <c r="M538" s="0" t="s">
        <v>3420</v>
      </c>
      <c r="O538" s="0" t="s">
        <v>3421</v>
      </c>
      <c r="P538" s="0" t="s">
        <v>3422</v>
      </c>
      <c r="Q538" s="0" t="s">
        <v>137</v>
      </c>
      <c r="R538" s="0" t="n">
        <v>3</v>
      </c>
      <c r="S538" s="0" t="n">
        <f aca="false">(1+LEN(O538)-LEN(SUBSTITUTE(O538," ","")))</f>
        <v>9</v>
      </c>
      <c r="CM538" s="16"/>
      <c r="CN538" s="16"/>
    </row>
    <row r="539" customFormat="false" ht="13.8" hidden="false" customHeight="false" outlineLevel="0" collapsed="false">
      <c r="A539" s="4" t="s">
        <v>202</v>
      </c>
      <c r="B539" s="4" t="n">
        <v>2</v>
      </c>
      <c r="C539" s="0"/>
      <c r="D539" s="0"/>
      <c r="E539" s="0"/>
      <c r="F539" s="4" t="n">
        <v>67</v>
      </c>
      <c r="G539" s="4" t="n">
        <v>9</v>
      </c>
      <c r="H539" s="4" t="n">
        <v>9067</v>
      </c>
      <c r="I539" s="4" t="n">
        <v>19067</v>
      </c>
      <c r="J539" s="4" t="n">
        <v>9067</v>
      </c>
      <c r="K539" s="4" t="n">
        <v>29067</v>
      </c>
      <c r="L539" s="4" t="s">
        <v>132</v>
      </c>
      <c r="M539" s="0" t="s">
        <v>3417</v>
      </c>
      <c r="O539" s="0" t="s">
        <v>3418</v>
      </c>
      <c r="P539" s="0" t="s">
        <v>3419</v>
      </c>
      <c r="Q539" s="0" t="s">
        <v>137</v>
      </c>
      <c r="R539" s="0" t="n">
        <v>3</v>
      </c>
      <c r="S539" s="0" t="n">
        <f aca="false">(1+LEN(O539)-LEN(SUBSTITUTE(O539," ","")))</f>
        <v>9</v>
      </c>
      <c r="CM539" s="16"/>
      <c r="CN539" s="16"/>
    </row>
    <row r="540" customFormat="false" ht="13.8" hidden="false" customHeight="false" outlineLevel="0" collapsed="false">
      <c r="A540" s="4" t="s">
        <v>131</v>
      </c>
      <c r="B540" s="4" t="n">
        <v>1</v>
      </c>
      <c r="C540" s="0"/>
      <c r="D540" s="0"/>
      <c r="E540" s="0"/>
      <c r="F540" s="4" t="n">
        <v>68</v>
      </c>
      <c r="G540" s="4" t="n">
        <v>4</v>
      </c>
      <c r="H540" s="4" t="n">
        <v>4068</v>
      </c>
      <c r="I540" s="4" t="n">
        <v>14068</v>
      </c>
      <c r="J540" s="4" t="n">
        <v>4068</v>
      </c>
      <c r="K540" s="4" t="n">
        <v>24068</v>
      </c>
      <c r="L540" s="4" t="s">
        <v>132</v>
      </c>
      <c r="M540" s="0" t="s">
        <v>3423</v>
      </c>
      <c r="O540" s="0" t="s">
        <v>3424</v>
      </c>
      <c r="P540" s="0" t="s">
        <v>3425</v>
      </c>
      <c r="Q540" s="0" t="s">
        <v>282</v>
      </c>
      <c r="R540" s="0" t="n">
        <v>3</v>
      </c>
      <c r="S540" s="0" t="n">
        <f aca="false">(1+LEN(O540)-LEN(SUBSTITUTE(O540," ","")))</f>
        <v>10</v>
      </c>
    </row>
    <row r="541" customFormat="false" ht="13.8" hidden="false" customHeight="false" outlineLevel="0" collapsed="false">
      <c r="A541" s="4" t="s">
        <v>167</v>
      </c>
      <c r="B541" s="4" t="n">
        <v>1</v>
      </c>
      <c r="C541" s="0"/>
      <c r="D541" s="0"/>
      <c r="E541" s="0"/>
      <c r="F541" s="4" t="n">
        <v>68</v>
      </c>
      <c r="G541" s="4" t="n">
        <v>4</v>
      </c>
      <c r="H541" s="4" t="n">
        <v>4068</v>
      </c>
      <c r="I541" s="4" t="n">
        <v>14068</v>
      </c>
      <c r="J541" s="4" t="n">
        <v>4068</v>
      </c>
      <c r="K541" s="4" t="n">
        <v>24068</v>
      </c>
      <c r="L541" s="4" t="s">
        <v>132</v>
      </c>
      <c r="M541" s="0" t="s">
        <v>3426</v>
      </c>
      <c r="O541" s="0" t="s">
        <v>3427</v>
      </c>
      <c r="P541" s="0" t="s">
        <v>3428</v>
      </c>
      <c r="Q541" s="0" t="s">
        <v>137</v>
      </c>
      <c r="R541" s="0" t="n">
        <v>3</v>
      </c>
      <c r="S541" s="0" t="n">
        <f aca="false">(1+LEN(O541)-LEN(SUBSTITUTE(O541," ","")))</f>
        <v>8</v>
      </c>
    </row>
    <row r="542" customFormat="false" ht="13.8" hidden="false" customHeight="false" outlineLevel="0" collapsed="false">
      <c r="A542" s="4" t="s">
        <v>195</v>
      </c>
      <c r="B542" s="4" t="n">
        <v>1</v>
      </c>
      <c r="C542" s="4"/>
      <c r="D542" s="4"/>
      <c r="E542" s="4"/>
      <c r="F542" s="4" t="n">
        <v>68</v>
      </c>
      <c r="G542" s="4" t="n">
        <v>4</v>
      </c>
      <c r="H542" s="4" t="n">
        <v>4068</v>
      </c>
      <c r="I542" s="4" t="n">
        <v>14068</v>
      </c>
      <c r="J542" s="4" t="n">
        <v>4068</v>
      </c>
      <c r="K542" s="4" t="n">
        <v>24068</v>
      </c>
      <c r="L542" s="4" t="s">
        <v>132</v>
      </c>
      <c r="M542" s="16" t="s">
        <v>3423</v>
      </c>
      <c r="N542" s="16"/>
      <c r="O542" s="16" t="s">
        <v>3424</v>
      </c>
      <c r="P542" s="16" t="s">
        <v>3425</v>
      </c>
      <c r="Q542" s="16" t="s">
        <v>282</v>
      </c>
      <c r="R542" s="16" t="n">
        <v>3</v>
      </c>
      <c r="S542" s="16" t="n">
        <f aca="false">(1+LEN(O542)-LEN(SUBSTITUTE(O542," ","")))</f>
        <v>10</v>
      </c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4"/>
      <c r="BX542" s="16"/>
      <c r="BY542" s="16"/>
      <c r="BZ542" s="14"/>
      <c r="CA542" s="16"/>
      <c r="CB542" s="16"/>
      <c r="CC542" s="16"/>
      <c r="CD542" s="14"/>
      <c r="CE542" s="16"/>
      <c r="CF542" s="14"/>
      <c r="CG542" s="16"/>
      <c r="CH542" s="16"/>
      <c r="CI542" s="16"/>
      <c r="CJ542" s="16"/>
      <c r="CK542" s="16"/>
      <c r="CL542" s="16"/>
      <c r="CM542" s="16"/>
    </row>
    <row r="543" customFormat="false" ht="13.8" hidden="false" customHeight="false" outlineLevel="0" collapsed="false">
      <c r="A543" s="4" t="s">
        <v>197</v>
      </c>
      <c r="B543" s="4" t="n">
        <v>1</v>
      </c>
      <c r="C543" s="4"/>
      <c r="D543" s="4"/>
      <c r="E543" s="4"/>
      <c r="F543" s="4" t="n">
        <v>68</v>
      </c>
      <c r="G543" s="4" t="n">
        <v>4</v>
      </c>
      <c r="H543" s="4" t="n">
        <v>4068</v>
      </c>
      <c r="I543" s="4" t="n">
        <v>14068</v>
      </c>
      <c r="J543" s="4" t="n">
        <v>4068</v>
      </c>
      <c r="K543" s="4" t="n">
        <v>24068</v>
      </c>
      <c r="L543" s="4" t="s">
        <v>132</v>
      </c>
      <c r="M543" s="0" t="s">
        <v>3426</v>
      </c>
      <c r="O543" s="0" t="s">
        <v>3427</v>
      </c>
      <c r="P543" s="0" t="s">
        <v>3428</v>
      </c>
      <c r="Q543" s="0" t="s">
        <v>137</v>
      </c>
      <c r="R543" s="0" t="n">
        <v>3</v>
      </c>
      <c r="S543" s="0" t="n">
        <f aca="false">(1+LEN(O543)-LEN(SUBSTITUTE(O543," ","")))</f>
        <v>8</v>
      </c>
      <c r="CM543" s="16"/>
      <c r="CN543" s="16"/>
    </row>
    <row r="544" customFormat="false" ht="13.8" hidden="false" customHeight="false" outlineLevel="0" collapsed="false">
      <c r="A544" s="4" t="s">
        <v>201</v>
      </c>
      <c r="B544" s="4" t="n">
        <v>2</v>
      </c>
      <c r="C544" s="0"/>
      <c r="D544" s="0"/>
      <c r="E544" s="0"/>
      <c r="F544" s="4" t="n">
        <v>68</v>
      </c>
      <c r="G544" s="4" t="n">
        <v>9</v>
      </c>
      <c r="H544" s="4" t="n">
        <v>9068</v>
      </c>
      <c r="I544" s="4" t="n">
        <v>19068</v>
      </c>
      <c r="J544" s="4" t="n">
        <v>9068</v>
      </c>
      <c r="K544" s="4" t="n">
        <v>29068</v>
      </c>
      <c r="L544" s="4" t="s">
        <v>132</v>
      </c>
      <c r="M544" s="0" t="s">
        <v>3426</v>
      </c>
      <c r="O544" s="0" t="s">
        <v>3427</v>
      </c>
      <c r="P544" s="0" t="s">
        <v>3428</v>
      </c>
      <c r="Q544" s="0" t="s">
        <v>137</v>
      </c>
      <c r="R544" s="0" t="n">
        <v>3</v>
      </c>
      <c r="S544" s="0" t="n">
        <f aca="false">(1+LEN(O544)-LEN(SUBSTITUTE(O544," ","")))</f>
        <v>8</v>
      </c>
      <c r="CN544" s="16"/>
    </row>
    <row r="545" customFormat="false" ht="13.8" hidden="false" customHeight="false" outlineLevel="0" collapsed="false">
      <c r="A545" s="4" t="s">
        <v>199</v>
      </c>
      <c r="B545" s="4" t="n">
        <v>2</v>
      </c>
      <c r="C545" s="0"/>
      <c r="D545" s="0"/>
      <c r="E545" s="0"/>
      <c r="F545" s="4" t="n">
        <v>68</v>
      </c>
      <c r="G545" s="4" t="n">
        <v>9</v>
      </c>
      <c r="H545" s="4" t="n">
        <v>9068</v>
      </c>
      <c r="I545" s="4" t="n">
        <v>19068</v>
      </c>
      <c r="J545" s="4" t="n">
        <v>9068</v>
      </c>
      <c r="K545" s="4" t="n">
        <v>29068</v>
      </c>
      <c r="L545" s="4" t="s">
        <v>132</v>
      </c>
      <c r="M545" s="0" t="s">
        <v>3423</v>
      </c>
      <c r="O545" s="0" t="s">
        <v>3424</v>
      </c>
      <c r="P545" s="0" t="s">
        <v>3425</v>
      </c>
      <c r="Q545" s="0" t="s">
        <v>282</v>
      </c>
      <c r="R545" s="0" t="n">
        <v>3</v>
      </c>
      <c r="S545" s="0" t="n">
        <f aca="false">(1+LEN(O545)-LEN(SUBSTITUTE(O545," ","")))</f>
        <v>10</v>
      </c>
      <c r="CN545" s="16"/>
    </row>
    <row r="546" customFormat="false" ht="13.8" hidden="false" customHeight="false" outlineLevel="0" collapsed="false">
      <c r="A546" s="4" t="s">
        <v>203</v>
      </c>
      <c r="B546" s="4" t="n">
        <v>2</v>
      </c>
      <c r="C546" s="0"/>
      <c r="D546" s="0"/>
      <c r="E546" s="0"/>
      <c r="F546" s="4" t="n">
        <v>68</v>
      </c>
      <c r="G546" s="4" t="n">
        <v>9</v>
      </c>
      <c r="H546" s="4" t="n">
        <v>9068</v>
      </c>
      <c r="I546" s="4" t="n">
        <v>19068</v>
      </c>
      <c r="J546" s="4" t="n">
        <v>9068</v>
      </c>
      <c r="K546" s="4" t="n">
        <v>29068</v>
      </c>
      <c r="L546" s="4" t="s">
        <v>132</v>
      </c>
      <c r="M546" s="0" t="s">
        <v>3426</v>
      </c>
      <c r="O546" s="0" t="s">
        <v>3427</v>
      </c>
      <c r="P546" s="0" t="s">
        <v>3428</v>
      </c>
      <c r="Q546" s="0" t="s">
        <v>137</v>
      </c>
      <c r="R546" s="0" t="n">
        <v>3</v>
      </c>
      <c r="S546" s="0" t="n">
        <f aca="false">(1+LEN(O546)-LEN(SUBSTITUTE(O546," ","")))</f>
        <v>8</v>
      </c>
      <c r="CM546" s="16"/>
    </row>
    <row r="547" customFormat="false" ht="13.8" hidden="false" customHeight="false" outlineLevel="0" collapsed="false">
      <c r="A547" s="4" t="s">
        <v>202</v>
      </c>
      <c r="B547" s="4" t="n">
        <v>2</v>
      </c>
      <c r="C547" s="0"/>
      <c r="D547" s="0"/>
      <c r="E547" s="0"/>
      <c r="F547" s="4" t="n">
        <v>68</v>
      </c>
      <c r="G547" s="4" t="n">
        <v>9</v>
      </c>
      <c r="H547" s="4" t="n">
        <v>9068</v>
      </c>
      <c r="I547" s="4" t="n">
        <v>19068</v>
      </c>
      <c r="J547" s="4" t="n">
        <v>9068</v>
      </c>
      <c r="K547" s="4" t="n">
        <v>29068</v>
      </c>
      <c r="L547" s="4" t="s">
        <v>132</v>
      </c>
      <c r="M547" s="0" t="s">
        <v>3423</v>
      </c>
      <c r="O547" s="0" t="s">
        <v>3424</v>
      </c>
      <c r="P547" s="0" t="s">
        <v>3425</v>
      </c>
      <c r="Q547" s="0" t="s">
        <v>282</v>
      </c>
      <c r="R547" s="0" t="n">
        <v>3</v>
      </c>
      <c r="S547" s="0" t="n">
        <f aca="false">(1+LEN(O547)-LEN(SUBSTITUTE(O547," ","")))</f>
        <v>10</v>
      </c>
      <c r="CM547" s="16"/>
    </row>
    <row r="548" customFormat="false" ht="13.8" hidden="false" customHeight="false" outlineLevel="0" collapsed="false">
      <c r="A548" s="4" t="s">
        <v>131</v>
      </c>
      <c r="B548" s="4" t="n">
        <v>1</v>
      </c>
      <c r="C548" s="0"/>
      <c r="D548" s="0"/>
      <c r="E548" s="0"/>
      <c r="F548" s="4" t="n">
        <v>69</v>
      </c>
      <c r="G548" s="4" t="n">
        <v>4</v>
      </c>
      <c r="H548" s="4" t="n">
        <v>4069</v>
      </c>
      <c r="I548" s="4" t="n">
        <v>14069</v>
      </c>
      <c r="J548" s="4" t="n">
        <v>4069</v>
      </c>
      <c r="K548" s="4" t="s">
        <v>200</v>
      </c>
      <c r="L548" s="4" t="s">
        <v>132</v>
      </c>
      <c r="M548" s="0" t="s">
        <v>3429</v>
      </c>
      <c r="O548" s="0" t="s">
        <v>3430</v>
      </c>
      <c r="R548" s="0" t="n">
        <v>3</v>
      </c>
      <c r="S548" s="0" t="n">
        <f aca="false">(1+LEN(O548)-LEN(SUBSTITUTE(O548," ","")))</f>
        <v>7</v>
      </c>
      <c r="CN548" s="16"/>
    </row>
    <row r="549" customFormat="false" ht="13.8" hidden="false" customHeight="false" outlineLevel="0" collapsed="false">
      <c r="A549" s="4" t="s">
        <v>167</v>
      </c>
      <c r="B549" s="4" t="n">
        <v>1</v>
      </c>
      <c r="C549" s="0"/>
      <c r="D549" s="0"/>
      <c r="E549" s="0"/>
      <c r="F549" s="4" t="n">
        <v>69</v>
      </c>
      <c r="G549" s="4" t="n">
        <v>4</v>
      </c>
      <c r="H549" s="4" t="n">
        <v>4069</v>
      </c>
      <c r="I549" s="4" t="n">
        <v>14069</v>
      </c>
      <c r="J549" s="4" t="n">
        <v>4069</v>
      </c>
      <c r="K549" s="4" t="s">
        <v>200</v>
      </c>
      <c r="L549" s="4" t="s">
        <v>132</v>
      </c>
      <c r="M549" s="0" t="s">
        <v>3431</v>
      </c>
      <c r="O549" s="0" t="s">
        <v>3432</v>
      </c>
      <c r="R549" s="0" t="n">
        <v>3</v>
      </c>
      <c r="S549" s="0" t="n">
        <f aca="false">(1+LEN(O549)-LEN(SUBSTITUTE(O549," ","")))</f>
        <v>5</v>
      </c>
      <c r="CN549" s="16"/>
    </row>
    <row r="550" customFormat="false" ht="13.8" hidden="false" customHeight="false" outlineLevel="0" collapsed="false">
      <c r="A550" s="4" t="s">
        <v>195</v>
      </c>
      <c r="B550" s="4" t="n">
        <v>1</v>
      </c>
      <c r="C550" s="4"/>
      <c r="D550" s="4"/>
      <c r="E550" s="4"/>
      <c r="F550" s="4" t="n">
        <v>69</v>
      </c>
      <c r="G550" s="4" t="n">
        <v>4</v>
      </c>
      <c r="H550" s="4" t="n">
        <v>4069</v>
      </c>
      <c r="I550" s="4" t="n">
        <v>14069</v>
      </c>
      <c r="J550" s="4" t="n">
        <v>4069</v>
      </c>
      <c r="K550" s="4" t="s">
        <v>200</v>
      </c>
      <c r="L550" s="4" t="s">
        <v>132</v>
      </c>
      <c r="M550" s="16" t="s">
        <v>3429</v>
      </c>
      <c r="N550" s="16"/>
      <c r="O550" s="16" t="s">
        <v>3430</v>
      </c>
      <c r="P550" s="16"/>
      <c r="Q550" s="16"/>
      <c r="R550" s="16" t="n">
        <v>3</v>
      </c>
      <c r="S550" s="16" t="n">
        <f aca="false">(1+LEN(O550)-LEN(SUBSTITUTE(O550," ","")))</f>
        <v>7</v>
      </c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4"/>
      <c r="BX550" s="16"/>
      <c r="BY550" s="16"/>
      <c r="BZ550" s="14"/>
      <c r="CA550" s="16"/>
      <c r="CB550" s="16"/>
      <c r="CC550" s="16"/>
      <c r="CD550" s="14"/>
      <c r="CE550" s="16"/>
      <c r="CF550" s="14"/>
      <c r="CG550" s="16"/>
      <c r="CH550" s="16"/>
      <c r="CI550" s="16"/>
      <c r="CJ550" s="16"/>
      <c r="CK550" s="16"/>
      <c r="CL550" s="16"/>
      <c r="CM550" s="16"/>
      <c r="CN550" s="16"/>
    </row>
    <row r="551" customFormat="false" ht="13.8" hidden="false" customHeight="false" outlineLevel="0" collapsed="false">
      <c r="A551" s="4" t="s">
        <v>197</v>
      </c>
      <c r="B551" s="4" t="n">
        <v>1</v>
      </c>
      <c r="C551" s="4"/>
      <c r="D551" s="4"/>
      <c r="E551" s="4"/>
      <c r="F551" s="4" t="n">
        <v>69</v>
      </c>
      <c r="G551" s="4" t="n">
        <v>4</v>
      </c>
      <c r="H551" s="4" t="n">
        <v>4069</v>
      </c>
      <c r="I551" s="4" t="n">
        <v>14069</v>
      </c>
      <c r="J551" s="4" t="n">
        <v>4069</v>
      </c>
      <c r="K551" s="4" t="s">
        <v>200</v>
      </c>
      <c r="L551" s="4" t="s">
        <v>132</v>
      </c>
      <c r="M551" s="0" t="s">
        <v>3431</v>
      </c>
      <c r="O551" s="0" t="s">
        <v>3432</v>
      </c>
      <c r="R551" s="0" t="n">
        <v>3</v>
      </c>
      <c r="S551" s="0" t="n">
        <f aca="false">(1+LEN(O551)-LEN(SUBSTITUTE(O551," ","")))</f>
        <v>5</v>
      </c>
      <c r="CM551" s="16"/>
      <c r="CN551" s="16"/>
    </row>
    <row r="552" customFormat="false" ht="13.8" hidden="false" customHeight="false" outlineLevel="0" collapsed="false">
      <c r="A552" s="4" t="s">
        <v>201</v>
      </c>
      <c r="B552" s="4" t="n">
        <v>2</v>
      </c>
      <c r="C552" s="0"/>
      <c r="D552" s="0"/>
      <c r="E552" s="0"/>
      <c r="F552" s="4" t="n">
        <v>69</v>
      </c>
      <c r="G552" s="4" t="n">
        <v>9</v>
      </c>
      <c r="H552" s="4" t="n">
        <v>9069</v>
      </c>
      <c r="I552" s="4" t="n">
        <v>19069</v>
      </c>
      <c r="J552" s="4" t="n">
        <v>9069</v>
      </c>
      <c r="K552" s="4" t="s">
        <v>200</v>
      </c>
      <c r="L552" s="4" t="s">
        <v>132</v>
      </c>
      <c r="M552" s="0" t="s">
        <v>3431</v>
      </c>
      <c r="O552" s="0" t="s">
        <v>3432</v>
      </c>
      <c r="R552" s="0" t="n">
        <v>3</v>
      </c>
      <c r="S552" s="0" t="n">
        <f aca="false">(1+LEN(O552)-LEN(SUBSTITUTE(O552," ","")))</f>
        <v>5</v>
      </c>
      <c r="CN552" s="16"/>
    </row>
    <row r="553" customFormat="false" ht="13.8" hidden="false" customHeight="false" outlineLevel="0" collapsed="false">
      <c r="A553" s="4" t="s">
        <v>199</v>
      </c>
      <c r="B553" s="4" t="n">
        <v>2</v>
      </c>
      <c r="C553" s="0"/>
      <c r="D553" s="0"/>
      <c r="E553" s="0"/>
      <c r="F553" s="4" t="n">
        <v>69</v>
      </c>
      <c r="G553" s="4" t="n">
        <v>9</v>
      </c>
      <c r="H553" s="4" t="n">
        <v>9069</v>
      </c>
      <c r="I553" s="4" t="n">
        <v>19069</v>
      </c>
      <c r="J553" s="4" t="n">
        <v>9069</v>
      </c>
      <c r="K553" s="4" t="s">
        <v>200</v>
      </c>
      <c r="L553" s="4" t="s">
        <v>132</v>
      </c>
      <c r="M553" s="0" t="s">
        <v>3429</v>
      </c>
      <c r="O553" s="0" t="s">
        <v>3430</v>
      </c>
      <c r="R553" s="0" t="n">
        <v>3</v>
      </c>
      <c r="S553" s="0" t="n">
        <f aca="false">(1+LEN(O553)-LEN(SUBSTITUTE(O553," ","")))</f>
        <v>7</v>
      </c>
    </row>
    <row r="554" customFormat="false" ht="13.8" hidden="false" customHeight="false" outlineLevel="0" collapsed="false">
      <c r="A554" s="4" t="s">
        <v>203</v>
      </c>
      <c r="B554" s="4" t="n">
        <v>2</v>
      </c>
      <c r="C554" s="0"/>
      <c r="D554" s="0"/>
      <c r="E554" s="0"/>
      <c r="F554" s="4" t="n">
        <v>69</v>
      </c>
      <c r="G554" s="4" t="n">
        <v>9</v>
      </c>
      <c r="H554" s="4" t="n">
        <v>9069</v>
      </c>
      <c r="I554" s="4" t="n">
        <v>19069</v>
      </c>
      <c r="J554" s="4" t="n">
        <v>9069</v>
      </c>
      <c r="K554" s="4" t="s">
        <v>200</v>
      </c>
      <c r="L554" s="4" t="s">
        <v>132</v>
      </c>
      <c r="M554" s="0" t="s">
        <v>3431</v>
      </c>
      <c r="O554" s="0" t="s">
        <v>3432</v>
      </c>
      <c r="R554" s="0" t="n">
        <v>3</v>
      </c>
      <c r="S554" s="0" t="n">
        <f aca="false">(1+LEN(O554)-LEN(SUBSTITUTE(O554," ","")))</f>
        <v>5</v>
      </c>
      <c r="CM554" s="16"/>
      <c r="CN554" s="16"/>
    </row>
    <row r="555" customFormat="false" ht="13.8" hidden="false" customHeight="false" outlineLevel="0" collapsed="false">
      <c r="A555" s="4" t="s">
        <v>202</v>
      </c>
      <c r="B555" s="4" t="n">
        <v>2</v>
      </c>
      <c r="C555" s="0"/>
      <c r="D555" s="0"/>
      <c r="E555" s="0"/>
      <c r="F555" s="4" t="n">
        <v>69</v>
      </c>
      <c r="G555" s="4" t="n">
        <v>9</v>
      </c>
      <c r="H555" s="4" t="n">
        <v>9069</v>
      </c>
      <c r="I555" s="4" t="n">
        <v>19069</v>
      </c>
      <c r="J555" s="4" t="n">
        <v>9069</v>
      </c>
      <c r="K555" s="4" t="s">
        <v>200</v>
      </c>
      <c r="L555" s="4" t="s">
        <v>132</v>
      </c>
      <c r="M555" s="0" t="s">
        <v>3429</v>
      </c>
      <c r="O555" s="0" t="s">
        <v>3430</v>
      </c>
      <c r="R555" s="0" t="n">
        <v>3</v>
      </c>
      <c r="S555" s="0" t="n">
        <f aca="false">(1+LEN(O555)-LEN(SUBSTITUTE(O555," ","")))</f>
        <v>7</v>
      </c>
      <c r="CM555" s="16"/>
      <c r="CN555" s="16"/>
    </row>
    <row r="556" customFormat="false" ht="13.8" hidden="false" customHeight="false" outlineLevel="0" collapsed="false">
      <c r="A556" s="4" t="s">
        <v>131</v>
      </c>
      <c r="B556" s="4" t="n">
        <v>1</v>
      </c>
      <c r="C556" s="0"/>
      <c r="D556" s="0"/>
      <c r="E556" s="0"/>
      <c r="F556" s="4" t="n">
        <v>70</v>
      </c>
      <c r="G556" s="4" t="n">
        <v>4</v>
      </c>
      <c r="H556" s="4" t="n">
        <v>4070</v>
      </c>
      <c r="I556" s="4" t="n">
        <v>14070</v>
      </c>
      <c r="J556" s="4" t="n">
        <v>4070</v>
      </c>
      <c r="K556" s="4" t="s">
        <v>200</v>
      </c>
      <c r="L556" s="4" t="s">
        <v>132</v>
      </c>
      <c r="M556" s="0" t="s">
        <v>3433</v>
      </c>
      <c r="O556" s="0" t="s">
        <v>3434</v>
      </c>
      <c r="R556" s="0" t="n">
        <v>3</v>
      </c>
      <c r="S556" s="0" t="n">
        <f aca="false">(1+LEN(O556)-LEN(SUBSTITUTE(O556," ","")))</f>
        <v>5</v>
      </c>
      <c r="CN556" s="16"/>
    </row>
    <row r="557" customFormat="false" ht="13.8" hidden="false" customHeight="false" outlineLevel="0" collapsed="false">
      <c r="A557" s="4" t="s">
        <v>167</v>
      </c>
      <c r="B557" s="4" t="n">
        <v>1</v>
      </c>
      <c r="C557" s="0"/>
      <c r="D557" s="0"/>
      <c r="E557" s="0"/>
      <c r="F557" s="4" t="n">
        <v>70</v>
      </c>
      <c r="G557" s="4" t="n">
        <v>4</v>
      </c>
      <c r="H557" s="4" t="n">
        <v>4070</v>
      </c>
      <c r="I557" s="4" t="n">
        <v>14070</v>
      </c>
      <c r="J557" s="4" t="n">
        <v>4070</v>
      </c>
      <c r="K557" s="4" t="s">
        <v>200</v>
      </c>
      <c r="L557" s="4" t="s">
        <v>132</v>
      </c>
      <c r="M557" s="0" t="s">
        <v>3435</v>
      </c>
      <c r="O557" s="0" t="s">
        <v>3436</v>
      </c>
      <c r="R557" s="0" t="n">
        <v>3</v>
      </c>
      <c r="S557" s="0" t="n">
        <f aca="false">(1+LEN(O557)-LEN(SUBSTITUTE(O557," ","")))</f>
        <v>9</v>
      </c>
    </row>
    <row r="558" customFormat="false" ht="13.8" hidden="false" customHeight="false" outlineLevel="0" collapsed="false">
      <c r="A558" s="4" t="s">
        <v>195</v>
      </c>
      <c r="B558" s="4" t="n">
        <v>1</v>
      </c>
      <c r="C558" s="4"/>
      <c r="D558" s="4"/>
      <c r="E558" s="4"/>
      <c r="F558" s="4" t="n">
        <v>70</v>
      </c>
      <c r="G558" s="4" t="n">
        <v>4</v>
      </c>
      <c r="H558" s="4" t="n">
        <v>4070</v>
      </c>
      <c r="I558" s="4" t="n">
        <v>14070</v>
      </c>
      <c r="J558" s="4" t="n">
        <v>4070</v>
      </c>
      <c r="K558" s="4" t="s">
        <v>200</v>
      </c>
      <c r="L558" s="4" t="s">
        <v>132</v>
      </c>
      <c r="M558" s="16" t="s">
        <v>3433</v>
      </c>
      <c r="N558" s="16"/>
      <c r="O558" s="16" t="s">
        <v>3434</v>
      </c>
      <c r="P558" s="16"/>
      <c r="Q558" s="16"/>
      <c r="R558" s="16" t="n">
        <v>3</v>
      </c>
      <c r="S558" s="16" t="n">
        <f aca="false">(1+LEN(O558)-LEN(SUBSTITUTE(O558," ","")))</f>
        <v>5</v>
      </c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4"/>
      <c r="BX558" s="16"/>
      <c r="BY558" s="16"/>
      <c r="BZ558" s="14"/>
      <c r="CA558" s="16"/>
      <c r="CB558" s="16"/>
      <c r="CC558" s="16"/>
      <c r="CD558" s="14"/>
      <c r="CE558" s="16"/>
      <c r="CF558" s="14"/>
      <c r="CG558" s="16"/>
      <c r="CH558" s="16"/>
      <c r="CI558" s="16"/>
      <c r="CJ558" s="16"/>
      <c r="CK558" s="16"/>
      <c r="CL558" s="16"/>
      <c r="CM558" s="16"/>
    </row>
    <row r="559" customFormat="false" ht="13.8" hidden="false" customHeight="false" outlineLevel="0" collapsed="false">
      <c r="A559" s="4" t="s">
        <v>197</v>
      </c>
      <c r="B559" s="4" t="n">
        <v>1</v>
      </c>
      <c r="C559" s="4"/>
      <c r="D559" s="4"/>
      <c r="E559" s="4"/>
      <c r="F559" s="4" t="n">
        <v>70</v>
      </c>
      <c r="G559" s="4" t="n">
        <v>4</v>
      </c>
      <c r="H559" s="4" t="n">
        <v>4070</v>
      </c>
      <c r="I559" s="4" t="n">
        <v>14070</v>
      </c>
      <c r="J559" s="4" t="n">
        <v>4070</v>
      </c>
      <c r="K559" s="4" t="s">
        <v>200</v>
      </c>
      <c r="L559" s="4" t="s">
        <v>132</v>
      </c>
      <c r="M559" s="0" t="s">
        <v>3435</v>
      </c>
      <c r="O559" s="0" t="s">
        <v>3436</v>
      </c>
      <c r="R559" s="0" t="n">
        <v>3</v>
      </c>
      <c r="S559" s="0" t="n">
        <f aca="false">(1+LEN(O559)-LEN(SUBSTITUTE(O559," ","")))</f>
        <v>9</v>
      </c>
      <c r="CM559" s="16"/>
    </row>
    <row r="560" customFormat="false" ht="13.8" hidden="false" customHeight="false" outlineLevel="0" collapsed="false">
      <c r="A560" s="4" t="s">
        <v>201</v>
      </c>
      <c r="B560" s="4" t="n">
        <v>2</v>
      </c>
      <c r="C560" s="0"/>
      <c r="D560" s="0"/>
      <c r="E560" s="0"/>
      <c r="F560" s="4" t="n">
        <v>70</v>
      </c>
      <c r="G560" s="4" t="n">
        <v>9</v>
      </c>
      <c r="H560" s="4" t="n">
        <v>9070</v>
      </c>
      <c r="I560" s="4" t="n">
        <v>19070</v>
      </c>
      <c r="J560" s="4" t="n">
        <v>9070</v>
      </c>
      <c r="K560" s="4" t="s">
        <v>200</v>
      </c>
      <c r="L560" s="4" t="s">
        <v>132</v>
      </c>
      <c r="M560" s="0" t="s">
        <v>3435</v>
      </c>
      <c r="O560" s="0" t="s">
        <v>3436</v>
      </c>
      <c r="R560" s="0" t="n">
        <v>3</v>
      </c>
      <c r="S560" s="0" t="n">
        <f aca="false">(1+LEN(O560)-LEN(SUBSTITUTE(O560," ","")))</f>
        <v>9</v>
      </c>
      <c r="CN560" s="16"/>
    </row>
    <row r="561" customFormat="false" ht="13.8" hidden="false" customHeight="false" outlineLevel="0" collapsed="false">
      <c r="A561" s="4" t="s">
        <v>199</v>
      </c>
      <c r="B561" s="4" t="n">
        <v>2</v>
      </c>
      <c r="C561" s="0"/>
      <c r="D561" s="0"/>
      <c r="E561" s="0"/>
      <c r="F561" s="4" t="n">
        <v>70</v>
      </c>
      <c r="G561" s="4" t="n">
        <v>9</v>
      </c>
      <c r="H561" s="4" t="n">
        <v>9070</v>
      </c>
      <c r="I561" s="4" t="n">
        <v>19070</v>
      </c>
      <c r="J561" s="4" t="n">
        <v>9070</v>
      </c>
      <c r="K561" s="4" t="s">
        <v>200</v>
      </c>
      <c r="L561" s="4" t="s">
        <v>132</v>
      </c>
      <c r="M561" s="0" t="s">
        <v>3433</v>
      </c>
      <c r="O561" s="0" t="s">
        <v>3434</v>
      </c>
      <c r="R561" s="0" t="n">
        <v>3</v>
      </c>
      <c r="S561" s="0" t="n">
        <f aca="false">(1+LEN(O561)-LEN(SUBSTITUTE(O561," ","")))</f>
        <v>5</v>
      </c>
      <c r="CN561" s="16"/>
    </row>
    <row r="562" customFormat="false" ht="13.8" hidden="false" customHeight="false" outlineLevel="0" collapsed="false">
      <c r="A562" s="4" t="s">
        <v>203</v>
      </c>
      <c r="B562" s="4" t="n">
        <v>2</v>
      </c>
      <c r="C562" s="0"/>
      <c r="D562" s="0"/>
      <c r="E562" s="0"/>
      <c r="F562" s="4" t="n">
        <v>70</v>
      </c>
      <c r="G562" s="4" t="n">
        <v>9</v>
      </c>
      <c r="H562" s="4" t="n">
        <v>9070</v>
      </c>
      <c r="I562" s="4" t="n">
        <v>19070</v>
      </c>
      <c r="J562" s="4" t="n">
        <v>9070</v>
      </c>
      <c r="K562" s="4" t="s">
        <v>200</v>
      </c>
      <c r="L562" s="4" t="s">
        <v>132</v>
      </c>
      <c r="M562" s="0" t="s">
        <v>3435</v>
      </c>
      <c r="O562" s="0" t="s">
        <v>3436</v>
      </c>
      <c r="R562" s="0" t="n">
        <v>3</v>
      </c>
      <c r="S562" s="0" t="n">
        <f aca="false">(1+LEN(O562)-LEN(SUBSTITUTE(O562," ","")))</f>
        <v>9</v>
      </c>
      <c r="CM562" s="16"/>
    </row>
    <row r="563" customFormat="false" ht="13.8" hidden="false" customHeight="false" outlineLevel="0" collapsed="false">
      <c r="A563" s="4" t="s">
        <v>202</v>
      </c>
      <c r="B563" s="4" t="n">
        <v>2</v>
      </c>
      <c r="C563" s="0"/>
      <c r="D563" s="0"/>
      <c r="E563" s="0"/>
      <c r="F563" s="4" t="n">
        <v>70</v>
      </c>
      <c r="G563" s="4" t="n">
        <v>9</v>
      </c>
      <c r="H563" s="4" t="n">
        <v>9070</v>
      </c>
      <c r="I563" s="4" t="n">
        <v>19070</v>
      </c>
      <c r="J563" s="4" t="n">
        <v>9070</v>
      </c>
      <c r="K563" s="4" t="s">
        <v>200</v>
      </c>
      <c r="L563" s="4" t="s">
        <v>132</v>
      </c>
      <c r="M563" s="0" t="s">
        <v>3433</v>
      </c>
      <c r="O563" s="0" t="s">
        <v>3434</v>
      </c>
      <c r="R563" s="0" t="n">
        <v>3</v>
      </c>
      <c r="S563" s="0" t="n">
        <f aca="false">(1+LEN(O563)-LEN(SUBSTITUTE(O563," ","")))</f>
        <v>5</v>
      </c>
      <c r="CM563" s="16"/>
    </row>
    <row r="564" customFormat="false" ht="13.8" hidden="false" customHeight="false" outlineLevel="0" collapsed="false">
      <c r="A564" s="4" t="s">
        <v>131</v>
      </c>
      <c r="B564" s="4" t="n">
        <v>1</v>
      </c>
      <c r="C564" s="0"/>
      <c r="D564" s="0"/>
      <c r="E564" s="0"/>
      <c r="F564" s="4" t="n">
        <v>71</v>
      </c>
      <c r="G564" s="4" t="n">
        <v>4</v>
      </c>
      <c r="H564" s="4" t="n">
        <v>4071</v>
      </c>
      <c r="I564" s="4" t="n">
        <v>14071</v>
      </c>
      <c r="J564" s="4" t="n">
        <v>4071</v>
      </c>
      <c r="K564" s="4" t="s">
        <v>200</v>
      </c>
      <c r="L564" s="4" t="s">
        <v>132</v>
      </c>
      <c r="M564" s="0" t="s">
        <v>3437</v>
      </c>
      <c r="O564" s="0" t="s">
        <v>3438</v>
      </c>
      <c r="R564" s="0" t="n">
        <v>3</v>
      </c>
      <c r="S564" s="0" t="n">
        <f aca="false">(1+LEN(O564)-LEN(SUBSTITUTE(O564," ","")))</f>
        <v>7</v>
      </c>
      <c r="CN564" s="16"/>
    </row>
    <row r="565" customFormat="false" ht="13.8" hidden="false" customHeight="false" outlineLevel="0" collapsed="false">
      <c r="A565" s="4" t="s">
        <v>167</v>
      </c>
      <c r="B565" s="4" t="n">
        <v>1</v>
      </c>
      <c r="C565" s="0"/>
      <c r="D565" s="0"/>
      <c r="E565" s="0"/>
      <c r="F565" s="4" t="n">
        <v>71</v>
      </c>
      <c r="G565" s="4" t="n">
        <v>4</v>
      </c>
      <c r="H565" s="4" t="n">
        <v>4071</v>
      </c>
      <c r="I565" s="4" t="n">
        <v>14071</v>
      </c>
      <c r="J565" s="4" t="n">
        <v>4071</v>
      </c>
      <c r="K565" s="4" t="s">
        <v>200</v>
      </c>
      <c r="L565" s="4" t="s">
        <v>132</v>
      </c>
      <c r="M565" s="0" t="s">
        <v>3439</v>
      </c>
      <c r="O565" s="0" t="s">
        <v>3440</v>
      </c>
      <c r="R565" s="0" t="n">
        <v>3</v>
      </c>
      <c r="S565" s="0" t="n">
        <f aca="false">(1+LEN(O565)-LEN(SUBSTITUTE(O565," ","")))</f>
        <v>10</v>
      </c>
      <c r="CN565" s="16"/>
    </row>
    <row r="566" customFormat="false" ht="13.8" hidden="false" customHeight="false" outlineLevel="0" collapsed="false">
      <c r="A566" s="4" t="s">
        <v>195</v>
      </c>
      <c r="B566" s="4" t="n">
        <v>1</v>
      </c>
      <c r="C566" s="4"/>
      <c r="D566" s="4"/>
      <c r="E566" s="4"/>
      <c r="F566" s="4" t="n">
        <v>71</v>
      </c>
      <c r="G566" s="4" t="n">
        <v>4</v>
      </c>
      <c r="H566" s="4" t="n">
        <v>4071</v>
      </c>
      <c r="I566" s="4" t="n">
        <v>14071</v>
      </c>
      <c r="J566" s="4" t="n">
        <v>4071</v>
      </c>
      <c r="K566" s="4" t="s">
        <v>200</v>
      </c>
      <c r="L566" s="4" t="s">
        <v>132</v>
      </c>
      <c r="M566" s="16" t="s">
        <v>3437</v>
      </c>
      <c r="N566" s="16"/>
      <c r="O566" s="16" t="s">
        <v>3438</v>
      </c>
      <c r="P566" s="16"/>
      <c r="Q566" s="16"/>
      <c r="R566" s="16" t="n">
        <v>3</v>
      </c>
      <c r="S566" s="16" t="n">
        <f aca="false">(1+LEN(O566)-LEN(SUBSTITUTE(O566," ","")))</f>
        <v>7</v>
      </c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4"/>
      <c r="BX566" s="16"/>
      <c r="BY566" s="16"/>
      <c r="BZ566" s="14"/>
      <c r="CA566" s="16"/>
      <c r="CB566" s="16"/>
      <c r="CC566" s="16"/>
      <c r="CD566" s="14"/>
      <c r="CE566" s="16"/>
      <c r="CF566" s="14"/>
      <c r="CG566" s="16"/>
      <c r="CH566" s="16"/>
      <c r="CI566" s="16"/>
      <c r="CJ566" s="16"/>
      <c r="CK566" s="16"/>
      <c r="CL566" s="16"/>
      <c r="CM566" s="16"/>
      <c r="CN566" s="16"/>
    </row>
    <row r="567" customFormat="false" ht="13.8" hidden="false" customHeight="false" outlineLevel="0" collapsed="false">
      <c r="A567" s="4" t="s">
        <v>197</v>
      </c>
      <c r="B567" s="4" t="n">
        <v>1</v>
      </c>
      <c r="C567" s="4"/>
      <c r="D567" s="4"/>
      <c r="E567" s="4"/>
      <c r="F567" s="4" t="n">
        <v>71</v>
      </c>
      <c r="G567" s="4" t="n">
        <v>4</v>
      </c>
      <c r="H567" s="4" t="n">
        <v>4071</v>
      </c>
      <c r="I567" s="4" t="n">
        <v>14071</v>
      </c>
      <c r="J567" s="4" t="n">
        <v>4071</v>
      </c>
      <c r="K567" s="4" t="s">
        <v>200</v>
      </c>
      <c r="L567" s="4" t="s">
        <v>132</v>
      </c>
      <c r="M567" s="0" t="s">
        <v>3439</v>
      </c>
      <c r="O567" s="0" t="s">
        <v>3440</v>
      </c>
      <c r="R567" s="0" t="n">
        <v>3</v>
      </c>
      <c r="S567" s="0" t="n">
        <f aca="false">(1+LEN(O567)-LEN(SUBSTITUTE(O567," ","")))</f>
        <v>10</v>
      </c>
      <c r="CM567" s="16"/>
      <c r="CN567" s="16"/>
    </row>
    <row r="568" customFormat="false" ht="13.8" hidden="false" customHeight="false" outlineLevel="0" collapsed="false">
      <c r="A568" s="4" t="s">
        <v>201</v>
      </c>
      <c r="B568" s="4" t="n">
        <v>2</v>
      </c>
      <c r="C568" s="0"/>
      <c r="D568" s="0"/>
      <c r="E568" s="0"/>
      <c r="F568" s="4" t="n">
        <v>71</v>
      </c>
      <c r="G568" s="4" t="n">
        <v>9</v>
      </c>
      <c r="H568" s="4" t="n">
        <v>9071</v>
      </c>
      <c r="I568" s="4" t="n">
        <v>19071</v>
      </c>
      <c r="J568" s="4" t="n">
        <v>9071</v>
      </c>
      <c r="K568" s="4" t="s">
        <v>200</v>
      </c>
      <c r="L568" s="4" t="s">
        <v>132</v>
      </c>
      <c r="M568" s="0" t="s">
        <v>3439</v>
      </c>
      <c r="O568" s="0" t="s">
        <v>3440</v>
      </c>
      <c r="R568" s="0" t="n">
        <v>3</v>
      </c>
      <c r="S568" s="0" t="n">
        <f aca="false">(1+LEN(O568)-LEN(SUBSTITUTE(O568," ","")))</f>
        <v>10</v>
      </c>
    </row>
    <row r="569" customFormat="false" ht="13.8" hidden="false" customHeight="false" outlineLevel="0" collapsed="false">
      <c r="A569" s="4" t="s">
        <v>199</v>
      </c>
      <c r="B569" s="4" t="n">
        <v>2</v>
      </c>
      <c r="C569" s="0"/>
      <c r="D569" s="0"/>
      <c r="E569" s="0"/>
      <c r="F569" s="4" t="n">
        <v>71</v>
      </c>
      <c r="G569" s="4" t="n">
        <v>9</v>
      </c>
      <c r="H569" s="4" t="n">
        <v>9071</v>
      </c>
      <c r="I569" s="4" t="n">
        <v>19071</v>
      </c>
      <c r="J569" s="4" t="n">
        <v>9071</v>
      </c>
      <c r="K569" s="4" t="s">
        <v>200</v>
      </c>
      <c r="L569" s="4" t="s">
        <v>132</v>
      </c>
      <c r="M569" s="0" t="s">
        <v>3437</v>
      </c>
      <c r="O569" s="0" t="s">
        <v>3438</v>
      </c>
      <c r="R569" s="0" t="n">
        <v>3</v>
      </c>
      <c r="S569" s="0" t="n">
        <f aca="false">(1+LEN(O569)-LEN(SUBSTITUTE(O569," ","")))</f>
        <v>7</v>
      </c>
    </row>
    <row r="570" customFormat="false" ht="13.8" hidden="false" customHeight="false" outlineLevel="0" collapsed="false">
      <c r="A570" s="4" t="s">
        <v>203</v>
      </c>
      <c r="B570" s="4" t="n">
        <v>2</v>
      </c>
      <c r="C570" s="0"/>
      <c r="D570" s="0"/>
      <c r="E570" s="0"/>
      <c r="F570" s="4" t="n">
        <v>71</v>
      </c>
      <c r="G570" s="4" t="n">
        <v>9</v>
      </c>
      <c r="H570" s="4" t="n">
        <v>9071</v>
      </c>
      <c r="I570" s="4" t="n">
        <v>19071</v>
      </c>
      <c r="J570" s="4" t="n">
        <v>9071</v>
      </c>
      <c r="K570" s="4" t="s">
        <v>200</v>
      </c>
      <c r="L570" s="4" t="s">
        <v>132</v>
      </c>
      <c r="M570" s="0" t="s">
        <v>3439</v>
      </c>
      <c r="O570" s="0" t="s">
        <v>3440</v>
      </c>
      <c r="R570" s="0" t="n">
        <v>3</v>
      </c>
      <c r="S570" s="0" t="n">
        <f aca="false">(1+LEN(O570)-LEN(SUBSTITUTE(O570," ","")))</f>
        <v>10</v>
      </c>
      <c r="CM570" s="16"/>
      <c r="CN570" s="16"/>
    </row>
    <row r="571" customFormat="false" ht="13.8" hidden="false" customHeight="false" outlineLevel="0" collapsed="false">
      <c r="A571" s="4" t="s">
        <v>202</v>
      </c>
      <c r="B571" s="4" t="n">
        <v>2</v>
      </c>
      <c r="C571" s="0"/>
      <c r="D571" s="0"/>
      <c r="E571" s="0"/>
      <c r="F571" s="4" t="n">
        <v>71</v>
      </c>
      <c r="G571" s="4" t="n">
        <v>9</v>
      </c>
      <c r="H571" s="4" t="n">
        <v>9071</v>
      </c>
      <c r="I571" s="4" t="n">
        <v>19071</v>
      </c>
      <c r="J571" s="4" t="n">
        <v>9071</v>
      </c>
      <c r="K571" s="4" t="s">
        <v>200</v>
      </c>
      <c r="L571" s="4" t="s">
        <v>132</v>
      </c>
      <c r="M571" s="0" t="s">
        <v>3437</v>
      </c>
      <c r="O571" s="0" t="s">
        <v>3438</v>
      </c>
      <c r="R571" s="0" t="n">
        <v>3</v>
      </c>
      <c r="S571" s="0" t="n">
        <f aca="false">(1+LEN(O571)-LEN(SUBSTITUTE(O571," ","")))</f>
        <v>7</v>
      </c>
      <c r="CM571" s="16"/>
      <c r="CN571" s="16"/>
    </row>
    <row r="572" customFormat="false" ht="13.8" hidden="false" customHeight="false" outlineLevel="0" collapsed="false">
      <c r="A572" s="4" t="s">
        <v>131</v>
      </c>
      <c r="B572" s="4" t="n">
        <v>1</v>
      </c>
      <c r="C572" s="0"/>
      <c r="D572" s="0"/>
      <c r="E572" s="0"/>
      <c r="F572" s="4" t="n">
        <v>72</v>
      </c>
      <c r="G572" s="4" t="n">
        <v>4</v>
      </c>
      <c r="H572" s="4" t="n">
        <v>4072</v>
      </c>
      <c r="I572" s="4" t="n">
        <v>14072</v>
      </c>
      <c r="J572" s="4" t="n">
        <v>4072</v>
      </c>
      <c r="K572" s="4" t="s">
        <v>200</v>
      </c>
      <c r="L572" s="4" t="s">
        <v>132</v>
      </c>
      <c r="M572" s="0" t="s">
        <v>3441</v>
      </c>
      <c r="O572" s="0" t="s">
        <v>3442</v>
      </c>
      <c r="R572" s="0" t="n">
        <v>3</v>
      </c>
      <c r="S572" s="0" t="n">
        <f aca="false">(1+LEN(O572)-LEN(SUBSTITUTE(O572," ","")))</f>
        <v>10</v>
      </c>
    </row>
    <row r="573" customFormat="false" ht="13.8" hidden="false" customHeight="false" outlineLevel="0" collapsed="false">
      <c r="A573" s="4" t="s">
        <v>167</v>
      </c>
      <c r="B573" s="4" t="n">
        <v>1</v>
      </c>
      <c r="C573" s="0"/>
      <c r="D573" s="0"/>
      <c r="E573" s="0"/>
      <c r="F573" s="4" t="n">
        <v>72</v>
      </c>
      <c r="G573" s="4" t="n">
        <v>4</v>
      </c>
      <c r="H573" s="4" t="n">
        <v>4072</v>
      </c>
      <c r="I573" s="4" t="n">
        <v>14072</v>
      </c>
      <c r="J573" s="4" t="n">
        <v>4072</v>
      </c>
      <c r="K573" s="4" t="s">
        <v>200</v>
      </c>
      <c r="L573" s="4" t="s">
        <v>132</v>
      </c>
      <c r="M573" s="0" t="s">
        <v>3443</v>
      </c>
      <c r="O573" s="0" t="s">
        <v>3444</v>
      </c>
      <c r="R573" s="0" t="n">
        <v>3</v>
      </c>
      <c r="S573" s="0" t="n">
        <f aca="false">(1+LEN(O573)-LEN(SUBSTITUTE(O573," ","")))</f>
        <v>6</v>
      </c>
    </row>
    <row r="574" customFormat="false" ht="13.8" hidden="false" customHeight="false" outlineLevel="0" collapsed="false">
      <c r="A574" s="4" t="s">
        <v>195</v>
      </c>
      <c r="B574" s="4" t="n">
        <v>1</v>
      </c>
      <c r="C574" s="4"/>
      <c r="D574" s="4"/>
      <c r="E574" s="4"/>
      <c r="F574" s="4" t="n">
        <v>72</v>
      </c>
      <c r="G574" s="4" t="n">
        <v>4</v>
      </c>
      <c r="H574" s="4" t="n">
        <v>4072</v>
      </c>
      <c r="I574" s="4" t="n">
        <v>14072</v>
      </c>
      <c r="J574" s="4" t="n">
        <v>4072</v>
      </c>
      <c r="K574" s="4" t="s">
        <v>200</v>
      </c>
      <c r="L574" s="4" t="s">
        <v>132</v>
      </c>
      <c r="M574" s="16" t="s">
        <v>3441</v>
      </c>
      <c r="N574" s="16"/>
      <c r="O574" s="16" t="s">
        <v>3442</v>
      </c>
      <c r="P574" s="16"/>
      <c r="Q574" s="16"/>
      <c r="R574" s="16" t="n">
        <v>3</v>
      </c>
      <c r="S574" s="16" t="n">
        <f aca="false">(1+LEN(O574)-LEN(SUBSTITUTE(O574," ","")))</f>
        <v>10</v>
      </c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4"/>
      <c r="BX574" s="16"/>
      <c r="BY574" s="16"/>
      <c r="BZ574" s="14"/>
      <c r="CA574" s="16"/>
      <c r="CB574" s="16"/>
      <c r="CC574" s="16"/>
      <c r="CD574" s="14"/>
      <c r="CE574" s="16"/>
      <c r="CF574" s="14"/>
      <c r="CG574" s="16"/>
      <c r="CH574" s="16"/>
      <c r="CI574" s="16"/>
      <c r="CJ574" s="16"/>
      <c r="CK574" s="16"/>
      <c r="CL574" s="16"/>
      <c r="CM574" s="16"/>
    </row>
    <row r="575" customFormat="false" ht="13.8" hidden="false" customHeight="false" outlineLevel="0" collapsed="false">
      <c r="A575" s="4" t="s">
        <v>197</v>
      </c>
      <c r="B575" s="4" t="n">
        <v>1</v>
      </c>
      <c r="C575" s="4"/>
      <c r="D575" s="4"/>
      <c r="E575" s="4"/>
      <c r="F575" s="4" t="n">
        <v>72</v>
      </c>
      <c r="G575" s="4" t="n">
        <v>4</v>
      </c>
      <c r="H575" s="4" t="n">
        <v>4072</v>
      </c>
      <c r="I575" s="4" t="n">
        <v>14072</v>
      </c>
      <c r="J575" s="4" t="n">
        <v>4072</v>
      </c>
      <c r="K575" s="4" t="s">
        <v>200</v>
      </c>
      <c r="L575" s="4" t="s">
        <v>132</v>
      </c>
      <c r="M575" s="0" t="s">
        <v>3443</v>
      </c>
      <c r="O575" s="0" t="s">
        <v>3444</v>
      </c>
      <c r="R575" s="0" t="n">
        <v>3</v>
      </c>
      <c r="S575" s="0" t="n">
        <f aca="false">(1+LEN(O575)-LEN(SUBSTITUTE(O575," ","")))</f>
        <v>6</v>
      </c>
      <c r="CM575" s="16"/>
    </row>
    <row r="576" customFormat="false" ht="13.8" hidden="false" customHeight="false" outlineLevel="0" collapsed="false">
      <c r="A576" s="4" t="s">
        <v>201</v>
      </c>
      <c r="B576" s="4" t="n">
        <v>2</v>
      </c>
      <c r="C576" s="0"/>
      <c r="D576" s="0"/>
      <c r="E576" s="0"/>
      <c r="F576" s="4" t="n">
        <v>72</v>
      </c>
      <c r="G576" s="4" t="n">
        <v>9</v>
      </c>
      <c r="H576" s="4" t="n">
        <v>9072</v>
      </c>
      <c r="I576" s="4" t="n">
        <v>19072</v>
      </c>
      <c r="J576" s="4" t="n">
        <v>9072</v>
      </c>
      <c r="K576" s="4" t="s">
        <v>200</v>
      </c>
      <c r="L576" s="4" t="s">
        <v>132</v>
      </c>
      <c r="M576" s="0" t="s">
        <v>3443</v>
      </c>
      <c r="O576" s="0" t="s">
        <v>3444</v>
      </c>
      <c r="R576" s="0" t="n">
        <v>3</v>
      </c>
      <c r="S576" s="0" t="n">
        <f aca="false">(1+LEN(O576)-LEN(SUBSTITUTE(O576," ","")))</f>
        <v>6</v>
      </c>
    </row>
    <row r="577" customFormat="false" ht="13.8" hidden="false" customHeight="false" outlineLevel="0" collapsed="false">
      <c r="A577" s="4" t="s">
        <v>199</v>
      </c>
      <c r="B577" s="4" t="n">
        <v>2</v>
      </c>
      <c r="C577" s="0"/>
      <c r="D577" s="0"/>
      <c r="E577" s="0"/>
      <c r="F577" s="4" t="n">
        <v>72</v>
      </c>
      <c r="G577" s="4" t="n">
        <v>9</v>
      </c>
      <c r="H577" s="4" t="n">
        <v>9072</v>
      </c>
      <c r="I577" s="4" t="n">
        <v>19072</v>
      </c>
      <c r="J577" s="4" t="n">
        <v>9072</v>
      </c>
      <c r="K577" s="4" t="s">
        <v>200</v>
      </c>
      <c r="L577" s="4" t="s">
        <v>132</v>
      </c>
      <c r="M577" s="0" t="s">
        <v>3441</v>
      </c>
      <c r="O577" s="0" t="s">
        <v>3442</v>
      </c>
      <c r="R577" s="0" t="n">
        <v>3</v>
      </c>
      <c r="S577" s="0" t="n">
        <f aca="false">(1+LEN(O577)-LEN(SUBSTITUTE(O577," ","")))</f>
        <v>10</v>
      </c>
      <c r="CN577" s="16"/>
    </row>
    <row r="578" customFormat="false" ht="13.8" hidden="false" customHeight="false" outlineLevel="0" collapsed="false">
      <c r="A578" s="4" t="s">
        <v>203</v>
      </c>
      <c r="B578" s="4" t="n">
        <v>2</v>
      </c>
      <c r="C578" s="0"/>
      <c r="D578" s="0"/>
      <c r="E578" s="0"/>
      <c r="F578" s="4" t="n">
        <v>72</v>
      </c>
      <c r="G578" s="4" t="n">
        <v>9</v>
      </c>
      <c r="H578" s="4" t="n">
        <v>9072</v>
      </c>
      <c r="I578" s="4" t="n">
        <v>19072</v>
      </c>
      <c r="J578" s="4" t="n">
        <v>9072</v>
      </c>
      <c r="K578" s="4" t="s">
        <v>200</v>
      </c>
      <c r="L578" s="4" t="s">
        <v>132</v>
      </c>
      <c r="M578" s="0" t="s">
        <v>3443</v>
      </c>
      <c r="O578" s="0" t="s">
        <v>3444</v>
      </c>
      <c r="R578" s="0" t="n">
        <v>3</v>
      </c>
      <c r="S578" s="0" t="n">
        <f aca="false">(1+LEN(O578)-LEN(SUBSTITUTE(O578," ","")))</f>
        <v>6</v>
      </c>
      <c r="CM578" s="16"/>
    </row>
    <row r="579" customFormat="false" ht="13.8" hidden="false" customHeight="false" outlineLevel="0" collapsed="false">
      <c r="A579" s="4" t="s">
        <v>202</v>
      </c>
      <c r="B579" s="4" t="n">
        <v>2</v>
      </c>
      <c r="C579" s="0"/>
      <c r="D579" s="0"/>
      <c r="E579" s="0"/>
      <c r="F579" s="4" t="n">
        <v>72</v>
      </c>
      <c r="G579" s="4" t="n">
        <v>9</v>
      </c>
      <c r="H579" s="4" t="n">
        <v>9072</v>
      </c>
      <c r="I579" s="4" t="n">
        <v>19072</v>
      </c>
      <c r="J579" s="4" t="n">
        <v>9072</v>
      </c>
      <c r="K579" s="4" t="s">
        <v>200</v>
      </c>
      <c r="L579" s="4" t="s">
        <v>132</v>
      </c>
      <c r="M579" s="0" t="s">
        <v>3441</v>
      </c>
      <c r="O579" s="0" t="s">
        <v>3442</v>
      </c>
      <c r="R579" s="0" t="n">
        <v>3</v>
      </c>
      <c r="S579" s="0" t="n">
        <f aca="false">(1+LEN(O579)-LEN(SUBSTITUTE(O579," ","")))</f>
        <v>10</v>
      </c>
      <c r="CM579" s="16"/>
    </row>
    <row r="580" customFormat="false" ht="13.8" hidden="false" customHeight="false" outlineLevel="0" collapsed="false">
      <c r="A580" s="4" t="s">
        <v>131</v>
      </c>
      <c r="B580" s="4" t="n">
        <v>1</v>
      </c>
      <c r="C580" s="0"/>
      <c r="D580" s="0"/>
      <c r="E580" s="0"/>
      <c r="F580" s="4" t="n">
        <v>73</v>
      </c>
      <c r="G580" s="4" t="n">
        <v>4</v>
      </c>
      <c r="H580" s="4" t="n">
        <v>4073</v>
      </c>
      <c r="I580" s="4" t="n">
        <v>14073</v>
      </c>
      <c r="J580" s="4" t="n">
        <v>4073</v>
      </c>
      <c r="K580" s="4" t="s">
        <v>200</v>
      </c>
      <c r="L580" s="4" t="s">
        <v>132</v>
      </c>
      <c r="M580" s="0" t="s">
        <v>3445</v>
      </c>
      <c r="O580" s="0" t="s">
        <v>3446</v>
      </c>
      <c r="R580" s="0" t="n">
        <v>3</v>
      </c>
      <c r="S580" s="0" t="n">
        <f aca="false">(1+LEN(O580)-LEN(SUBSTITUTE(O580," ","")))</f>
        <v>9</v>
      </c>
    </row>
    <row r="581" customFormat="false" ht="13.8" hidden="false" customHeight="false" outlineLevel="0" collapsed="false">
      <c r="A581" s="4" t="s">
        <v>167</v>
      </c>
      <c r="B581" s="4" t="n">
        <v>1</v>
      </c>
      <c r="C581" s="0"/>
      <c r="D581" s="0"/>
      <c r="E581" s="0"/>
      <c r="F581" s="4" t="n">
        <v>73</v>
      </c>
      <c r="G581" s="4" t="n">
        <v>4</v>
      </c>
      <c r="H581" s="4" t="n">
        <v>4073</v>
      </c>
      <c r="I581" s="4" t="n">
        <v>14073</v>
      </c>
      <c r="J581" s="4" t="n">
        <v>4073</v>
      </c>
      <c r="K581" s="4" t="s">
        <v>200</v>
      </c>
      <c r="L581" s="4" t="s">
        <v>132</v>
      </c>
      <c r="M581" s="0" t="s">
        <v>3447</v>
      </c>
      <c r="O581" s="0" t="s">
        <v>3448</v>
      </c>
      <c r="R581" s="0" t="n">
        <v>3</v>
      </c>
      <c r="S581" s="0" t="n">
        <f aca="false">(1+LEN(O581)-LEN(SUBSTITUTE(O581," ","")))</f>
        <v>8</v>
      </c>
      <c r="CN581" s="16"/>
    </row>
    <row r="582" customFormat="false" ht="13.8" hidden="false" customHeight="false" outlineLevel="0" collapsed="false">
      <c r="A582" s="4" t="s">
        <v>195</v>
      </c>
      <c r="B582" s="4" t="n">
        <v>1</v>
      </c>
      <c r="C582" s="4"/>
      <c r="D582" s="4"/>
      <c r="E582" s="4"/>
      <c r="F582" s="4" t="n">
        <v>73</v>
      </c>
      <c r="G582" s="4" t="n">
        <v>4</v>
      </c>
      <c r="H582" s="4" t="n">
        <v>4073</v>
      </c>
      <c r="I582" s="4" t="n">
        <v>14073</v>
      </c>
      <c r="J582" s="4" t="n">
        <v>4073</v>
      </c>
      <c r="K582" s="4" t="s">
        <v>200</v>
      </c>
      <c r="L582" s="4" t="s">
        <v>132</v>
      </c>
      <c r="M582" s="16" t="s">
        <v>3445</v>
      </c>
      <c r="N582" s="16"/>
      <c r="O582" s="16" t="s">
        <v>3446</v>
      </c>
      <c r="P582" s="16"/>
      <c r="Q582" s="16"/>
      <c r="R582" s="16" t="n">
        <v>3</v>
      </c>
      <c r="S582" s="16" t="n">
        <f aca="false">(1+LEN(O582)-LEN(SUBSTITUTE(O582," ","")))</f>
        <v>9</v>
      </c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4"/>
      <c r="BX582" s="16"/>
      <c r="BY582" s="16"/>
      <c r="BZ582" s="14"/>
      <c r="CA582" s="16"/>
      <c r="CB582" s="16"/>
      <c r="CC582" s="16"/>
      <c r="CD582" s="14"/>
      <c r="CE582" s="16"/>
      <c r="CF582" s="14"/>
      <c r="CG582" s="16"/>
      <c r="CH582" s="16"/>
      <c r="CI582" s="16"/>
      <c r="CJ582" s="16"/>
      <c r="CK582" s="16"/>
      <c r="CL582" s="16"/>
      <c r="CM582" s="16"/>
      <c r="CN582" s="16"/>
    </row>
    <row r="583" customFormat="false" ht="13.8" hidden="false" customHeight="false" outlineLevel="0" collapsed="false">
      <c r="A583" s="4" t="s">
        <v>197</v>
      </c>
      <c r="B583" s="4" t="n">
        <v>1</v>
      </c>
      <c r="C583" s="4"/>
      <c r="D583" s="4"/>
      <c r="E583" s="4"/>
      <c r="F583" s="4" t="n">
        <v>73</v>
      </c>
      <c r="G583" s="4" t="n">
        <v>4</v>
      </c>
      <c r="H583" s="4" t="n">
        <v>4073</v>
      </c>
      <c r="I583" s="4" t="n">
        <v>14073</v>
      </c>
      <c r="J583" s="4" t="n">
        <v>4073</v>
      </c>
      <c r="K583" s="4" t="s">
        <v>200</v>
      </c>
      <c r="L583" s="4" t="s">
        <v>132</v>
      </c>
      <c r="M583" s="0" t="s">
        <v>3447</v>
      </c>
      <c r="O583" s="0" t="s">
        <v>3448</v>
      </c>
      <c r="R583" s="0" t="n">
        <v>3</v>
      </c>
      <c r="S583" s="0" t="n">
        <f aca="false">(1+LEN(O583)-LEN(SUBSTITUTE(O583," ","")))</f>
        <v>8</v>
      </c>
      <c r="CM583" s="16"/>
      <c r="CN583" s="16"/>
    </row>
    <row r="584" customFormat="false" ht="13.8" hidden="false" customHeight="false" outlineLevel="0" collapsed="false">
      <c r="A584" s="4" t="s">
        <v>201</v>
      </c>
      <c r="B584" s="4" t="n">
        <v>2</v>
      </c>
      <c r="C584" s="0"/>
      <c r="D584" s="0"/>
      <c r="E584" s="0"/>
      <c r="F584" s="4" t="n">
        <v>73</v>
      </c>
      <c r="G584" s="4" t="n">
        <v>9</v>
      </c>
      <c r="H584" s="4" t="n">
        <v>9073</v>
      </c>
      <c r="I584" s="4" t="n">
        <v>19073</v>
      </c>
      <c r="J584" s="4" t="n">
        <v>9073</v>
      </c>
      <c r="K584" s="4" t="s">
        <v>200</v>
      </c>
      <c r="L584" s="4" t="s">
        <v>132</v>
      </c>
      <c r="M584" s="0" t="s">
        <v>3447</v>
      </c>
      <c r="O584" s="0" t="s">
        <v>3448</v>
      </c>
      <c r="R584" s="0" t="n">
        <v>3</v>
      </c>
      <c r="S584" s="0" t="n">
        <f aca="false">(1+LEN(O584)-LEN(SUBSTITUTE(O584," ","")))</f>
        <v>8</v>
      </c>
    </row>
    <row r="585" customFormat="false" ht="13.8" hidden="false" customHeight="false" outlineLevel="0" collapsed="false">
      <c r="A585" s="4" t="s">
        <v>199</v>
      </c>
      <c r="B585" s="4" t="n">
        <v>2</v>
      </c>
      <c r="C585" s="0"/>
      <c r="D585" s="0"/>
      <c r="E585" s="0"/>
      <c r="F585" s="4" t="n">
        <v>73</v>
      </c>
      <c r="G585" s="4" t="n">
        <v>9</v>
      </c>
      <c r="H585" s="4" t="n">
        <v>9073</v>
      </c>
      <c r="I585" s="4" t="n">
        <v>19073</v>
      </c>
      <c r="J585" s="4" t="n">
        <v>9073</v>
      </c>
      <c r="K585" s="4" t="s">
        <v>200</v>
      </c>
      <c r="L585" s="4" t="s">
        <v>132</v>
      </c>
      <c r="M585" s="0" t="s">
        <v>3445</v>
      </c>
      <c r="O585" s="0" t="s">
        <v>3446</v>
      </c>
      <c r="R585" s="0" t="n">
        <v>3</v>
      </c>
      <c r="S585" s="0" t="n">
        <f aca="false">(1+LEN(O585)-LEN(SUBSTITUTE(O585," ","")))</f>
        <v>9</v>
      </c>
    </row>
    <row r="586" customFormat="false" ht="13.8" hidden="false" customHeight="false" outlineLevel="0" collapsed="false">
      <c r="A586" s="4" t="s">
        <v>203</v>
      </c>
      <c r="B586" s="4" t="n">
        <v>2</v>
      </c>
      <c r="C586" s="0"/>
      <c r="D586" s="0"/>
      <c r="E586" s="0"/>
      <c r="F586" s="4" t="n">
        <v>73</v>
      </c>
      <c r="G586" s="4" t="n">
        <v>9</v>
      </c>
      <c r="H586" s="4" t="n">
        <v>9073</v>
      </c>
      <c r="I586" s="4" t="n">
        <v>19073</v>
      </c>
      <c r="J586" s="4" t="n">
        <v>9073</v>
      </c>
      <c r="K586" s="4" t="s">
        <v>200</v>
      </c>
      <c r="L586" s="4" t="s">
        <v>132</v>
      </c>
      <c r="M586" s="0" t="s">
        <v>3447</v>
      </c>
      <c r="O586" s="0" t="s">
        <v>3448</v>
      </c>
      <c r="R586" s="0" t="n">
        <v>3</v>
      </c>
      <c r="S586" s="0" t="n">
        <f aca="false">(1+LEN(O586)-LEN(SUBSTITUTE(O586," ","")))</f>
        <v>8</v>
      </c>
      <c r="CM586" s="16"/>
      <c r="CN586" s="16"/>
    </row>
    <row r="587" customFormat="false" ht="13.8" hidden="false" customHeight="false" outlineLevel="0" collapsed="false">
      <c r="A587" s="4" t="s">
        <v>202</v>
      </c>
      <c r="B587" s="4" t="n">
        <v>2</v>
      </c>
      <c r="C587" s="0"/>
      <c r="D587" s="0"/>
      <c r="E587" s="0"/>
      <c r="F587" s="4" t="n">
        <v>73</v>
      </c>
      <c r="G587" s="4" t="n">
        <v>9</v>
      </c>
      <c r="H587" s="4" t="n">
        <v>9073</v>
      </c>
      <c r="I587" s="4" t="n">
        <v>19073</v>
      </c>
      <c r="J587" s="4" t="n">
        <v>9073</v>
      </c>
      <c r="K587" s="4" t="s">
        <v>200</v>
      </c>
      <c r="L587" s="4" t="s">
        <v>132</v>
      </c>
      <c r="M587" s="0" t="s">
        <v>3445</v>
      </c>
      <c r="O587" s="0" t="s">
        <v>3446</v>
      </c>
      <c r="R587" s="0" t="n">
        <v>3</v>
      </c>
      <c r="S587" s="0" t="n">
        <f aca="false">(1+LEN(O587)-LEN(SUBSTITUTE(O587," ","")))</f>
        <v>9</v>
      </c>
      <c r="CM587" s="16"/>
      <c r="CN587" s="16"/>
    </row>
    <row r="588" customFormat="false" ht="13.8" hidden="false" customHeight="false" outlineLevel="0" collapsed="false">
      <c r="A588" s="4" t="s">
        <v>131</v>
      </c>
      <c r="B588" s="4" t="n">
        <v>1</v>
      </c>
      <c r="C588" s="0"/>
      <c r="D588" s="0"/>
      <c r="E588" s="0"/>
      <c r="F588" s="4" t="n">
        <v>74</v>
      </c>
      <c r="G588" s="4" t="n">
        <v>4</v>
      </c>
      <c r="H588" s="4" t="n">
        <v>4074</v>
      </c>
      <c r="I588" s="4" t="n">
        <v>14074</v>
      </c>
      <c r="J588" s="4" t="n">
        <v>4074</v>
      </c>
      <c r="K588" s="4" t="s">
        <v>200</v>
      </c>
      <c r="L588" s="4" t="s">
        <v>132</v>
      </c>
      <c r="M588" s="0" t="s">
        <v>3449</v>
      </c>
      <c r="O588" s="0" t="s">
        <v>3450</v>
      </c>
      <c r="R588" s="0" t="n">
        <v>3</v>
      </c>
      <c r="S588" s="0" t="n">
        <f aca="false">(1+LEN(O588)-LEN(SUBSTITUTE(O588," ","")))</f>
        <v>6</v>
      </c>
    </row>
    <row r="589" customFormat="false" ht="13.8" hidden="false" customHeight="false" outlineLevel="0" collapsed="false">
      <c r="A589" s="4" t="s">
        <v>167</v>
      </c>
      <c r="B589" s="4" t="n">
        <v>1</v>
      </c>
      <c r="C589" s="0"/>
      <c r="D589" s="0"/>
      <c r="E589" s="0"/>
      <c r="F589" s="4" t="n">
        <v>74</v>
      </c>
      <c r="G589" s="4" t="n">
        <v>4</v>
      </c>
      <c r="H589" s="4" t="n">
        <v>4074</v>
      </c>
      <c r="I589" s="4" t="n">
        <v>14074</v>
      </c>
      <c r="J589" s="4" t="n">
        <v>4074</v>
      </c>
      <c r="K589" s="4" t="s">
        <v>200</v>
      </c>
      <c r="L589" s="4" t="s">
        <v>132</v>
      </c>
      <c r="M589" s="0" t="s">
        <v>3451</v>
      </c>
      <c r="O589" s="0" t="s">
        <v>3452</v>
      </c>
      <c r="R589" s="0" t="n">
        <v>3</v>
      </c>
      <c r="S589" s="0" t="n">
        <f aca="false">(1+LEN(O589)-LEN(SUBSTITUTE(O589," ","")))</f>
        <v>10</v>
      </c>
    </row>
    <row r="590" customFormat="false" ht="13.8" hidden="false" customHeight="false" outlineLevel="0" collapsed="false">
      <c r="A590" s="4" t="s">
        <v>195</v>
      </c>
      <c r="B590" s="4" t="n">
        <v>1</v>
      </c>
      <c r="C590" s="4"/>
      <c r="D590" s="4"/>
      <c r="E590" s="4"/>
      <c r="F590" s="4" t="n">
        <v>74</v>
      </c>
      <c r="G590" s="4" t="n">
        <v>4</v>
      </c>
      <c r="H590" s="4" t="n">
        <v>4074</v>
      </c>
      <c r="I590" s="4" t="n">
        <v>14074</v>
      </c>
      <c r="J590" s="4" t="n">
        <v>4074</v>
      </c>
      <c r="K590" s="4" t="s">
        <v>200</v>
      </c>
      <c r="L590" s="4" t="s">
        <v>132</v>
      </c>
      <c r="M590" s="16" t="s">
        <v>3449</v>
      </c>
      <c r="N590" s="16"/>
      <c r="O590" s="16" t="s">
        <v>3450</v>
      </c>
      <c r="P590" s="16"/>
      <c r="Q590" s="16"/>
      <c r="R590" s="16" t="n">
        <v>3</v>
      </c>
      <c r="S590" s="16" t="n">
        <f aca="false">(1+LEN(O590)-LEN(SUBSTITUTE(O590," ","")))</f>
        <v>6</v>
      </c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4"/>
      <c r="BX590" s="16"/>
      <c r="BY590" s="16"/>
      <c r="BZ590" s="14"/>
      <c r="CA590" s="16"/>
      <c r="CB590" s="16"/>
      <c r="CC590" s="16"/>
      <c r="CD590" s="14"/>
      <c r="CE590" s="16"/>
      <c r="CF590" s="14"/>
      <c r="CG590" s="16"/>
      <c r="CH590" s="16"/>
      <c r="CI590" s="16"/>
      <c r="CJ590" s="16"/>
      <c r="CK590" s="16"/>
      <c r="CL590" s="16"/>
      <c r="CM590" s="16"/>
    </row>
    <row r="591" customFormat="false" ht="13.8" hidden="false" customHeight="false" outlineLevel="0" collapsed="false">
      <c r="A591" s="4" t="s">
        <v>197</v>
      </c>
      <c r="B591" s="4" t="n">
        <v>1</v>
      </c>
      <c r="C591" s="4"/>
      <c r="D591" s="4"/>
      <c r="E591" s="4"/>
      <c r="F591" s="4" t="n">
        <v>74</v>
      </c>
      <c r="G591" s="4" t="n">
        <v>4</v>
      </c>
      <c r="H591" s="4" t="n">
        <v>4074</v>
      </c>
      <c r="I591" s="4" t="n">
        <v>14074</v>
      </c>
      <c r="J591" s="4" t="n">
        <v>4074</v>
      </c>
      <c r="K591" s="4" t="s">
        <v>200</v>
      </c>
      <c r="L591" s="4" t="s">
        <v>132</v>
      </c>
      <c r="M591" s="0" t="s">
        <v>3451</v>
      </c>
      <c r="O591" s="0" t="s">
        <v>3452</v>
      </c>
      <c r="R591" s="0" t="n">
        <v>3</v>
      </c>
      <c r="S591" s="0" t="n">
        <f aca="false">(1+LEN(O591)-LEN(SUBSTITUTE(O591," ","")))</f>
        <v>10</v>
      </c>
      <c r="CM591" s="16"/>
    </row>
    <row r="592" customFormat="false" ht="13.8" hidden="false" customHeight="false" outlineLevel="0" collapsed="false">
      <c r="A592" s="4" t="s">
        <v>201</v>
      </c>
      <c r="B592" s="4" t="n">
        <v>2</v>
      </c>
      <c r="C592" s="0"/>
      <c r="D592" s="0"/>
      <c r="E592" s="0"/>
      <c r="F592" s="4" t="n">
        <v>74</v>
      </c>
      <c r="G592" s="4" t="n">
        <v>9</v>
      </c>
      <c r="H592" s="4" t="n">
        <v>9074</v>
      </c>
      <c r="I592" s="4" t="n">
        <v>19074</v>
      </c>
      <c r="J592" s="4" t="n">
        <v>9074</v>
      </c>
      <c r="K592" s="4" t="s">
        <v>200</v>
      </c>
      <c r="L592" s="4" t="s">
        <v>132</v>
      </c>
      <c r="M592" s="0" t="s">
        <v>3451</v>
      </c>
      <c r="O592" s="0" t="s">
        <v>3452</v>
      </c>
      <c r="R592" s="0" t="n">
        <v>3</v>
      </c>
      <c r="S592" s="0" t="n">
        <f aca="false">(1+LEN(O592)-LEN(SUBSTITUTE(O592," ","")))</f>
        <v>10</v>
      </c>
    </row>
    <row r="593" customFormat="false" ht="13.8" hidden="false" customHeight="false" outlineLevel="0" collapsed="false">
      <c r="A593" s="4" t="s">
        <v>199</v>
      </c>
      <c r="B593" s="4" t="n">
        <v>2</v>
      </c>
      <c r="C593" s="0"/>
      <c r="D593" s="0"/>
      <c r="E593" s="0"/>
      <c r="F593" s="4" t="n">
        <v>74</v>
      </c>
      <c r="G593" s="4" t="n">
        <v>9</v>
      </c>
      <c r="H593" s="4" t="n">
        <v>9074</v>
      </c>
      <c r="I593" s="4" t="n">
        <v>19074</v>
      </c>
      <c r="J593" s="4" t="n">
        <v>9074</v>
      </c>
      <c r="K593" s="4" t="s">
        <v>200</v>
      </c>
      <c r="L593" s="4" t="s">
        <v>132</v>
      </c>
      <c r="M593" s="0" t="s">
        <v>3449</v>
      </c>
      <c r="O593" s="0" t="s">
        <v>3450</v>
      </c>
      <c r="R593" s="0" t="n">
        <v>3</v>
      </c>
      <c r="S593" s="0" t="n">
        <f aca="false">(1+LEN(O593)-LEN(SUBSTITUTE(O593," ","")))</f>
        <v>6</v>
      </c>
      <c r="CN593" s="16"/>
    </row>
    <row r="594" customFormat="false" ht="13.8" hidden="false" customHeight="false" outlineLevel="0" collapsed="false">
      <c r="A594" s="4" t="s">
        <v>203</v>
      </c>
      <c r="B594" s="4" t="n">
        <v>2</v>
      </c>
      <c r="C594" s="0"/>
      <c r="D594" s="0"/>
      <c r="E594" s="0"/>
      <c r="F594" s="4" t="n">
        <v>74</v>
      </c>
      <c r="G594" s="4" t="n">
        <v>9</v>
      </c>
      <c r="H594" s="4" t="n">
        <v>9074</v>
      </c>
      <c r="I594" s="4" t="n">
        <v>19074</v>
      </c>
      <c r="J594" s="4" t="n">
        <v>9074</v>
      </c>
      <c r="K594" s="4" t="s">
        <v>200</v>
      </c>
      <c r="L594" s="4" t="s">
        <v>132</v>
      </c>
      <c r="M594" s="0" t="s">
        <v>3451</v>
      </c>
      <c r="O594" s="0" t="s">
        <v>3452</v>
      </c>
      <c r="R594" s="0" t="n">
        <v>3</v>
      </c>
      <c r="S594" s="0" t="n">
        <f aca="false">(1+LEN(O594)-LEN(SUBSTITUTE(O594," ","")))</f>
        <v>10</v>
      </c>
      <c r="CM594" s="16"/>
    </row>
    <row r="595" customFormat="false" ht="13.8" hidden="false" customHeight="false" outlineLevel="0" collapsed="false">
      <c r="A595" s="4" t="s">
        <v>202</v>
      </c>
      <c r="B595" s="4" t="n">
        <v>2</v>
      </c>
      <c r="C595" s="0"/>
      <c r="D595" s="0"/>
      <c r="E595" s="0"/>
      <c r="F595" s="4" t="n">
        <v>74</v>
      </c>
      <c r="G595" s="4" t="n">
        <v>9</v>
      </c>
      <c r="H595" s="4" t="n">
        <v>9074</v>
      </c>
      <c r="I595" s="4" t="n">
        <v>19074</v>
      </c>
      <c r="J595" s="4" t="n">
        <v>9074</v>
      </c>
      <c r="K595" s="4" t="s">
        <v>200</v>
      </c>
      <c r="L595" s="4" t="s">
        <v>132</v>
      </c>
      <c r="M595" s="0" t="s">
        <v>3449</v>
      </c>
      <c r="O595" s="0" t="s">
        <v>3450</v>
      </c>
      <c r="R595" s="0" t="n">
        <v>3</v>
      </c>
      <c r="S595" s="0" t="n">
        <f aca="false">(1+LEN(O595)-LEN(SUBSTITUTE(O595," ","")))</f>
        <v>6</v>
      </c>
      <c r="CM595" s="16"/>
    </row>
    <row r="596" customFormat="false" ht="13.8" hidden="false" customHeight="false" outlineLevel="0" collapsed="false">
      <c r="A596" s="4" t="s">
        <v>131</v>
      </c>
      <c r="B596" s="4" t="n">
        <v>1</v>
      </c>
      <c r="C596" s="0"/>
      <c r="D596" s="0"/>
      <c r="E596" s="0"/>
      <c r="F596" s="4" t="n">
        <v>75</v>
      </c>
      <c r="G596" s="4" t="n">
        <v>4</v>
      </c>
      <c r="H596" s="4" t="n">
        <v>4075</v>
      </c>
      <c r="I596" s="4" t="n">
        <v>14075</v>
      </c>
      <c r="J596" s="4" t="n">
        <v>4075</v>
      </c>
      <c r="K596" s="4" t="s">
        <v>200</v>
      </c>
      <c r="L596" s="4" t="s">
        <v>132</v>
      </c>
      <c r="M596" s="0" t="s">
        <v>3453</v>
      </c>
      <c r="O596" s="0" t="s">
        <v>3454</v>
      </c>
      <c r="R596" s="0" t="n">
        <v>3</v>
      </c>
      <c r="S596" s="0" t="n">
        <f aca="false">(1+LEN(O596)-LEN(SUBSTITUTE(O596," ","")))</f>
        <v>10</v>
      </c>
    </row>
    <row r="597" customFormat="false" ht="13.8" hidden="false" customHeight="false" outlineLevel="0" collapsed="false">
      <c r="A597" s="4" t="s">
        <v>167</v>
      </c>
      <c r="B597" s="4" t="n">
        <v>1</v>
      </c>
      <c r="C597" s="0"/>
      <c r="D597" s="0"/>
      <c r="E597" s="0"/>
      <c r="F597" s="4" t="n">
        <v>75</v>
      </c>
      <c r="G597" s="4" t="n">
        <v>4</v>
      </c>
      <c r="H597" s="4" t="n">
        <v>4075</v>
      </c>
      <c r="I597" s="4" t="n">
        <v>14075</v>
      </c>
      <c r="J597" s="4" t="n">
        <v>4075</v>
      </c>
      <c r="K597" s="4" t="s">
        <v>200</v>
      </c>
      <c r="L597" s="4" t="s">
        <v>132</v>
      </c>
      <c r="M597" s="0" t="s">
        <v>3455</v>
      </c>
      <c r="O597" s="0" t="s">
        <v>3456</v>
      </c>
      <c r="R597" s="0" t="n">
        <v>3</v>
      </c>
      <c r="S597" s="0" t="n">
        <f aca="false">(1+LEN(O597)-LEN(SUBSTITUTE(O597," ","")))</f>
        <v>8</v>
      </c>
      <c r="CN597" s="16"/>
    </row>
    <row r="598" customFormat="false" ht="13.8" hidden="false" customHeight="false" outlineLevel="0" collapsed="false">
      <c r="A598" s="4" t="s">
        <v>195</v>
      </c>
      <c r="B598" s="4" t="n">
        <v>1</v>
      </c>
      <c r="C598" s="4"/>
      <c r="D598" s="4"/>
      <c r="E598" s="4"/>
      <c r="F598" s="4" t="n">
        <v>75</v>
      </c>
      <c r="G598" s="4" t="n">
        <v>4</v>
      </c>
      <c r="H598" s="4" t="n">
        <v>4075</v>
      </c>
      <c r="I598" s="4" t="n">
        <v>14075</v>
      </c>
      <c r="J598" s="4" t="n">
        <v>4075</v>
      </c>
      <c r="K598" s="4" t="s">
        <v>200</v>
      </c>
      <c r="L598" s="4" t="s">
        <v>132</v>
      </c>
      <c r="M598" s="16" t="s">
        <v>3453</v>
      </c>
      <c r="N598" s="16"/>
      <c r="O598" s="16" t="s">
        <v>3454</v>
      </c>
      <c r="P598" s="16"/>
      <c r="Q598" s="16"/>
      <c r="R598" s="16" t="n">
        <v>3</v>
      </c>
      <c r="S598" s="16" t="n">
        <f aca="false">(1+LEN(O598)-LEN(SUBSTITUTE(O598," ","")))</f>
        <v>10</v>
      </c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4"/>
      <c r="BX598" s="16"/>
      <c r="BY598" s="16"/>
      <c r="BZ598" s="14"/>
      <c r="CA598" s="16"/>
      <c r="CB598" s="16"/>
      <c r="CC598" s="16"/>
      <c r="CD598" s="14"/>
      <c r="CE598" s="16"/>
      <c r="CF598" s="14"/>
      <c r="CG598" s="16"/>
      <c r="CH598" s="16"/>
      <c r="CI598" s="16"/>
      <c r="CJ598" s="16"/>
      <c r="CK598" s="16"/>
      <c r="CL598" s="16"/>
      <c r="CM598" s="16"/>
      <c r="CN598" s="16"/>
    </row>
    <row r="599" customFormat="false" ht="13.8" hidden="false" customHeight="false" outlineLevel="0" collapsed="false">
      <c r="A599" s="4" t="s">
        <v>197</v>
      </c>
      <c r="B599" s="4" t="n">
        <v>1</v>
      </c>
      <c r="C599" s="4"/>
      <c r="D599" s="4"/>
      <c r="E599" s="4"/>
      <c r="F599" s="4" t="n">
        <v>75</v>
      </c>
      <c r="G599" s="4" t="n">
        <v>4</v>
      </c>
      <c r="H599" s="4" t="n">
        <v>4075</v>
      </c>
      <c r="I599" s="4" t="n">
        <v>14075</v>
      </c>
      <c r="J599" s="4" t="n">
        <v>4075</v>
      </c>
      <c r="K599" s="4" t="s">
        <v>200</v>
      </c>
      <c r="L599" s="4" t="s">
        <v>132</v>
      </c>
      <c r="M599" s="0" t="s">
        <v>3455</v>
      </c>
      <c r="O599" s="0" t="s">
        <v>3456</v>
      </c>
      <c r="R599" s="0" t="n">
        <v>3</v>
      </c>
      <c r="S599" s="0" t="n">
        <f aca="false">(1+LEN(O599)-LEN(SUBSTITUTE(O599," ","")))</f>
        <v>8</v>
      </c>
      <c r="CM599" s="16"/>
      <c r="CN599" s="16"/>
    </row>
    <row r="600" customFormat="false" ht="13.8" hidden="false" customHeight="false" outlineLevel="0" collapsed="false">
      <c r="A600" s="4" t="s">
        <v>201</v>
      </c>
      <c r="B600" s="4" t="n">
        <v>2</v>
      </c>
      <c r="C600" s="0"/>
      <c r="D600" s="0"/>
      <c r="E600" s="0"/>
      <c r="F600" s="4" t="n">
        <v>75</v>
      </c>
      <c r="G600" s="4" t="n">
        <v>9</v>
      </c>
      <c r="H600" s="4" t="n">
        <v>9075</v>
      </c>
      <c r="I600" s="4" t="n">
        <v>19075</v>
      </c>
      <c r="J600" s="4" t="n">
        <v>9075</v>
      </c>
      <c r="K600" s="4" t="s">
        <v>200</v>
      </c>
      <c r="L600" s="4" t="s">
        <v>132</v>
      </c>
      <c r="M600" s="0" t="s">
        <v>3455</v>
      </c>
      <c r="O600" s="0" t="s">
        <v>3456</v>
      </c>
      <c r="R600" s="0" t="n">
        <v>3</v>
      </c>
      <c r="S600" s="0" t="n">
        <f aca="false">(1+LEN(O600)-LEN(SUBSTITUTE(O600," ","")))</f>
        <v>8</v>
      </c>
    </row>
    <row r="601" customFormat="false" ht="13.8" hidden="false" customHeight="false" outlineLevel="0" collapsed="false">
      <c r="A601" s="4" t="s">
        <v>199</v>
      </c>
      <c r="B601" s="4" t="n">
        <v>2</v>
      </c>
      <c r="C601" s="0"/>
      <c r="D601" s="0"/>
      <c r="E601" s="0"/>
      <c r="F601" s="4" t="n">
        <v>75</v>
      </c>
      <c r="G601" s="4" t="n">
        <v>9</v>
      </c>
      <c r="H601" s="4" t="n">
        <v>9075</v>
      </c>
      <c r="I601" s="4" t="n">
        <v>19075</v>
      </c>
      <c r="J601" s="4" t="n">
        <v>9075</v>
      </c>
      <c r="K601" s="4" t="s">
        <v>200</v>
      </c>
      <c r="L601" s="4" t="s">
        <v>132</v>
      </c>
      <c r="M601" s="0" t="s">
        <v>3453</v>
      </c>
      <c r="O601" s="0" t="s">
        <v>3454</v>
      </c>
      <c r="R601" s="0" t="n">
        <v>3</v>
      </c>
      <c r="S601" s="0" t="n">
        <f aca="false">(1+LEN(O601)-LEN(SUBSTITUTE(O601," ","")))</f>
        <v>10</v>
      </c>
    </row>
    <row r="602" customFormat="false" ht="13.8" hidden="false" customHeight="false" outlineLevel="0" collapsed="false">
      <c r="A602" s="4" t="s">
        <v>203</v>
      </c>
      <c r="B602" s="4" t="n">
        <v>2</v>
      </c>
      <c r="C602" s="0"/>
      <c r="D602" s="0"/>
      <c r="E602" s="0"/>
      <c r="F602" s="4" t="n">
        <v>75</v>
      </c>
      <c r="G602" s="4" t="n">
        <v>9</v>
      </c>
      <c r="H602" s="4" t="n">
        <v>9075</v>
      </c>
      <c r="I602" s="4" t="n">
        <v>19075</v>
      </c>
      <c r="J602" s="4" t="n">
        <v>9075</v>
      </c>
      <c r="K602" s="4" t="s">
        <v>200</v>
      </c>
      <c r="L602" s="4" t="s">
        <v>132</v>
      </c>
      <c r="M602" s="0" t="s">
        <v>3455</v>
      </c>
      <c r="O602" s="0" t="s">
        <v>3456</v>
      </c>
      <c r="R602" s="0" t="n">
        <v>3</v>
      </c>
      <c r="S602" s="0" t="n">
        <f aca="false">(1+LEN(O602)-LEN(SUBSTITUTE(O602," ","")))</f>
        <v>8</v>
      </c>
      <c r="CM602" s="16"/>
      <c r="CN602" s="16"/>
    </row>
    <row r="603" customFormat="false" ht="13.8" hidden="false" customHeight="false" outlineLevel="0" collapsed="false">
      <c r="A603" s="4" t="s">
        <v>202</v>
      </c>
      <c r="B603" s="4" t="n">
        <v>2</v>
      </c>
      <c r="C603" s="0"/>
      <c r="D603" s="0"/>
      <c r="E603" s="0"/>
      <c r="F603" s="4" t="n">
        <v>75</v>
      </c>
      <c r="G603" s="4" t="n">
        <v>9</v>
      </c>
      <c r="H603" s="4" t="n">
        <v>9075</v>
      </c>
      <c r="I603" s="4" t="n">
        <v>19075</v>
      </c>
      <c r="J603" s="4" t="n">
        <v>9075</v>
      </c>
      <c r="K603" s="4" t="s">
        <v>200</v>
      </c>
      <c r="L603" s="4" t="s">
        <v>132</v>
      </c>
      <c r="M603" s="0" t="s">
        <v>3453</v>
      </c>
      <c r="O603" s="0" t="s">
        <v>3454</v>
      </c>
      <c r="R603" s="0" t="n">
        <v>3</v>
      </c>
      <c r="S603" s="0" t="n">
        <f aca="false">(1+LEN(O603)-LEN(SUBSTITUTE(O603," ","")))</f>
        <v>10</v>
      </c>
      <c r="CM603" s="16"/>
      <c r="CN603" s="16"/>
    </row>
    <row r="604" customFormat="false" ht="13.8" hidden="false" customHeight="false" outlineLevel="0" collapsed="false">
      <c r="A604" s="4" t="s">
        <v>131</v>
      </c>
      <c r="B604" s="4" t="n">
        <v>1</v>
      </c>
      <c r="C604" s="0"/>
      <c r="D604" s="0"/>
      <c r="E604" s="0"/>
      <c r="F604" s="4" t="n">
        <v>76</v>
      </c>
      <c r="G604" s="4" t="n">
        <v>4</v>
      </c>
      <c r="H604" s="4" t="n">
        <v>4076</v>
      </c>
      <c r="I604" s="4" t="n">
        <v>14076</v>
      </c>
      <c r="J604" s="4" t="n">
        <v>4076</v>
      </c>
      <c r="K604" s="4" t="s">
        <v>200</v>
      </c>
      <c r="L604" s="4" t="s">
        <v>132</v>
      </c>
      <c r="M604" s="0" t="s">
        <v>3457</v>
      </c>
      <c r="O604" s="0" t="s">
        <v>3458</v>
      </c>
      <c r="R604" s="0" t="n">
        <v>3</v>
      </c>
      <c r="S604" s="0" t="n">
        <f aca="false">(1+LEN(O604)-LEN(SUBSTITUTE(O604," ","")))</f>
        <v>7</v>
      </c>
      <c r="CN604" s="16"/>
    </row>
    <row r="605" customFormat="false" ht="13.8" hidden="false" customHeight="false" outlineLevel="0" collapsed="false">
      <c r="A605" s="4" t="s">
        <v>167</v>
      </c>
      <c r="B605" s="4" t="n">
        <v>1</v>
      </c>
      <c r="C605" s="0"/>
      <c r="D605" s="0"/>
      <c r="E605" s="0"/>
      <c r="F605" s="4" t="n">
        <v>76</v>
      </c>
      <c r="G605" s="4" t="n">
        <v>4</v>
      </c>
      <c r="H605" s="4" t="n">
        <v>4076</v>
      </c>
      <c r="I605" s="4" t="n">
        <v>14076</v>
      </c>
      <c r="J605" s="4" t="n">
        <v>4076</v>
      </c>
      <c r="K605" s="4" t="s">
        <v>200</v>
      </c>
      <c r="L605" s="4" t="s">
        <v>132</v>
      </c>
      <c r="M605" s="0" t="s">
        <v>3459</v>
      </c>
      <c r="O605" s="0" t="s">
        <v>3460</v>
      </c>
      <c r="R605" s="0" t="n">
        <v>3</v>
      </c>
      <c r="S605" s="0" t="n">
        <f aca="false">(1+LEN(O605)-LEN(SUBSTITUTE(O605," ","")))</f>
        <v>9</v>
      </c>
      <c r="CN605" s="16"/>
    </row>
    <row r="606" customFormat="false" ht="13.8" hidden="false" customHeight="false" outlineLevel="0" collapsed="false">
      <c r="A606" s="4" t="s">
        <v>195</v>
      </c>
      <c r="B606" s="4" t="n">
        <v>1</v>
      </c>
      <c r="C606" s="4"/>
      <c r="D606" s="4"/>
      <c r="E606" s="4"/>
      <c r="F606" s="4" t="n">
        <v>76</v>
      </c>
      <c r="G606" s="4" t="n">
        <v>4</v>
      </c>
      <c r="H606" s="4" t="n">
        <v>4076</v>
      </c>
      <c r="I606" s="4" t="n">
        <v>14076</v>
      </c>
      <c r="J606" s="4" t="n">
        <v>4076</v>
      </c>
      <c r="K606" s="4" t="s">
        <v>200</v>
      </c>
      <c r="L606" s="4" t="s">
        <v>132</v>
      </c>
      <c r="M606" s="16" t="s">
        <v>3457</v>
      </c>
      <c r="N606" s="16"/>
      <c r="O606" s="16" t="s">
        <v>3458</v>
      </c>
      <c r="P606" s="16"/>
      <c r="Q606" s="16"/>
      <c r="R606" s="16" t="n">
        <v>3</v>
      </c>
      <c r="S606" s="16" t="n">
        <f aca="false">(1+LEN(O606)-LEN(SUBSTITUTE(O606," ","")))</f>
        <v>7</v>
      </c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4"/>
      <c r="BX606" s="16"/>
      <c r="BY606" s="16"/>
      <c r="BZ606" s="14"/>
      <c r="CA606" s="16"/>
      <c r="CB606" s="16"/>
      <c r="CC606" s="16"/>
      <c r="CD606" s="14"/>
      <c r="CE606" s="16"/>
      <c r="CF606" s="14"/>
      <c r="CG606" s="16"/>
      <c r="CH606" s="16"/>
      <c r="CI606" s="16"/>
      <c r="CJ606" s="16"/>
      <c r="CK606" s="16"/>
      <c r="CL606" s="16"/>
    </row>
    <row r="607" customFormat="false" ht="13.8" hidden="false" customHeight="false" outlineLevel="0" collapsed="false">
      <c r="A607" s="4" t="s">
        <v>197</v>
      </c>
      <c r="B607" s="4" t="n">
        <v>1</v>
      </c>
      <c r="C607" s="4"/>
      <c r="D607" s="4"/>
      <c r="E607" s="4"/>
      <c r="F607" s="4" t="n">
        <v>76</v>
      </c>
      <c r="G607" s="4" t="n">
        <v>4</v>
      </c>
      <c r="H607" s="4" t="n">
        <v>4076</v>
      </c>
      <c r="I607" s="4" t="n">
        <v>14076</v>
      </c>
      <c r="J607" s="4" t="n">
        <v>4076</v>
      </c>
      <c r="K607" s="4" t="s">
        <v>200</v>
      </c>
      <c r="L607" s="4" t="s">
        <v>132</v>
      </c>
      <c r="M607" s="0" t="s">
        <v>3459</v>
      </c>
      <c r="O607" s="0" t="s">
        <v>3460</v>
      </c>
      <c r="R607" s="0" t="n">
        <v>3</v>
      </c>
      <c r="S607" s="0" t="n">
        <f aca="false">(1+LEN(O607)-LEN(SUBSTITUTE(O607," ","")))</f>
        <v>9</v>
      </c>
    </row>
    <row r="608" customFormat="false" ht="13.8" hidden="false" customHeight="false" outlineLevel="0" collapsed="false">
      <c r="A608" s="4" t="s">
        <v>201</v>
      </c>
      <c r="B608" s="4" t="n">
        <v>2</v>
      </c>
      <c r="C608" s="0"/>
      <c r="D608" s="0"/>
      <c r="E608" s="0"/>
      <c r="F608" s="4" t="n">
        <v>76</v>
      </c>
      <c r="G608" s="4" t="n">
        <v>9</v>
      </c>
      <c r="H608" s="4" t="n">
        <v>9076</v>
      </c>
      <c r="I608" s="4" t="n">
        <v>19076</v>
      </c>
      <c r="J608" s="4" t="n">
        <v>9076</v>
      </c>
      <c r="K608" s="4" t="s">
        <v>200</v>
      </c>
      <c r="L608" s="4" t="s">
        <v>132</v>
      </c>
      <c r="M608" s="0" t="s">
        <v>3459</v>
      </c>
      <c r="O608" s="0" t="s">
        <v>3460</v>
      </c>
      <c r="R608" s="0" t="n">
        <v>3</v>
      </c>
      <c r="S608" s="0" t="n">
        <f aca="false">(1+LEN(O608)-LEN(SUBSTITUTE(O608," ","")))</f>
        <v>9</v>
      </c>
      <c r="CN608" s="16"/>
    </row>
    <row r="609" customFormat="false" ht="13.8" hidden="false" customHeight="false" outlineLevel="0" collapsed="false">
      <c r="A609" s="4" t="s">
        <v>199</v>
      </c>
      <c r="B609" s="4" t="n">
        <v>2</v>
      </c>
      <c r="C609" s="0"/>
      <c r="D609" s="0"/>
      <c r="E609" s="0"/>
      <c r="F609" s="4" t="n">
        <v>76</v>
      </c>
      <c r="G609" s="4" t="n">
        <v>9</v>
      </c>
      <c r="H609" s="4" t="n">
        <v>9076</v>
      </c>
      <c r="I609" s="4" t="n">
        <v>19076</v>
      </c>
      <c r="J609" s="4" t="n">
        <v>9076</v>
      </c>
      <c r="K609" s="4" t="s">
        <v>200</v>
      </c>
      <c r="L609" s="4" t="s">
        <v>132</v>
      </c>
      <c r="M609" s="0" t="s">
        <v>3457</v>
      </c>
      <c r="O609" s="0" t="s">
        <v>3458</v>
      </c>
      <c r="R609" s="0" t="n">
        <v>3</v>
      </c>
      <c r="S609" s="0" t="n">
        <f aca="false">(1+LEN(O609)-LEN(SUBSTITUTE(O609," ","")))</f>
        <v>7</v>
      </c>
      <c r="CN609" s="16"/>
    </row>
    <row r="610" customFormat="false" ht="13.8" hidden="false" customHeight="false" outlineLevel="0" collapsed="false">
      <c r="A610" s="4" t="s">
        <v>203</v>
      </c>
      <c r="B610" s="4" t="n">
        <v>2</v>
      </c>
      <c r="C610" s="0"/>
      <c r="D610" s="0"/>
      <c r="E610" s="0"/>
      <c r="F610" s="4" t="n">
        <v>76</v>
      </c>
      <c r="G610" s="4" t="n">
        <v>9</v>
      </c>
      <c r="H610" s="4" t="n">
        <v>9076</v>
      </c>
      <c r="I610" s="4" t="n">
        <v>19076</v>
      </c>
      <c r="J610" s="4" t="n">
        <v>9076</v>
      </c>
      <c r="K610" s="4" t="s">
        <v>200</v>
      </c>
      <c r="L610" s="4" t="s">
        <v>132</v>
      </c>
      <c r="M610" s="0" t="s">
        <v>3459</v>
      </c>
      <c r="O610" s="0" t="s">
        <v>3460</v>
      </c>
      <c r="R610" s="0" t="n">
        <v>3</v>
      </c>
      <c r="S610" s="0" t="n">
        <f aca="false">(1+LEN(O610)-LEN(SUBSTITUTE(O610," ","")))</f>
        <v>9</v>
      </c>
    </row>
    <row r="611" customFormat="false" ht="13.8" hidden="false" customHeight="false" outlineLevel="0" collapsed="false">
      <c r="A611" s="4" t="s">
        <v>202</v>
      </c>
      <c r="B611" s="4" t="n">
        <v>2</v>
      </c>
      <c r="C611" s="0"/>
      <c r="D611" s="0"/>
      <c r="E611" s="0"/>
      <c r="F611" s="4" t="n">
        <v>76</v>
      </c>
      <c r="G611" s="4" t="n">
        <v>9</v>
      </c>
      <c r="H611" s="4" t="n">
        <v>9076</v>
      </c>
      <c r="I611" s="4" t="n">
        <v>19076</v>
      </c>
      <c r="J611" s="4" t="n">
        <v>9076</v>
      </c>
      <c r="K611" s="4" t="s">
        <v>200</v>
      </c>
      <c r="L611" s="4" t="s">
        <v>132</v>
      </c>
      <c r="M611" s="0" t="s">
        <v>3457</v>
      </c>
      <c r="O611" s="0" t="s">
        <v>3458</v>
      </c>
      <c r="R611" s="0" t="n">
        <v>3</v>
      </c>
      <c r="S611" s="0" t="n">
        <f aca="false">(1+LEN(O611)-LEN(SUBSTITUTE(O611," ","")))</f>
        <v>7</v>
      </c>
      <c r="CN611" s="16"/>
    </row>
    <row r="612" customFormat="false" ht="13.8" hidden="false" customHeight="false" outlineLevel="0" collapsed="false">
      <c r="A612" s="4" t="s">
        <v>131</v>
      </c>
      <c r="B612" s="4" t="n">
        <v>1</v>
      </c>
      <c r="C612" s="0"/>
      <c r="D612" s="0"/>
      <c r="E612" s="0"/>
      <c r="F612" s="4" t="n">
        <v>77</v>
      </c>
      <c r="G612" s="4" t="n">
        <v>4</v>
      </c>
      <c r="H612" s="4" t="n">
        <v>4077</v>
      </c>
      <c r="I612" s="4" t="n">
        <v>14077</v>
      </c>
      <c r="J612" s="4" t="n">
        <v>4077</v>
      </c>
      <c r="K612" s="4" t="s">
        <v>200</v>
      </c>
      <c r="L612" s="4" t="s">
        <v>132</v>
      </c>
      <c r="M612" s="0" t="s">
        <v>3461</v>
      </c>
      <c r="O612" s="0" t="s">
        <v>3462</v>
      </c>
      <c r="R612" s="0" t="n">
        <v>3</v>
      </c>
      <c r="S612" s="0" t="n">
        <f aca="false">(1+LEN(O612)-LEN(SUBSTITUTE(O612," ","")))</f>
        <v>9</v>
      </c>
      <c r="CN612" s="16"/>
    </row>
    <row r="613" customFormat="false" ht="13.8" hidden="false" customHeight="false" outlineLevel="0" collapsed="false">
      <c r="A613" s="4" t="s">
        <v>167</v>
      </c>
      <c r="B613" s="4" t="n">
        <v>1</v>
      </c>
      <c r="C613" s="0"/>
      <c r="D613" s="0"/>
      <c r="E613" s="0"/>
      <c r="F613" s="4" t="n">
        <v>77</v>
      </c>
      <c r="G613" s="4" t="n">
        <v>4</v>
      </c>
      <c r="H613" s="4" t="n">
        <v>4077</v>
      </c>
      <c r="I613" s="4" t="n">
        <v>14077</v>
      </c>
      <c r="J613" s="4" t="n">
        <v>4077</v>
      </c>
      <c r="K613" s="4" t="s">
        <v>200</v>
      </c>
      <c r="L613" s="4" t="s">
        <v>132</v>
      </c>
      <c r="M613" s="0" t="s">
        <v>3463</v>
      </c>
      <c r="O613" s="0" t="s">
        <v>3464</v>
      </c>
      <c r="R613" s="0" t="n">
        <v>3</v>
      </c>
      <c r="S613" s="0" t="n">
        <f aca="false">(1+LEN(O613)-LEN(SUBSTITUTE(O613," ","")))</f>
        <v>10</v>
      </c>
      <c r="CN613" s="16"/>
    </row>
    <row r="614" customFormat="false" ht="13.8" hidden="false" customHeight="false" outlineLevel="0" collapsed="false">
      <c r="A614" s="4" t="s">
        <v>195</v>
      </c>
      <c r="B614" s="4" t="n">
        <v>1</v>
      </c>
      <c r="C614" s="4"/>
      <c r="D614" s="4"/>
      <c r="E614" s="4"/>
      <c r="F614" s="4" t="n">
        <v>77</v>
      </c>
      <c r="G614" s="4" t="n">
        <v>4</v>
      </c>
      <c r="H614" s="4" t="n">
        <v>4077</v>
      </c>
      <c r="I614" s="4" t="n">
        <v>14077</v>
      </c>
      <c r="J614" s="4" t="n">
        <v>4077</v>
      </c>
      <c r="K614" s="4" t="s">
        <v>200</v>
      </c>
      <c r="L614" s="4" t="s">
        <v>132</v>
      </c>
      <c r="M614" s="16" t="s">
        <v>3461</v>
      </c>
      <c r="N614" s="16"/>
      <c r="O614" s="16" t="s">
        <v>3462</v>
      </c>
      <c r="P614" s="16"/>
      <c r="Q614" s="16"/>
      <c r="R614" s="16" t="n">
        <v>3</v>
      </c>
      <c r="S614" s="16" t="n">
        <f aca="false">(1+LEN(O614)-LEN(SUBSTITUTE(O614," ","")))</f>
        <v>9</v>
      </c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4"/>
      <c r="BX614" s="16"/>
      <c r="BY614" s="16"/>
      <c r="BZ614" s="14"/>
      <c r="CA614" s="16"/>
      <c r="CB614" s="16"/>
      <c r="CC614" s="16"/>
      <c r="CD614" s="14"/>
      <c r="CE614" s="16"/>
      <c r="CF614" s="14"/>
      <c r="CG614" s="16"/>
      <c r="CH614" s="16"/>
      <c r="CI614" s="16"/>
      <c r="CJ614" s="16"/>
      <c r="CK614" s="16"/>
      <c r="CL614" s="16"/>
    </row>
    <row r="615" customFormat="false" ht="13.8" hidden="false" customHeight="false" outlineLevel="0" collapsed="false">
      <c r="A615" s="4" t="s">
        <v>197</v>
      </c>
      <c r="B615" s="4" t="n">
        <v>1</v>
      </c>
      <c r="C615" s="4"/>
      <c r="D615" s="4"/>
      <c r="E615" s="4"/>
      <c r="F615" s="4" t="n">
        <v>77</v>
      </c>
      <c r="G615" s="4" t="n">
        <v>4</v>
      </c>
      <c r="H615" s="4" t="n">
        <v>4077</v>
      </c>
      <c r="I615" s="4" t="n">
        <v>14077</v>
      </c>
      <c r="J615" s="4" t="n">
        <v>4077</v>
      </c>
      <c r="K615" s="4" t="s">
        <v>200</v>
      </c>
      <c r="L615" s="4" t="s">
        <v>132</v>
      </c>
      <c r="M615" s="0" t="s">
        <v>3463</v>
      </c>
      <c r="O615" s="0" t="s">
        <v>3464</v>
      </c>
      <c r="R615" s="0" t="n">
        <v>3</v>
      </c>
      <c r="S615" s="0" t="n">
        <f aca="false">(1+LEN(O615)-LEN(SUBSTITUTE(O615," ","")))</f>
        <v>10</v>
      </c>
    </row>
    <row r="616" customFormat="false" ht="13.8" hidden="false" customHeight="false" outlineLevel="0" collapsed="false">
      <c r="A616" s="4" t="s">
        <v>201</v>
      </c>
      <c r="B616" s="4" t="n">
        <v>2</v>
      </c>
      <c r="C616" s="0"/>
      <c r="D616" s="0"/>
      <c r="E616" s="0"/>
      <c r="F616" s="4" t="n">
        <v>77</v>
      </c>
      <c r="G616" s="4" t="n">
        <v>9</v>
      </c>
      <c r="H616" s="4" t="n">
        <v>9077</v>
      </c>
      <c r="I616" s="4" t="n">
        <v>19077</v>
      </c>
      <c r="J616" s="4" t="n">
        <v>9077</v>
      </c>
      <c r="K616" s="4" t="s">
        <v>200</v>
      </c>
      <c r="L616" s="4" t="s">
        <v>132</v>
      </c>
      <c r="M616" s="0" t="s">
        <v>3463</v>
      </c>
      <c r="O616" s="0" t="s">
        <v>3464</v>
      </c>
      <c r="R616" s="0" t="n">
        <v>3</v>
      </c>
      <c r="S616" s="0" t="n">
        <f aca="false">(1+LEN(O616)-LEN(SUBSTITUTE(O616," ","")))</f>
        <v>10</v>
      </c>
      <c r="CN616" s="16"/>
    </row>
    <row r="617" customFormat="false" ht="13.8" hidden="false" customHeight="false" outlineLevel="0" collapsed="false">
      <c r="A617" s="4" t="s">
        <v>199</v>
      </c>
      <c r="B617" s="4" t="n">
        <v>2</v>
      </c>
      <c r="C617" s="0"/>
      <c r="D617" s="0"/>
      <c r="E617" s="0"/>
      <c r="F617" s="4" t="n">
        <v>77</v>
      </c>
      <c r="G617" s="4" t="n">
        <v>9</v>
      </c>
      <c r="H617" s="4" t="n">
        <v>9077</v>
      </c>
      <c r="I617" s="4" t="n">
        <v>19077</v>
      </c>
      <c r="J617" s="4" t="n">
        <v>9077</v>
      </c>
      <c r="K617" s="4" t="s">
        <v>200</v>
      </c>
      <c r="L617" s="4" t="s">
        <v>132</v>
      </c>
      <c r="M617" s="0" t="s">
        <v>3461</v>
      </c>
      <c r="O617" s="0" t="s">
        <v>3462</v>
      </c>
      <c r="R617" s="0" t="n">
        <v>3</v>
      </c>
      <c r="S617" s="0" t="n">
        <f aca="false">(1+LEN(O617)-LEN(SUBSTITUTE(O617," ","")))</f>
        <v>9</v>
      </c>
      <c r="CN617" s="16"/>
    </row>
    <row r="618" customFormat="false" ht="13.8" hidden="false" customHeight="false" outlineLevel="0" collapsed="false">
      <c r="A618" s="4" t="s">
        <v>203</v>
      </c>
      <c r="B618" s="4" t="n">
        <v>2</v>
      </c>
      <c r="C618" s="0"/>
      <c r="D618" s="0"/>
      <c r="E618" s="0"/>
      <c r="F618" s="4" t="n">
        <v>77</v>
      </c>
      <c r="G618" s="4" t="n">
        <v>9</v>
      </c>
      <c r="H618" s="4" t="n">
        <v>9077</v>
      </c>
      <c r="I618" s="4" t="n">
        <v>19077</v>
      </c>
      <c r="J618" s="4" t="n">
        <v>9077</v>
      </c>
      <c r="K618" s="4" t="s">
        <v>200</v>
      </c>
      <c r="L618" s="4" t="s">
        <v>132</v>
      </c>
      <c r="M618" s="0" t="s">
        <v>3463</v>
      </c>
      <c r="O618" s="0" t="s">
        <v>3464</v>
      </c>
      <c r="R618" s="0" t="n">
        <v>3</v>
      </c>
      <c r="S618" s="0" t="n">
        <f aca="false">(1+LEN(O618)-LEN(SUBSTITUTE(O618," ","")))</f>
        <v>10</v>
      </c>
    </row>
    <row r="619" customFormat="false" ht="13.8" hidden="false" customHeight="false" outlineLevel="0" collapsed="false">
      <c r="A619" s="4" t="s">
        <v>202</v>
      </c>
      <c r="B619" s="4" t="n">
        <v>2</v>
      </c>
      <c r="C619" s="0"/>
      <c r="D619" s="0"/>
      <c r="E619" s="0"/>
      <c r="F619" s="4" t="n">
        <v>77</v>
      </c>
      <c r="G619" s="4" t="n">
        <v>9</v>
      </c>
      <c r="H619" s="4" t="n">
        <v>9077</v>
      </c>
      <c r="I619" s="4" t="n">
        <v>19077</v>
      </c>
      <c r="J619" s="4" t="n">
        <v>9077</v>
      </c>
      <c r="K619" s="4" t="s">
        <v>200</v>
      </c>
      <c r="L619" s="4" t="s">
        <v>132</v>
      </c>
      <c r="M619" s="0" t="s">
        <v>3461</v>
      </c>
      <c r="O619" s="0" t="s">
        <v>3462</v>
      </c>
      <c r="R619" s="0" t="n">
        <v>3</v>
      </c>
      <c r="S619" s="0" t="n">
        <f aca="false">(1+LEN(O619)-LEN(SUBSTITUTE(O619," ","")))</f>
        <v>9</v>
      </c>
      <c r="CN619" s="16"/>
    </row>
    <row r="620" customFormat="false" ht="13.8" hidden="false" customHeight="false" outlineLevel="0" collapsed="false">
      <c r="A620" s="4" t="s">
        <v>131</v>
      </c>
      <c r="B620" s="4" t="n">
        <v>1</v>
      </c>
      <c r="C620" s="0"/>
      <c r="D620" s="0"/>
      <c r="E620" s="0"/>
      <c r="F620" s="4" t="n">
        <v>78</v>
      </c>
      <c r="G620" s="4" t="n">
        <v>4</v>
      </c>
      <c r="H620" s="4" t="n">
        <v>4078</v>
      </c>
      <c r="I620" s="4" t="n">
        <v>14078</v>
      </c>
      <c r="J620" s="4" t="n">
        <v>4078</v>
      </c>
      <c r="K620" s="4" t="s">
        <v>200</v>
      </c>
      <c r="L620" s="4" t="s">
        <v>132</v>
      </c>
      <c r="M620" s="0" t="s">
        <v>3465</v>
      </c>
      <c r="O620" s="0" t="s">
        <v>3466</v>
      </c>
      <c r="R620" s="0" t="n">
        <v>3</v>
      </c>
      <c r="S620" s="0" t="n">
        <f aca="false">(1+LEN(O620)-LEN(SUBSTITUTE(O620," ","")))</f>
        <v>9</v>
      </c>
      <c r="CN620" s="16"/>
    </row>
    <row r="621" customFormat="false" ht="13.8" hidden="false" customHeight="false" outlineLevel="0" collapsed="false">
      <c r="A621" s="4" t="s">
        <v>167</v>
      </c>
      <c r="B621" s="4" t="n">
        <v>1</v>
      </c>
      <c r="C621" s="0"/>
      <c r="D621" s="0"/>
      <c r="E621" s="0"/>
      <c r="F621" s="4" t="n">
        <v>78</v>
      </c>
      <c r="G621" s="4" t="n">
        <v>4</v>
      </c>
      <c r="H621" s="4" t="n">
        <v>4078</v>
      </c>
      <c r="I621" s="4" t="n">
        <v>14078</v>
      </c>
      <c r="J621" s="4" t="n">
        <v>4078</v>
      </c>
      <c r="K621" s="4" t="s">
        <v>200</v>
      </c>
      <c r="L621" s="4" t="s">
        <v>132</v>
      </c>
      <c r="M621" s="0" t="s">
        <v>3467</v>
      </c>
      <c r="O621" s="0" t="s">
        <v>3468</v>
      </c>
      <c r="R621" s="0" t="n">
        <v>3</v>
      </c>
      <c r="S621" s="0" t="n">
        <f aca="false">(1+LEN(O621)-LEN(SUBSTITUTE(O621," ","")))</f>
        <v>8</v>
      </c>
      <c r="CN621" s="16"/>
    </row>
    <row r="622" customFormat="false" ht="13.8" hidden="false" customHeight="false" outlineLevel="0" collapsed="false">
      <c r="A622" s="4" t="s">
        <v>195</v>
      </c>
      <c r="B622" s="4" t="n">
        <v>1</v>
      </c>
      <c r="C622" s="4"/>
      <c r="D622" s="4"/>
      <c r="E622" s="4"/>
      <c r="F622" s="4" t="n">
        <v>78</v>
      </c>
      <c r="G622" s="4" t="n">
        <v>4</v>
      </c>
      <c r="H622" s="4" t="n">
        <v>4078</v>
      </c>
      <c r="I622" s="4" t="n">
        <v>14078</v>
      </c>
      <c r="J622" s="4" t="n">
        <v>4078</v>
      </c>
      <c r="K622" s="4" t="s">
        <v>200</v>
      </c>
      <c r="L622" s="4" t="s">
        <v>132</v>
      </c>
      <c r="M622" s="16" t="s">
        <v>3465</v>
      </c>
      <c r="N622" s="16"/>
      <c r="O622" s="16" t="s">
        <v>3466</v>
      </c>
      <c r="P622" s="16"/>
      <c r="Q622" s="16"/>
      <c r="R622" s="16" t="n">
        <v>3</v>
      </c>
      <c r="S622" s="16" t="n">
        <f aca="false">(1+LEN(O622)-LEN(SUBSTITUTE(O622," ","")))</f>
        <v>9</v>
      </c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4"/>
      <c r="BX622" s="16"/>
      <c r="BY622" s="16"/>
      <c r="BZ622" s="14"/>
      <c r="CA622" s="16"/>
      <c r="CB622" s="16"/>
      <c r="CC622" s="16"/>
      <c r="CD622" s="14"/>
      <c r="CE622" s="16"/>
      <c r="CF622" s="14"/>
      <c r="CG622" s="16"/>
      <c r="CH622" s="16"/>
      <c r="CI622" s="16"/>
      <c r="CJ622" s="16"/>
      <c r="CK622" s="16"/>
      <c r="CL622" s="16"/>
    </row>
    <row r="623" customFormat="false" ht="13.8" hidden="false" customHeight="false" outlineLevel="0" collapsed="false">
      <c r="A623" s="4" t="s">
        <v>197</v>
      </c>
      <c r="B623" s="4" t="n">
        <v>1</v>
      </c>
      <c r="C623" s="4"/>
      <c r="D623" s="4"/>
      <c r="E623" s="4"/>
      <c r="F623" s="4" t="n">
        <v>78</v>
      </c>
      <c r="G623" s="4" t="n">
        <v>4</v>
      </c>
      <c r="H623" s="4" t="n">
        <v>4078</v>
      </c>
      <c r="I623" s="4" t="n">
        <v>14078</v>
      </c>
      <c r="J623" s="4" t="n">
        <v>4078</v>
      </c>
      <c r="K623" s="4" t="s">
        <v>200</v>
      </c>
      <c r="L623" s="4" t="s">
        <v>132</v>
      </c>
      <c r="M623" s="0" t="s">
        <v>3467</v>
      </c>
      <c r="O623" s="0" t="s">
        <v>3468</v>
      </c>
      <c r="R623" s="0" t="n">
        <v>3</v>
      </c>
      <c r="S623" s="0" t="n">
        <f aca="false">(1+LEN(O623)-LEN(SUBSTITUTE(O623," ","")))</f>
        <v>8</v>
      </c>
    </row>
    <row r="624" customFormat="false" ht="13.8" hidden="false" customHeight="false" outlineLevel="0" collapsed="false">
      <c r="A624" s="4" t="s">
        <v>201</v>
      </c>
      <c r="B624" s="4" t="n">
        <v>2</v>
      </c>
      <c r="C624" s="0"/>
      <c r="D624" s="0"/>
      <c r="E624" s="0"/>
      <c r="F624" s="4" t="n">
        <v>78</v>
      </c>
      <c r="G624" s="4" t="n">
        <v>9</v>
      </c>
      <c r="H624" s="4" t="n">
        <v>9078</v>
      </c>
      <c r="I624" s="4" t="n">
        <v>19078</v>
      </c>
      <c r="J624" s="4" t="n">
        <v>9078</v>
      </c>
      <c r="K624" s="4" t="s">
        <v>200</v>
      </c>
      <c r="L624" s="4" t="s">
        <v>132</v>
      </c>
      <c r="M624" s="0" t="s">
        <v>3467</v>
      </c>
      <c r="O624" s="0" t="s">
        <v>3468</v>
      </c>
      <c r="R624" s="0" t="n">
        <v>3</v>
      </c>
      <c r="S624" s="0" t="n">
        <f aca="false">(1+LEN(O624)-LEN(SUBSTITUTE(O624," ","")))</f>
        <v>8</v>
      </c>
      <c r="CN624" s="16"/>
    </row>
    <row r="625" customFormat="false" ht="13.8" hidden="false" customHeight="false" outlineLevel="0" collapsed="false">
      <c r="A625" s="4" t="s">
        <v>199</v>
      </c>
      <c r="B625" s="4" t="n">
        <v>2</v>
      </c>
      <c r="C625" s="0"/>
      <c r="D625" s="0"/>
      <c r="E625" s="0"/>
      <c r="F625" s="4" t="n">
        <v>78</v>
      </c>
      <c r="G625" s="4" t="n">
        <v>9</v>
      </c>
      <c r="H625" s="4" t="n">
        <v>9078</v>
      </c>
      <c r="I625" s="4" t="n">
        <v>19078</v>
      </c>
      <c r="J625" s="4" t="n">
        <v>9078</v>
      </c>
      <c r="K625" s="4" t="s">
        <v>200</v>
      </c>
      <c r="L625" s="4" t="s">
        <v>132</v>
      </c>
      <c r="M625" s="0" t="s">
        <v>3465</v>
      </c>
      <c r="O625" s="0" t="s">
        <v>3466</v>
      </c>
      <c r="R625" s="0" t="n">
        <v>3</v>
      </c>
      <c r="S625" s="0" t="n">
        <f aca="false">(1+LEN(O625)-LEN(SUBSTITUTE(O625," ","")))</f>
        <v>9</v>
      </c>
      <c r="CN625" s="16"/>
    </row>
    <row r="626" customFormat="false" ht="13.8" hidden="false" customHeight="false" outlineLevel="0" collapsed="false">
      <c r="A626" s="4" t="s">
        <v>203</v>
      </c>
      <c r="B626" s="4" t="n">
        <v>2</v>
      </c>
      <c r="C626" s="0"/>
      <c r="D626" s="0"/>
      <c r="E626" s="0"/>
      <c r="F626" s="4" t="n">
        <v>78</v>
      </c>
      <c r="G626" s="4" t="n">
        <v>9</v>
      </c>
      <c r="H626" s="4" t="n">
        <v>9078</v>
      </c>
      <c r="I626" s="4" t="n">
        <v>19078</v>
      </c>
      <c r="J626" s="4" t="n">
        <v>9078</v>
      </c>
      <c r="K626" s="4" t="s">
        <v>200</v>
      </c>
      <c r="L626" s="4" t="s">
        <v>132</v>
      </c>
      <c r="M626" s="0" t="s">
        <v>3467</v>
      </c>
      <c r="O626" s="0" t="s">
        <v>3468</v>
      </c>
      <c r="R626" s="0" t="n">
        <v>3</v>
      </c>
      <c r="S626" s="0" t="n">
        <f aca="false">(1+LEN(O626)-LEN(SUBSTITUTE(O626," ","")))</f>
        <v>8</v>
      </c>
    </row>
    <row r="627" customFormat="false" ht="13.8" hidden="false" customHeight="false" outlineLevel="0" collapsed="false">
      <c r="A627" s="4" t="s">
        <v>202</v>
      </c>
      <c r="B627" s="4" t="n">
        <v>2</v>
      </c>
      <c r="C627" s="0"/>
      <c r="D627" s="0"/>
      <c r="E627" s="0"/>
      <c r="F627" s="4" t="n">
        <v>78</v>
      </c>
      <c r="G627" s="4" t="n">
        <v>9</v>
      </c>
      <c r="H627" s="4" t="n">
        <v>9078</v>
      </c>
      <c r="I627" s="4" t="n">
        <v>19078</v>
      </c>
      <c r="J627" s="4" t="n">
        <v>9078</v>
      </c>
      <c r="K627" s="4" t="s">
        <v>200</v>
      </c>
      <c r="L627" s="4" t="s">
        <v>132</v>
      </c>
      <c r="M627" s="0" t="s">
        <v>3465</v>
      </c>
      <c r="O627" s="0" t="s">
        <v>3466</v>
      </c>
      <c r="R627" s="0" t="n">
        <v>3</v>
      </c>
      <c r="S627" s="0" t="n">
        <f aca="false">(1+LEN(O627)-LEN(SUBSTITUTE(O627," ","")))</f>
        <v>9</v>
      </c>
      <c r="CN627" s="16"/>
    </row>
    <row r="628" customFormat="false" ht="13.8" hidden="false" customHeight="false" outlineLevel="0" collapsed="false">
      <c r="A628" s="4" t="s">
        <v>131</v>
      </c>
      <c r="B628" s="4" t="n">
        <v>1</v>
      </c>
      <c r="C628" s="0"/>
      <c r="D628" s="0"/>
      <c r="E628" s="0"/>
      <c r="F628" s="4" t="n">
        <v>79</v>
      </c>
      <c r="G628" s="4" t="n">
        <v>4</v>
      </c>
      <c r="H628" s="4" t="n">
        <v>4079</v>
      </c>
      <c r="I628" s="4" t="n">
        <v>14079</v>
      </c>
      <c r="J628" s="4" t="n">
        <v>4079</v>
      </c>
      <c r="K628" s="4" t="s">
        <v>200</v>
      </c>
      <c r="L628" s="4" t="s">
        <v>132</v>
      </c>
      <c r="M628" s="0" t="s">
        <v>3469</v>
      </c>
      <c r="O628" s="0" t="s">
        <v>3470</v>
      </c>
      <c r="R628" s="0" t="n">
        <v>3</v>
      </c>
      <c r="S628" s="0" t="n">
        <f aca="false">(1+LEN(O628)-LEN(SUBSTITUTE(O628," ","")))</f>
        <v>9</v>
      </c>
      <c r="CN628" s="16"/>
    </row>
    <row r="629" customFormat="false" ht="13.8" hidden="false" customHeight="false" outlineLevel="0" collapsed="false">
      <c r="A629" s="4" t="s">
        <v>167</v>
      </c>
      <c r="B629" s="4" t="n">
        <v>1</v>
      </c>
      <c r="C629" s="0"/>
      <c r="D629" s="0"/>
      <c r="E629" s="0"/>
      <c r="F629" s="4" t="n">
        <v>79</v>
      </c>
      <c r="G629" s="4" t="n">
        <v>4</v>
      </c>
      <c r="H629" s="4" t="n">
        <v>4079</v>
      </c>
      <c r="I629" s="4" t="n">
        <v>14079</v>
      </c>
      <c r="J629" s="4" t="n">
        <v>4079</v>
      </c>
      <c r="K629" s="4" t="s">
        <v>200</v>
      </c>
      <c r="L629" s="4" t="s">
        <v>132</v>
      </c>
      <c r="M629" s="0" t="s">
        <v>3471</v>
      </c>
      <c r="O629" s="0" t="s">
        <v>3472</v>
      </c>
      <c r="R629" s="0" t="n">
        <v>3</v>
      </c>
      <c r="S629" s="0" t="n">
        <f aca="false">(1+LEN(O629)-LEN(SUBSTITUTE(O629," ","")))</f>
        <v>8</v>
      </c>
      <c r="CN629" s="16"/>
    </row>
    <row r="630" customFormat="false" ht="13.8" hidden="false" customHeight="false" outlineLevel="0" collapsed="false">
      <c r="A630" s="4" t="s">
        <v>195</v>
      </c>
      <c r="B630" s="4" t="n">
        <v>1</v>
      </c>
      <c r="C630" s="4"/>
      <c r="D630" s="4"/>
      <c r="E630" s="4"/>
      <c r="F630" s="4" t="n">
        <v>79</v>
      </c>
      <c r="G630" s="4" t="n">
        <v>4</v>
      </c>
      <c r="H630" s="4" t="n">
        <v>4079</v>
      </c>
      <c r="I630" s="4" t="n">
        <v>14079</v>
      </c>
      <c r="J630" s="4" t="n">
        <v>4079</v>
      </c>
      <c r="K630" s="4" t="s">
        <v>200</v>
      </c>
      <c r="L630" s="4" t="s">
        <v>132</v>
      </c>
      <c r="M630" s="16" t="s">
        <v>3469</v>
      </c>
      <c r="N630" s="16"/>
      <c r="O630" s="16" t="s">
        <v>3470</v>
      </c>
      <c r="P630" s="16"/>
      <c r="Q630" s="16"/>
      <c r="R630" s="16" t="n">
        <v>3</v>
      </c>
      <c r="S630" s="16" t="n">
        <f aca="false">(1+LEN(O630)-LEN(SUBSTITUTE(O630," ","")))</f>
        <v>9</v>
      </c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4"/>
      <c r="BX630" s="16"/>
      <c r="BY630" s="16"/>
      <c r="BZ630" s="14"/>
      <c r="CA630" s="16"/>
      <c r="CB630" s="16"/>
      <c r="CC630" s="16"/>
      <c r="CD630" s="14"/>
      <c r="CE630" s="16"/>
      <c r="CF630" s="14"/>
      <c r="CG630" s="16"/>
      <c r="CH630" s="16"/>
      <c r="CI630" s="16"/>
      <c r="CJ630" s="16"/>
      <c r="CK630" s="16"/>
      <c r="CL630" s="16"/>
    </row>
    <row r="631" customFormat="false" ht="13.8" hidden="false" customHeight="false" outlineLevel="0" collapsed="false">
      <c r="A631" s="4" t="s">
        <v>197</v>
      </c>
      <c r="B631" s="4" t="n">
        <v>1</v>
      </c>
      <c r="C631" s="4"/>
      <c r="D631" s="4"/>
      <c r="E631" s="4"/>
      <c r="F631" s="4" t="n">
        <v>79</v>
      </c>
      <c r="G631" s="4" t="n">
        <v>4</v>
      </c>
      <c r="H631" s="4" t="n">
        <v>4079</v>
      </c>
      <c r="I631" s="4" t="n">
        <v>14079</v>
      </c>
      <c r="J631" s="4" t="n">
        <v>4079</v>
      </c>
      <c r="K631" s="4" t="s">
        <v>200</v>
      </c>
      <c r="L631" s="4" t="s">
        <v>132</v>
      </c>
      <c r="M631" s="0" t="s">
        <v>3471</v>
      </c>
      <c r="O631" s="0" t="s">
        <v>3472</v>
      </c>
      <c r="R631" s="0" t="n">
        <v>3</v>
      </c>
      <c r="S631" s="0" t="n">
        <f aca="false">(1+LEN(O631)-LEN(SUBSTITUTE(O631," ","")))</f>
        <v>8</v>
      </c>
      <c r="CN631" s="16"/>
    </row>
    <row r="632" customFormat="false" ht="13.8" hidden="false" customHeight="false" outlineLevel="0" collapsed="false">
      <c r="A632" s="4" t="s">
        <v>201</v>
      </c>
      <c r="B632" s="4" t="n">
        <v>2</v>
      </c>
      <c r="C632" s="0"/>
      <c r="D632" s="0"/>
      <c r="E632" s="0"/>
      <c r="F632" s="4" t="n">
        <v>79</v>
      </c>
      <c r="G632" s="4" t="n">
        <v>9</v>
      </c>
      <c r="H632" s="4" t="n">
        <v>9079</v>
      </c>
      <c r="I632" s="4" t="n">
        <v>19079</v>
      </c>
      <c r="J632" s="4" t="n">
        <v>9079</v>
      </c>
      <c r="K632" s="4" t="s">
        <v>200</v>
      </c>
      <c r="L632" s="4" t="s">
        <v>132</v>
      </c>
      <c r="M632" s="0" t="s">
        <v>3471</v>
      </c>
      <c r="O632" s="0" t="s">
        <v>3472</v>
      </c>
      <c r="R632" s="0" t="n">
        <v>3</v>
      </c>
      <c r="S632" s="0" t="n">
        <f aca="false">(1+LEN(O632)-LEN(SUBSTITUTE(O632," ","")))</f>
        <v>8</v>
      </c>
      <c r="CN632" s="16"/>
    </row>
    <row r="633" customFormat="false" ht="13.8" hidden="false" customHeight="false" outlineLevel="0" collapsed="false">
      <c r="A633" s="4" t="s">
        <v>199</v>
      </c>
      <c r="B633" s="4" t="n">
        <v>2</v>
      </c>
      <c r="C633" s="0"/>
      <c r="D633" s="0"/>
      <c r="E633" s="0"/>
      <c r="F633" s="4" t="n">
        <v>79</v>
      </c>
      <c r="G633" s="4" t="n">
        <v>9</v>
      </c>
      <c r="H633" s="4" t="n">
        <v>9079</v>
      </c>
      <c r="I633" s="4" t="n">
        <v>19079</v>
      </c>
      <c r="J633" s="4" t="n">
        <v>9079</v>
      </c>
      <c r="K633" s="4" t="s">
        <v>200</v>
      </c>
      <c r="L633" s="4" t="s">
        <v>132</v>
      </c>
      <c r="M633" s="0" t="s">
        <v>3469</v>
      </c>
      <c r="O633" s="0" t="s">
        <v>3470</v>
      </c>
      <c r="R633" s="0" t="n">
        <v>3</v>
      </c>
      <c r="S633" s="0" t="n">
        <f aca="false">(1+LEN(O633)-LEN(SUBSTITUTE(O633," ","")))</f>
        <v>9</v>
      </c>
      <c r="CN633" s="16"/>
    </row>
    <row r="634" customFormat="false" ht="13.8" hidden="false" customHeight="false" outlineLevel="0" collapsed="false">
      <c r="A634" s="4" t="s">
        <v>203</v>
      </c>
      <c r="B634" s="4" t="n">
        <v>2</v>
      </c>
      <c r="C634" s="0"/>
      <c r="D634" s="0"/>
      <c r="E634" s="0"/>
      <c r="F634" s="4" t="n">
        <v>79</v>
      </c>
      <c r="G634" s="4" t="n">
        <v>9</v>
      </c>
      <c r="H634" s="4" t="n">
        <v>9079</v>
      </c>
      <c r="I634" s="4" t="n">
        <v>19079</v>
      </c>
      <c r="J634" s="4" t="n">
        <v>9079</v>
      </c>
      <c r="K634" s="4" t="s">
        <v>200</v>
      </c>
      <c r="L634" s="4" t="s">
        <v>132</v>
      </c>
      <c r="M634" s="0" t="s">
        <v>3471</v>
      </c>
      <c r="O634" s="0" t="s">
        <v>3472</v>
      </c>
      <c r="R634" s="0" t="n">
        <v>3</v>
      </c>
      <c r="S634" s="0" t="n">
        <f aca="false">(1+LEN(O634)-LEN(SUBSTITUTE(O634," ","")))</f>
        <v>8</v>
      </c>
    </row>
    <row r="635" customFormat="false" ht="13.8" hidden="false" customHeight="false" outlineLevel="0" collapsed="false">
      <c r="A635" s="4" t="s">
        <v>202</v>
      </c>
      <c r="B635" s="4" t="n">
        <v>2</v>
      </c>
      <c r="C635" s="0"/>
      <c r="D635" s="0"/>
      <c r="E635" s="0"/>
      <c r="F635" s="4" t="n">
        <v>79</v>
      </c>
      <c r="G635" s="4" t="n">
        <v>9</v>
      </c>
      <c r="H635" s="4" t="n">
        <v>9079</v>
      </c>
      <c r="I635" s="4" t="n">
        <v>19079</v>
      </c>
      <c r="J635" s="4" t="n">
        <v>9079</v>
      </c>
      <c r="K635" s="4" t="s">
        <v>200</v>
      </c>
      <c r="L635" s="4" t="s">
        <v>132</v>
      </c>
      <c r="M635" s="0" t="s">
        <v>3469</v>
      </c>
      <c r="O635" s="0" t="s">
        <v>3470</v>
      </c>
      <c r="R635" s="0" t="n">
        <v>3</v>
      </c>
      <c r="S635" s="0" t="n">
        <f aca="false">(1+LEN(O635)-LEN(SUBSTITUTE(O635," ","")))</f>
        <v>9</v>
      </c>
      <c r="CN635" s="16"/>
    </row>
    <row r="636" customFormat="false" ht="13.8" hidden="false" customHeight="false" outlineLevel="0" collapsed="false">
      <c r="A636" s="4" t="s">
        <v>131</v>
      </c>
      <c r="B636" s="4" t="n">
        <v>1</v>
      </c>
      <c r="C636" s="0"/>
      <c r="D636" s="0"/>
      <c r="E636" s="0"/>
      <c r="F636" s="4" t="n">
        <v>80</v>
      </c>
      <c r="G636" s="4" t="n">
        <v>4</v>
      </c>
      <c r="H636" s="4" t="n">
        <v>4080</v>
      </c>
      <c r="I636" s="4" t="n">
        <v>14080</v>
      </c>
      <c r="J636" s="4" t="n">
        <v>4080</v>
      </c>
      <c r="K636" s="4" t="s">
        <v>200</v>
      </c>
      <c r="L636" s="4" t="s">
        <v>132</v>
      </c>
      <c r="M636" s="0" t="s">
        <v>3473</v>
      </c>
      <c r="O636" s="0" t="s">
        <v>3474</v>
      </c>
      <c r="R636" s="0" t="n">
        <v>3</v>
      </c>
      <c r="S636" s="0" t="n">
        <f aca="false">(1+LEN(O636)-LEN(SUBSTITUTE(O636," ","")))</f>
        <v>8</v>
      </c>
      <c r="CN636" s="16"/>
    </row>
    <row r="637" customFormat="false" ht="13.8" hidden="false" customHeight="false" outlineLevel="0" collapsed="false">
      <c r="A637" s="4" t="s">
        <v>167</v>
      </c>
      <c r="B637" s="4" t="n">
        <v>1</v>
      </c>
      <c r="C637" s="0"/>
      <c r="D637" s="0"/>
      <c r="E637" s="0"/>
      <c r="F637" s="4" t="n">
        <v>80</v>
      </c>
      <c r="G637" s="4" t="n">
        <v>4</v>
      </c>
      <c r="H637" s="4" t="n">
        <v>4080</v>
      </c>
      <c r="I637" s="4" t="n">
        <v>14080</v>
      </c>
      <c r="J637" s="4" t="n">
        <v>4080</v>
      </c>
      <c r="K637" s="4" t="s">
        <v>200</v>
      </c>
      <c r="L637" s="4" t="s">
        <v>132</v>
      </c>
      <c r="M637" s="0" t="s">
        <v>3475</v>
      </c>
      <c r="O637" s="0" t="s">
        <v>3476</v>
      </c>
      <c r="R637" s="0" t="n">
        <v>3</v>
      </c>
      <c r="S637" s="0" t="n">
        <f aca="false">(1+LEN(O637)-LEN(SUBSTITUTE(O637," ","")))</f>
        <v>10</v>
      </c>
      <c r="CN637" s="16"/>
    </row>
    <row r="638" customFormat="false" ht="13.8" hidden="false" customHeight="false" outlineLevel="0" collapsed="false">
      <c r="A638" s="4" t="s">
        <v>195</v>
      </c>
      <c r="B638" s="4" t="n">
        <v>1</v>
      </c>
      <c r="C638" s="4"/>
      <c r="D638" s="4"/>
      <c r="E638" s="4"/>
      <c r="F638" s="4" t="n">
        <v>80</v>
      </c>
      <c r="G638" s="4" t="n">
        <v>4</v>
      </c>
      <c r="H638" s="4" t="n">
        <v>4080</v>
      </c>
      <c r="I638" s="4" t="n">
        <v>14080</v>
      </c>
      <c r="J638" s="4" t="n">
        <v>4080</v>
      </c>
      <c r="K638" s="4" t="s">
        <v>200</v>
      </c>
      <c r="L638" s="4" t="s">
        <v>132</v>
      </c>
      <c r="M638" s="16" t="s">
        <v>3473</v>
      </c>
      <c r="N638" s="16"/>
      <c r="O638" s="16" t="s">
        <v>3474</v>
      </c>
      <c r="P638" s="16"/>
      <c r="Q638" s="16"/>
      <c r="R638" s="16" t="n">
        <v>3</v>
      </c>
      <c r="S638" s="16" t="n">
        <f aca="false">(1+LEN(O638)-LEN(SUBSTITUTE(O638," ","")))</f>
        <v>8</v>
      </c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4"/>
      <c r="BX638" s="16"/>
      <c r="BY638" s="16"/>
      <c r="BZ638" s="14"/>
      <c r="CA638" s="16"/>
      <c r="CB638" s="16"/>
      <c r="CC638" s="16"/>
      <c r="CD638" s="14"/>
      <c r="CE638" s="16"/>
      <c r="CF638" s="14"/>
      <c r="CG638" s="16"/>
      <c r="CH638" s="16"/>
      <c r="CI638" s="16"/>
      <c r="CJ638" s="16"/>
      <c r="CK638" s="16"/>
      <c r="CL638" s="16"/>
    </row>
    <row r="639" customFormat="false" ht="13.8" hidden="false" customHeight="false" outlineLevel="0" collapsed="false">
      <c r="A639" s="4" t="s">
        <v>197</v>
      </c>
      <c r="B639" s="4" t="n">
        <v>1</v>
      </c>
      <c r="C639" s="4"/>
      <c r="D639" s="4"/>
      <c r="E639" s="4"/>
      <c r="F639" s="4" t="n">
        <v>80</v>
      </c>
      <c r="G639" s="4" t="n">
        <v>4</v>
      </c>
      <c r="H639" s="4" t="n">
        <v>4080</v>
      </c>
      <c r="I639" s="4" t="n">
        <v>14080</v>
      </c>
      <c r="J639" s="4" t="n">
        <v>4080</v>
      </c>
      <c r="K639" s="4" t="s">
        <v>200</v>
      </c>
      <c r="L639" s="4" t="s">
        <v>132</v>
      </c>
      <c r="M639" s="0" t="s">
        <v>3475</v>
      </c>
      <c r="O639" s="0" t="s">
        <v>3476</v>
      </c>
      <c r="R639" s="0" t="n">
        <v>3</v>
      </c>
      <c r="S639" s="0" t="n">
        <f aca="false">(1+LEN(O639)-LEN(SUBSTITUTE(O639," ","")))</f>
        <v>10</v>
      </c>
      <c r="CN639" s="16"/>
    </row>
    <row r="640" customFormat="false" ht="13.8" hidden="false" customHeight="false" outlineLevel="0" collapsed="false">
      <c r="A640" s="4" t="s">
        <v>201</v>
      </c>
      <c r="B640" s="4" t="n">
        <v>2</v>
      </c>
      <c r="C640" s="0"/>
      <c r="D640" s="0"/>
      <c r="E640" s="0"/>
      <c r="F640" s="4" t="n">
        <v>80</v>
      </c>
      <c r="G640" s="4" t="n">
        <v>9</v>
      </c>
      <c r="H640" s="4" t="n">
        <v>9080</v>
      </c>
      <c r="I640" s="4" t="n">
        <v>19080</v>
      </c>
      <c r="J640" s="4" t="n">
        <v>9080</v>
      </c>
      <c r="K640" s="4" t="s">
        <v>200</v>
      </c>
      <c r="L640" s="4" t="s">
        <v>132</v>
      </c>
      <c r="M640" s="0" t="s">
        <v>3475</v>
      </c>
      <c r="O640" s="0" t="s">
        <v>3476</v>
      </c>
      <c r="R640" s="0" t="n">
        <v>3</v>
      </c>
      <c r="S640" s="0" t="n">
        <f aca="false">(1+LEN(O640)-LEN(SUBSTITUTE(O640," ","")))</f>
        <v>10</v>
      </c>
      <c r="CN640" s="16"/>
    </row>
    <row r="641" customFormat="false" ht="13.8" hidden="false" customHeight="false" outlineLevel="0" collapsed="false">
      <c r="A641" s="4" t="s">
        <v>199</v>
      </c>
      <c r="B641" s="4" t="n">
        <v>2</v>
      </c>
      <c r="C641" s="0"/>
      <c r="D641" s="0"/>
      <c r="E641" s="0"/>
      <c r="F641" s="4" t="n">
        <v>80</v>
      </c>
      <c r="G641" s="4" t="n">
        <v>9</v>
      </c>
      <c r="H641" s="4" t="n">
        <v>9080</v>
      </c>
      <c r="I641" s="4" t="n">
        <v>19080</v>
      </c>
      <c r="J641" s="4" t="n">
        <v>9080</v>
      </c>
      <c r="K641" s="4" t="s">
        <v>200</v>
      </c>
      <c r="L641" s="4" t="s">
        <v>132</v>
      </c>
      <c r="M641" s="0" t="s">
        <v>3473</v>
      </c>
      <c r="O641" s="0" t="s">
        <v>3474</v>
      </c>
      <c r="R641" s="0" t="n">
        <v>3</v>
      </c>
      <c r="S641" s="0" t="n">
        <f aca="false">(1+LEN(O641)-LEN(SUBSTITUTE(O641," ","")))</f>
        <v>8</v>
      </c>
      <c r="CN641" s="16"/>
    </row>
    <row r="642" customFormat="false" ht="13.8" hidden="false" customHeight="false" outlineLevel="0" collapsed="false">
      <c r="A642" s="4" t="s">
        <v>203</v>
      </c>
      <c r="B642" s="4" t="n">
        <v>2</v>
      </c>
      <c r="C642" s="0"/>
      <c r="D642" s="0"/>
      <c r="E642" s="0"/>
      <c r="F642" s="4" t="n">
        <v>80</v>
      </c>
      <c r="G642" s="4" t="n">
        <v>9</v>
      </c>
      <c r="H642" s="4" t="n">
        <v>9080</v>
      </c>
      <c r="I642" s="4" t="n">
        <v>19080</v>
      </c>
      <c r="J642" s="4" t="n">
        <v>9080</v>
      </c>
      <c r="K642" s="4" t="s">
        <v>200</v>
      </c>
      <c r="L642" s="4" t="s">
        <v>132</v>
      </c>
      <c r="M642" s="0" t="s">
        <v>3475</v>
      </c>
      <c r="O642" s="0" t="s">
        <v>3476</v>
      </c>
      <c r="R642" s="0" t="n">
        <v>3</v>
      </c>
      <c r="S642" s="0" t="n">
        <f aca="false">(1+LEN(O642)-LEN(SUBSTITUTE(O642," ","")))</f>
        <v>10</v>
      </c>
    </row>
    <row r="643" customFormat="false" ht="13.8" hidden="false" customHeight="false" outlineLevel="0" collapsed="false">
      <c r="A643" s="4" t="s">
        <v>202</v>
      </c>
      <c r="B643" s="4" t="n">
        <v>2</v>
      </c>
      <c r="C643" s="0"/>
      <c r="D643" s="0"/>
      <c r="E643" s="0"/>
      <c r="F643" s="4" t="n">
        <v>80</v>
      </c>
      <c r="G643" s="4" t="n">
        <v>9</v>
      </c>
      <c r="H643" s="4" t="n">
        <v>9080</v>
      </c>
      <c r="I643" s="4" t="n">
        <v>19080</v>
      </c>
      <c r="J643" s="4" t="n">
        <v>9080</v>
      </c>
      <c r="K643" s="4" t="s">
        <v>200</v>
      </c>
      <c r="L643" s="4" t="s">
        <v>132</v>
      </c>
      <c r="M643" s="0" t="s">
        <v>3473</v>
      </c>
      <c r="O643" s="0" t="s">
        <v>3474</v>
      </c>
      <c r="R643" s="0" t="n">
        <v>3</v>
      </c>
      <c r="S643" s="0" t="n">
        <f aca="false">(1+LEN(O643)-LEN(SUBSTITUTE(O643," ","")))</f>
        <v>8</v>
      </c>
      <c r="CN643" s="16"/>
    </row>
    <row r="644" customFormat="false" ht="13.8" hidden="false" customHeight="false" outlineLevel="0" collapsed="false">
      <c r="A644" s="4" t="s">
        <v>131</v>
      </c>
      <c r="B644" s="4" t="n">
        <v>1</v>
      </c>
      <c r="C644" s="0"/>
      <c r="D644" s="0"/>
      <c r="E644" s="0"/>
      <c r="F644" s="4" t="n">
        <v>81</v>
      </c>
      <c r="G644" s="4" t="n">
        <v>4</v>
      </c>
      <c r="H644" s="4" t="n">
        <v>4081</v>
      </c>
      <c r="I644" s="4" t="n">
        <v>14081</v>
      </c>
      <c r="J644" s="4" t="n">
        <v>4081</v>
      </c>
      <c r="K644" s="4" t="s">
        <v>200</v>
      </c>
      <c r="L644" s="4" t="s">
        <v>132</v>
      </c>
      <c r="M644" s="0" t="s">
        <v>3477</v>
      </c>
      <c r="O644" s="0" t="s">
        <v>3478</v>
      </c>
      <c r="R644" s="0" t="n">
        <v>3</v>
      </c>
      <c r="S644" s="0" t="n">
        <f aca="false">(1+LEN(O644)-LEN(SUBSTITUTE(O644," ","")))</f>
        <v>7</v>
      </c>
      <c r="CN644" s="16"/>
    </row>
    <row r="645" customFormat="false" ht="13.8" hidden="false" customHeight="false" outlineLevel="0" collapsed="false">
      <c r="A645" s="4" t="s">
        <v>167</v>
      </c>
      <c r="B645" s="4" t="n">
        <v>1</v>
      </c>
      <c r="C645" s="0"/>
      <c r="D645" s="0"/>
      <c r="E645" s="0"/>
      <c r="F645" s="4" t="n">
        <v>81</v>
      </c>
      <c r="G645" s="4" t="n">
        <v>4</v>
      </c>
      <c r="H645" s="4" t="n">
        <v>4081</v>
      </c>
      <c r="I645" s="4" t="n">
        <v>14081</v>
      </c>
      <c r="J645" s="4" t="n">
        <v>4081</v>
      </c>
      <c r="K645" s="4" t="s">
        <v>200</v>
      </c>
      <c r="L645" s="4" t="s">
        <v>132</v>
      </c>
      <c r="M645" s="0" t="s">
        <v>3479</v>
      </c>
      <c r="O645" s="0" t="s">
        <v>3480</v>
      </c>
      <c r="R645" s="0" t="n">
        <v>3</v>
      </c>
      <c r="S645" s="0" t="n">
        <f aca="false">(1+LEN(O645)-LEN(SUBSTITUTE(O645," ","")))</f>
        <v>8</v>
      </c>
      <c r="CN645" s="16"/>
    </row>
    <row r="646" customFormat="false" ht="13.8" hidden="false" customHeight="false" outlineLevel="0" collapsed="false">
      <c r="A646" s="4" t="s">
        <v>195</v>
      </c>
      <c r="B646" s="4" t="n">
        <v>1</v>
      </c>
      <c r="C646" s="4"/>
      <c r="D646" s="4"/>
      <c r="E646" s="4"/>
      <c r="F646" s="4" t="n">
        <v>81</v>
      </c>
      <c r="G646" s="4" t="n">
        <v>4</v>
      </c>
      <c r="H646" s="4" t="n">
        <v>4081</v>
      </c>
      <c r="I646" s="4" t="n">
        <v>14081</v>
      </c>
      <c r="J646" s="4" t="n">
        <v>4081</v>
      </c>
      <c r="K646" s="4" t="s">
        <v>200</v>
      </c>
      <c r="L646" s="4" t="s">
        <v>132</v>
      </c>
      <c r="M646" s="16" t="s">
        <v>3477</v>
      </c>
      <c r="N646" s="16"/>
      <c r="O646" s="16" t="s">
        <v>3478</v>
      </c>
      <c r="P646" s="16"/>
      <c r="Q646" s="16"/>
      <c r="R646" s="16" t="n">
        <v>3</v>
      </c>
      <c r="S646" s="16" t="n">
        <f aca="false">(1+LEN(O646)-LEN(SUBSTITUTE(O646," ","")))</f>
        <v>7</v>
      </c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4"/>
      <c r="BX646" s="16"/>
      <c r="BY646" s="16"/>
      <c r="BZ646" s="14"/>
      <c r="CA646" s="16"/>
      <c r="CB646" s="16"/>
      <c r="CC646" s="16"/>
      <c r="CD646" s="14"/>
      <c r="CE646" s="16"/>
      <c r="CF646" s="14"/>
      <c r="CG646" s="16"/>
      <c r="CH646" s="16"/>
      <c r="CI646" s="16"/>
      <c r="CJ646" s="16"/>
      <c r="CK646" s="16"/>
      <c r="CL646" s="16"/>
    </row>
    <row r="647" customFormat="false" ht="13.8" hidden="false" customHeight="false" outlineLevel="0" collapsed="false">
      <c r="A647" s="4" t="s">
        <v>197</v>
      </c>
      <c r="B647" s="4" t="n">
        <v>1</v>
      </c>
      <c r="C647" s="4"/>
      <c r="D647" s="4"/>
      <c r="E647" s="4"/>
      <c r="F647" s="4" t="n">
        <v>81</v>
      </c>
      <c r="G647" s="4" t="n">
        <v>4</v>
      </c>
      <c r="H647" s="4" t="n">
        <v>4081</v>
      </c>
      <c r="I647" s="4" t="n">
        <v>14081</v>
      </c>
      <c r="J647" s="4" t="n">
        <v>4081</v>
      </c>
      <c r="K647" s="4" t="s">
        <v>200</v>
      </c>
      <c r="L647" s="4" t="s">
        <v>132</v>
      </c>
      <c r="M647" s="0" t="s">
        <v>3479</v>
      </c>
      <c r="O647" s="0" t="s">
        <v>3480</v>
      </c>
      <c r="R647" s="0" t="n">
        <v>3</v>
      </c>
      <c r="S647" s="0" t="n">
        <f aca="false">(1+LEN(O647)-LEN(SUBSTITUTE(O647," ","")))</f>
        <v>8</v>
      </c>
      <c r="CN647" s="16"/>
    </row>
    <row r="648" customFormat="false" ht="13.8" hidden="false" customHeight="false" outlineLevel="0" collapsed="false">
      <c r="A648" s="4" t="s">
        <v>201</v>
      </c>
      <c r="B648" s="4" t="n">
        <v>2</v>
      </c>
      <c r="C648" s="0"/>
      <c r="D648" s="0"/>
      <c r="E648" s="0"/>
      <c r="F648" s="4" t="n">
        <v>81</v>
      </c>
      <c r="G648" s="4" t="n">
        <v>9</v>
      </c>
      <c r="H648" s="4" t="n">
        <v>9081</v>
      </c>
      <c r="I648" s="4" t="n">
        <v>19081</v>
      </c>
      <c r="J648" s="4" t="n">
        <v>9081</v>
      </c>
      <c r="K648" s="4" t="s">
        <v>200</v>
      </c>
      <c r="L648" s="4" t="s">
        <v>132</v>
      </c>
      <c r="M648" s="0" t="s">
        <v>3479</v>
      </c>
      <c r="O648" s="0" t="s">
        <v>3480</v>
      </c>
      <c r="R648" s="0" t="n">
        <v>3</v>
      </c>
      <c r="S648" s="0" t="n">
        <f aca="false">(1+LEN(O648)-LEN(SUBSTITUTE(O648," ","")))</f>
        <v>8</v>
      </c>
      <c r="CN648" s="16"/>
    </row>
    <row r="649" customFormat="false" ht="13.8" hidden="false" customHeight="false" outlineLevel="0" collapsed="false">
      <c r="A649" s="4" t="s">
        <v>199</v>
      </c>
      <c r="B649" s="4" t="n">
        <v>2</v>
      </c>
      <c r="C649" s="0"/>
      <c r="D649" s="0"/>
      <c r="E649" s="0"/>
      <c r="F649" s="4" t="n">
        <v>81</v>
      </c>
      <c r="G649" s="4" t="n">
        <v>9</v>
      </c>
      <c r="H649" s="4" t="n">
        <v>9081</v>
      </c>
      <c r="I649" s="4" t="n">
        <v>19081</v>
      </c>
      <c r="J649" s="4" t="n">
        <v>9081</v>
      </c>
      <c r="K649" s="4" t="s">
        <v>200</v>
      </c>
      <c r="L649" s="4" t="s">
        <v>132</v>
      </c>
      <c r="M649" s="0" t="s">
        <v>3477</v>
      </c>
      <c r="O649" s="0" t="s">
        <v>3478</v>
      </c>
      <c r="R649" s="0" t="n">
        <v>3</v>
      </c>
      <c r="S649" s="0" t="n">
        <f aca="false">(1+LEN(O649)-LEN(SUBSTITUTE(O649," ","")))</f>
        <v>7</v>
      </c>
      <c r="CN649" s="16"/>
    </row>
    <row r="650" customFormat="false" ht="13.8" hidden="false" customHeight="false" outlineLevel="0" collapsed="false">
      <c r="A650" s="4" t="s">
        <v>203</v>
      </c>
      <c r="B650" s="4" t="n">
        <v>2</v>
      </c>
      <c r="C650" s="0"/>
      <c r="D650" s="0"/>
      <c r="E650" s="0"/>
      <c r="F650" s="4" t="n">
        <v>81</v>
      </c>
      <c r="G650" s="4" t="n">
        <v>9</v>
      </c>
      <c r="H650" s="4" t="n">
        <v>9081</v>
      </c>
      <c r="I650" s="4" t="n">
        <v>19081</v>
      </c>
      <c r="J650" s="4" t="n">
        <v>9081</v>
      </c>
      <c r="K650" s="4" t="s">
        <v>200</v>
      </c>
      <c r="L650" s="4" t="s">
        <v>132</v>
      </c>
      <c r="M650" s="0" t="s">
        <v>3479</v>
      </c>
      <c r="O650" s="0" t="s">
        <v>3480</v>
      </c>
      <c r="R650" s="0" t="n">
        <v>3</v>
      </c>
      <c r="S650" s="0" t="n">
        <f aca="false">(1+LEN(O650)-LEN(SUBSTITUTE(O650," ","")))</f>
        <v>8</v>
      </c>
    </row>
    <row r="651" customFormat="false" ht="13.8" hidden="false" customHeight="false" outlineLevel="0" collapsed="false">
      <c r="A651" s="4" t="s">
        <v>202</v>
      </c>
      <c r="B651" s="4" t="n">
        <v>2</v>
      </c>
      <c r="C651" s="0"/>
      <c r="D651" s="0"/>
      <c r="E651" s="0"/>
      <c r="F651" s="4" t="n">
        <v>81</v>
      </c>
      <c r="G651" s="4" t="n">
        <v>9</v>
      </c>
      <c r="H651" s="4" t="n">
        <v>9081</v>
      </c>
      <c r="I651" s="4" t="n">
        <v>19081</v>
      </c>
      <c r="J651" s="4" t="n">
        <v>9081</v>
      </c>
      <c r="K651" s="4" t="s">
        <v>200</v>
      </c>
      <c r="L651" s="4" t="s">
        <v>132</v>
      </c>
      <c r="M651" s="0" t="s">
        <v>3477</v>
      </c>
      <c r="O651" s="0" t="s">
        <v>3478</v>
      </c>
      <c r="R651" s="0" t="n">
        <v>3</v>
      </c>
      <c r="S651" s="0" t="n">
        <f aca="false">(1+LEN(O651)-LEN(SUBSTITUTE(O651," ","")))</f>
        <v>7</v>
      </c>
      <c r="CN651" s="16"/>
    </row>
    <row r="652" customFormat="false" ht="13.8" hidden="false" customHeight="false" outlineLevel="0" collapsed="false">
      <c r="A652" s="4" t="s">
        <v>131</v>
      </c>
      <c r="B652" s="4" t="n">
        <v>1</v>
      </c>
      <c r="C652" s="0"/>
      <c r="D652" s="0"/>
      <c r="E652" s="0"/>
      <c r="F652" s="4" t="n">
        <v>82</v>
      </c>
      <c r="G652" s="4" t="n">
        <v>4</v>
      </c>
      <c r="H652" s="4" t="n">
        <v>4082</v>
      </c>
      <c r="I652" s="4" t="n">
        <v>14082</v>
      </c>
      <c r="J652" s="4" t="n">
        <v>4082</v>
      </c>
      <c r="K652" s="4" t="s">
        <v>200</v>
      </c>
      <c r="L652" s="4" t="s">
        <v>132</v>
      </c>
      <c r="M652" s="0" t="s">
        <v>3481</v>
      </c>
      <c r="O652" s="0" t="s">
        <v>3482</v>
      </c>
      <c r="R652" s="0" t="n">
        <v>3</v>
      </c>
      <c r="S652" s="0" t="n">
        <f aca="false">(1+LEN(O652)-LEN(SUBSTITUTE(O652," ","")))</f>
        <v>10</v>
      </c>
      <c r="CN652" s="16"/>
    </row>
    <row r="653" customFormat="false" ht="13.8" hidden="false" customHeight="false" outlineLevel="0" collapsed="false">
      <c r="A653" s="4" t="s">
        <v>167</v>
      </c>
      <c r="B653" s="4" t="n">
        <v>1</v>
      </c>
      <c r="C653" s="0"/>
      <c r="D653" s="0"/>
      <c r="E653" s="0"/>
      <c r="F653" s="4" t="n">
        <v>82</v>
      </c>
      <c r="G653" s="4" t="n">
        <v>4</v>
      </c>
      <c r="H653" s="4" t="n">
        <v>4082</v>
      </c>
      <c r="I653" s="4" t="n">
        <v>14082</v>
      </c>
      <c r="J653" s="4" t="n">
        <v>4082</v>
      </c>
      <c r="K653" s="4" t="s">
        <v>200</v>
      </c>
      <c r="L653" s="4" t="s">
        <v>132</v>
      </c>
      <c r="M653" s="0" t="s">
        <v>3483</v>
      </c>
      <c r="O653" s="0" t="s">
        <v>3484</v>
      </c>
      <c r="R653" s="0" t="n">
        <v>3</v>
      </c>
      <c r="S653" s="0" t="n">
        <f aca="false">(1+LEN(O653)-LEN(SUBSTITUTE(O653," ","")))</f>
        <v>8</v>
      </c>
      <c r="CN653" s="16"/>
    </row>
    <row r="654" customFormat="false" ht="13.8" hidden="false" customHeight="false" outlineLevel="0" collapsed="false">
      <c r="A654" s="4" t="s">
        <v>195</v>
      </c>
      <c r="B654" s="4" t="n">
        <v>1</v>
      </c>
      <c r="C654" s="4"/>
      <c r="D654" s="4"/>
      <c r="E654" s="4"/>
      <c r="F654" s="4" t="n">
        <v>82</v>
      </c>
      <c r="G654" s="4" t="n">
        <v>4</v>
      </c>
      <c r="H654" s="4" t="n">
        <v>4082</v>
      </c>
      <c r="I654" s="4" t="n">
        <v>14082</v>
      </c>
      <c r="J654" s="4" t="n">
        <v>4082</v>
      </c>
      <c r="K654" s="4" t="s">
        <v>200</v>
      </c>
      <c r="L654" s="4" t="s">
        <v>132</v>
      </c>
      <c r="M654" s="16" t="s">
        <v>3481</v>
      </c>
      <c r="N654" s="16"/>
      <c r="O654" s="16" t="s">
        <v>3482</v>
      </c>
      <c r="P654" s="16"/>
      <c r="Q654" s="16"/>
      <c r="R654" s="16" t="n">
        <v>3</v>
      </c>
      <c r="S654" s="16" t="n">
        <f aca="false">(1+LEN(O654)-LEN(SUBSTITUTE(O654," ","")))</f>
        <v>10</v>
      </c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4"/>
      <c r="BX654" s="16"/>
      <c r="BY654" s="16"/>
      <c r="BZ654" s="14"/>
      <c r="CA654" s="16"/>
      <c r="CB654" s="16"/>
      <c r="CC654" s="16"/>
      <c r="CD654" s="14"/>
      <c r="CE654" s="16"/>
      <c r="CF654" s="14"/>
      <c r="CG654" s="16"/>
      <c r="CH654" s="16"/>
      <c r="CI654" s="16"/>
      <c r="CJ654" s="16"/>
      <c r="CK654" s="16"/>
      <c r="CL654" s="16"/>
    </row>
    <row r="655" customFormat="false" ht="13.8" hidden="false" customHeight="false" outlineLevel="0" collapsed="false">
      <c r="A655" s="4" t="s">
        <v>197</v>
      </c>
      <c r="B655" s="4" t="n">
        <v>1</v>
      </c>
      <c r="C655" s="4"/>
      <c r="D655" s="4"/>
      <c r="E655" s="4"/>
      <c r="F655" s="4" t="n">
        <v>82</v>
      </c>
      <c r="G655" s="4" t="n">
        <v>4</v>
      </c>
      <c r="H655" s="4" t="n">
        <v>4082</v>
      </c>
      <c r="I655" s="4" t="n">
        <v>14082</v>
      </c>
      <c r="J655" s="4" t="n">
        <v>4082</v>
      </c>
      <c r="K655" s="4" t="s">
        <v>200</v>
      </c>
      <c r="L655" s="4" t="s">
        <v>132</v>
      </c>
      <c r="M655" s="0" t="s">
        <v>3483</v>
      </c>
      <c r="O655" s="0" t="s">
        <v>3484</v>
      </c>
      <c r="R655" s="0" t="n">
        <v>3</v>
      </c>
      <c r="S655" s="0" t="n">
        <f aca="false">(1+LEN(O655)-LEN(SUBSTITUTE(O655," ","")))</f>
        <v>8</v>
      </c>
      <c r="CN655" s="16"/>
    </row>
    <row r="656" customFormat="false" ht="13.8" hidden="false" customHeight="false" outlineLevel="0" collapsed="false">
      <c r="A656" s="4" t="s">
        <v>201</v>
      </c>
      <c r="B656" s="4" t="n">
        <v>2</v>
      </c>
      <c r="C656" s="0"/>
      <c r="D656" s="0"/>
      <c r="E656" s="0"/>
      <c r="F656" s="4" t="n">
        <v>82</v>
      </c>
      <c r="G656" s="4" t="n">
        <v>9</v>
      </c>
      <c r="H656" s="4" t="n">
        <v>9082</v>
      </c>
      <c r="I656" s="4" t="n">
        <v>19082</v>
      </c>
      <c r="J656" s="4" t="n">
        <v>9082</v>
      </c>
      <c r="K656" s="4" t="s">
        <v>200</v>
      </c>
      <c r="L656" s="4" t="s">
        <v>132</v>
      </c>
      <c r="M656" s="0" t="s">
        <v>3483</v>
      </c>
      <c r="O656" s="0" t="s">
        <v>3484</v>
      </c>
      <c r="R656" s="0" t="n">
        <v>3</v>
      </c>
      <c r="S656" s="0" t="n">
        <f aca="false">(1+LEN(O656)-LEN(SUBSTITUTE(O656," ","")))</f>
        <v>8</v>
      </c>
      <c r="CN656" s="16"/>
    </row>
    <row r="657" customFormat="false" ht="13.8" hidden="false" customHeight="false" outlineLevel="0" collapsed="false">
      <c r="A657" s="4" t="s">
        <v>199</v>
      </c>
      <c r="B657" s="4" t="n">
        <v>2</v>
      </c>
      <c r="C657" s="0"/>
      <c r="D657" s="0"/>
      <c r="E657" s="0"/>
      <c r="F657" s="4" t="n">
        <v>82</v>
      </c>
      <c r="G657" s="4" t="n">
        <v>9</v>
      </c>
      <c r="H657" s="4" t="n">
        <v>9082</v>
      </c>
      <c r="I657" s="4" t="n">
        <v>19082</v>
      </c>
      <c r="J657" s="4" t="n">
        <v>9082</v>
      </c>
      <c r="K657" s="4" t="s">
        <v>200</v>
      </c>
      <c r="L657" s="4" t="s">
        <v>132</v>
      </c>
      <c r="M657" s="0" t="s">
        <v>3481</v>
      </c>
      <c r="O657" s="0" t="s">
        <v>3482</v>
      </c>
      <c r="R657" s="0" t="n">
        <v>3</v>
      </c>
      <c r="S657" s="0" t="n">
        <f aca="false">(1+LEN(O657)-LEN(SUBSTITUTE(O657," ","")))</f>
        <v>10</v>
      </c>
      <c r="CN657" s="16"/>
    </row>
    <row r="658" customFormat="false" ht="13.8" hidden="false" customHeight="false" outlineLevel="0" collapsed="false">
      <c r="A658" s="4" t="s">
        <v>203</v>
      </c>
      <c r="B658" s="4" t="n">
        <v>2</v>
      </c>
      <c r="C658" s="0"/>
      <c r="D658" s="0"/>
      <c r="E658" s="0"/>
      <c r="F658" s="4" t="n">
        <v>82</v>
      </c>
      <c r="G658" s="4" t="n">
        <v>9</v>
      </c>
      <c r="H658" s="4" t="n">
        <v>9082</v>
      </c>
      <c r="I658" s="4" t="n">
        <v>19082</v>
      </c>
      <c r="J658" s="4" t="n">
        <v>9082</v>
      </c>
      <c r="K658" s="4" t="s">
        <v>200</v>
      </c>
      <c r="L658" s="4" t="s">
        <v>132</v>
      </c>
      <c r="M658" s="0" t="s">
        <v>3483</v>
      </c>
      <c r="O658" s="0" t="s">
        <v>3484</v>
      </c>
      <c r="R658" s="0" t="n">
        <v>3</v>
      </c>
      <c r="S658" s="0" t="n">
        <f aca="false">(1+LEN(O658)-LEN(SUBSTITUTE(O658," ","")))</f>
        <v>8</v>
      </c>
    </row>
    <row r="659" customFormat="false" ht="13.8" hidden="false" customHeight="false" outlineLevel="0" collapsed="false">
      <c r="A659" s="4" t="s">
        <v>202</v>
      </c>
      <c r="B659" s="4" t="n">
        <v>2</v>
      </c>
      <c r="C659" s="0"/>
      <c r="D659" s="0"/>
      <c r="E659" s="0"/>
      <c r="F659" s="4" t="n">
        <v>82</v>
      </c>
      <c r="G659" s="4" t="n">
        <v>9</v>
      </c>
      <c r="H659" s="4" t="n">
        <v>9082</v>
      </c>
      <c r="I659" s="4" t="n">
        <v>19082</v>
      </c>
      <c r="J659" s="4" t="n">
        <v>9082</v>
      </c>
      <c r="K659" s="4" t="s">
        <v>200</v>
      </c>
      <c r="L659" s="4" t="s">
        <v>132</v>
      </c>
      <c r="M659" s="0" t="s">
        <v>3481</v>
      </c>
      <c r="O659" s="0" t="s">
        <v>3482</v>
      </c>
      <c r="R659" s="0" t="n">
        <v>3</v>
      </c>
      <c r="S659" s="0" t="n">
        <f aca="false">(1+LEN(O659)-LEN(SUBSTITUTE(O659," ","")))</f>
        <v>10</v>
      </c>
      <c r="CN659" s="16"/>
    </row>
    <row r="660" customFormat="false" ht="13.8" hidden="false" customHeight="false" outlineLevel="0" collapsed="false">
      <c r="A660" s="4" t="s">
        <v>131</v>
      </c>
      <c r="B660" s="4" t="n">
        <v>1</v>
      </c>
      <c r="C660" s="0"/>
      <c r="D660" s="0"/>
      <c r="E660" s="0"/>
      <c r="F660" s="4" t="n">
        <v>83</v>
      </c>
      <c r="G660" s="4" t="n">
        <v>4</v>
      </c>
      <c r="H660" s="4" t="n">
        <v>4083</v>
      </c>
      <c r="I660" s="4" t="n">
        <v>14083</v>
      </c>
      <c r="J660" s="4" t="n">
        <v>4083</v>
      </c>
      <c r="K660" s="4" t="s">
        <v>200</v>
      </c>
      <c r="L660" s="4" t="s">
        <v>132</v>
      </c>
      <c r="M660" s="0" t="s">
        <v>3485</v>
      </c>
      <c r="O660" s="0" t="s">
        <v>3486</v>
      </c>
      <c r="R660" s="0" t="n">
        <v>3</v>
      </c>
      <c r="S660" s="0" t="n">
        <f aca="false">(1+LEN(O660)-LEN(SUBSTITUTE(O660," ","")))</f>
        <v>6</v>
      </c>
      <c r="CN660" s="16"/>
    </row>
    <row r="661" customFormat="false" ht="13.8" hidden="false" customHeight="false" outlineLevel="0" collapsed="false">
      <c r="A661" s="4" t="s">
        <v>167</v>
      </c>
      <c r="B661" s="4" t="n">
        <v>1</v>
      </c>
      <c r="C661" s="0"/>
      <c r="D661" s="0"/>
      <c r="E661" s="0"/>
      <c r="F661" s="4" t="n">
        <v>83</v>
      </c>
      <c r="G661" s="4" t="n">
        <v>4</v>
      </c>
      <c r="H661" s="4" t="n">
        <v>4083</v>
      </c>
      <c r="I661" s="4" t="n">
        <v>14083</v>
      </c>
      <c r="J661" s="4" t="n">
        <v>4083</v>
      </c>
      <c r="K661" s="4" t="s">
        <v>200</v>
      </c>
      <c r="L661" s="4" t="s">
        <v>132</v>
      </c>
      <c r="M661" s="0" t="s">
        <v>3487</v>
      </c>
      <c r="O661" s="0" t="s">
        <v>3488</v>
      </c>
      <c r="R661" s="0" t="n">
        <v>3</v>
      </c>
      <c r="S661" s="0" t="n">
        <f aca="false">(1+LEN(O661)-LEN(SUBSTITUTE(O661," ","")))</f>
        <v>8</v>
      </c>
      <c r="CN661" s="16"/>
    </row>
    <row r="662" customFormat="false" ht="13.8" hidden="false" customHeight="false" outlineLevel="0" collapsed="false">
      <c r="A662" s="4" t="s">
        <v>195</v>
      </c>
      <c r="B662" s="4" t="n">
        <v>1</v>
      </c>
      <c r="C662" s="4"/>
      <c r="D662" s="4"/>
      <c r="E662" s="4"/>
      <c r="F662" s="4" t="n">
        <v>83</v>
      </c>
      <c r="G662" s="4" t="n">
        <v>4</v>
      </c>
      <c r="H662" s="4" t="n">
        <v>4083</v>
      </c>
      <c r="I662" s="4" t="n">
        <v>14083</v>
      </c>
      <c r="J662" s="4" t="n">
        <v>4083</v>
      </c>
      <c r="K662" s="4" t="s">
        <v>200</v>
      </c>
      <c r="L662" s="4" t="s">
        <v>132</v>
      </c>
      <c r="M662" s="16" t="s">
        <v>3485</v>
      </c>
      <c r="N662" s="16"/>
      <c r="O662" s="16" t="s">
        <v>3486</v>
      </c>
      <c r="P662" s="16"/>
      <c r="Q662" s="16"/>
      <c r="R662" s="16" t="n">
        <v>3</v>
      </c>
      <c r="S662" s="16" t="n">
        <f aca="false">(1+LEN(O662)-LEN(SUBSTITUTE(O662," ","")))</f>
        <v>6</v>
      </c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4"/>
      <c r="BX662" s="16"/>
      <c r="BY662" s="16"/>
      <c r="BZ662" s="14"/>
      <c r="CA662" s="16"/>
      <c r="CB662" s="16"/>
      <c r="CC662" s="16"/>
      <c r="CD662" s="14"/>
      <c r="CE662" s="16"/>
      <c r="CF662" s="14"/>
      <c r="CG662" s="16"/>
      <c r="CH662" s="16"/>
      <c r="CI662" s="16"/>
      <c r="CJ662" s="16"/>
      <c r="CK662" s="16"/>
      <c r="CL662" s="16"/>
    </row>
    <row r="663" customFormat="false" ht="13.8" hidden="false" customHeight="false" outlineLevel="0" collapsed="false">
      <c r="A663" s="4" t="s">
        <v>197</v>
      </c>
      <c r="B663" s="4" t="n">
        <v>1</v>
      </c>
      <c r="C663" s="4"/>
      <c r="D663" s="4"/>
      <c r="E663" s="4"/>
      <c r="F663" s="4" t="n">
        <v>83</v>
      </c>
      <c r="G663" s="4" t="n">
        <v>4</v>
      </c>
      <c r="H663" s="4" t="n">
        <v>4083</v>
      </c>
      <c r="I663" s="4" t="n">
        <v>14083</v>
      </c>
      <c r="J663" s="4" t="n">
        <v>4083</v>
      </c>
      <c r="K663" s="4" t="s">
        <v>200</v>
      </c>
      <c r="L663" s="4" t="s">
        <v>132</v>
      </c>
      <c r="M663" s="0" t="s">
        <v>3487</v>
      </c>
      <c r="O663" s="0" t="s">
        <v>3488</v>
      </c>
      <c r="R663" s="0" t="n">
        <v>3</v>
      </c>
      <c r="S663" s="0" t="n">
        <f aca="false">(1+LEN(O663)-LEN(SUBSTITUTE(O663," ","")))</f>
        <v>8</v>
      </c>
      <c r="CN663" s="16"/>
    </row>
    <row r="664" customFormat="false" ht="13.8" hidden="false" customHeight="false" outlineLevel="0" collapsed="false">
      <c r="A664" s="4" t="s">
        <v>201</v>
      </c>
      <c r="B664" s="4" t="n">
        <v>2</v>
      </c>
      <c r="C664" s="0"/>
      <c r="D664" s="0"/>
      <c r="E664" s="0"/>
      <c r="F664" s="4" t="n">
        <v>83</v>
      </c>
      <c r="G664" s="4" t="n">
        <v>9</v>
      </c>
      <c r="H664" s="4" t="n">
        <v>9083</v>
      </c>
      <c r="I664" s="4" t="n">
        <v>19083</v>
      </c>
      <c r="J664" s="4" t="n">
        <v>9083</v>
      </c>
      <c r="K664" s="4" t="s">
        <v>200</v>
      </c>
      <c r="L664" s="4" t="s">
        <v>132</v>
      </c>
      <c r="M664" s="0" t="s">
        <v>3487</v>
      </c>
      <c r="O664" s="0" t="s">
        <v>3488</v>
      </c>
      <c r="R664" s="0" t="n">
        <v>3</v>
      </c>
      <c r="S664" s="0" t="n">
        <f aca="false">(1+LEN(O664)-LEN(SUBSTITUTE(O664," ","")))</f>
        <v>8</v>
      </c>
      <c r="CN664" s="16"/>
    </row>
    <row r="665" customFormat="false" ht="13.8" hidden="false" customHeight="false" outlineLevel="0" collapsed="false">
      <c r="A665" s="4" t="s">
        <v>199</v>
      </c>
      <c r="B665" s="4" t="n">
        <v>2</v>
      </c>
      <c r="C665" s="0"/>
      <c r="D665" s="0"/>
      <c r="E665" s="0"/>
      <c r="F665" s="4" t="n">
        <v>83</v>
      </c>
      <c r="G665" s="4" t="n">
        <v>9</v>
      </c>
      <c r="H665" s="4" t="n">
        <v>9083</v>
      </c>
      <c r="I665" s="4" t="n">
        <v>19083</v>
      </c>
      <c r="J665" s="4" t="n">
        <v>9083</v>
      </c>
      <c r="K665" s="4" t="s">
        <v>200</v>
      </c>
      <c r="L665" s="4" t="s">
        <v>132</v>
      </c>
      <c r="M665" s="0" t="s">
        <v>3485</v>
      </c>
      <c r="O665" s="0" t="s">
        <v>3486</v>
      </c>
      <c r="R665" s="0" t="n">
        <v>3</v>
      </c>
      <c r="S665" s="0" t="n">
        <f aca="false">(1+LEN(O665)-LEN(SUBSTITUTE(O665," ","")))</f>
        <v>6</v>
      </c>
      <c r="CN665" s="16"/>
    </row>
    <row r="666" customFormat="false" ht="13.8" hidden="false" customHeight="false" outlineLevel="0" collapsed="false">
      <c r="A666" s="4" t="s">
        <v>203</v>
      </c>
      <c r="B666" s="4" t="n">
        <v>2</v>
      </c>
      <c r="C666" s="0"/>
      <c r="D666" s="0"/>
      <c r="E666" s="0"/>
      <c r="F666" s="4" t="n">
        <v>83</v>
      </c>
      <c r="G666" s="4" t="n">
        <v>9</v>
      </c>
      <c r="H666" s="4" t="n">
        <v>9083</v>
      </c>
      <c r="I666" s="4" t="n">
        <v>19083</v>
      </c>
      <c r="J666" s="4" t="n">
        <v>9083</v>
      </c>
      <c r="K666" s="4" t="s">
        <v>200</v>
      </c>
      <c r="L666" s="4" t="s">
        <v>132</v>
      </c>
      <c r="M666" s="0" t="s">
        <v>3487</v>
      </c>
      <c r="O666" s="0" t="s">
        <v>3488</v>
      </c>
      <c r="R666" s="0" t="n">
        <v>3</v>
      </c>
      <c r="S666" s="0" t="n">
        <f aca="false">(1+LEN(O666)-LEN(SUBSTITUTE(O666," ","")))</f>
        <v>8</v>
      </c>
    </row>
    <row r="667" customFormat="false" ht="13.8" hidden="false" customHeight="false" outlineLevel="0" collapsed="false">
      <c r="A667" s="4" t="s">
        <v>202</v>
      </c>
      <c r="B667" s="4" t="n">
        <v>2</v>
      </c>
      <c r="C667" s="0"/>
      <c r="D667" s="0"/>
      <c r="E667" s="0"/>
      <c r="F667" s="4" t="n">
        <v>83</v>
      </c>
      <c r="G667" s="4" t="n">
        <v>9</v>
      </c>
      <c r="H667" s="4" t="n">
        <v>9083</v>
      </c>
      <c r="I667" s="4" t="n">
        <v>19083</v>
      </c>
      <c r="J667" s="4" t="n">
        <v>9083</v>
      </c>
      <c r="K667" s="4" t="s">
        <v>200</v>
      </c>
      <c r="L667" s="4" t="s">
        <v>132</v>
      </c>
      <c r="M667" s="0" t="s">
        <v>3485</v>
      </c>
      <c r="O667" s="0" t="s">
        <v>3486</v>
      </c>
      <c r="R667" s="0" t="n">
        <v>3</v>
      </c>
      <c r="S667" s="0" t="n">
        <f aca="false">(1+LEN(O667)-LEN(SUBSTITUTE(O667," ","")))</f>
        <v>6</v>
      </c>
      <c r="CN667" s="16"/>
    </row>
    <row r="668" customFormat="false" ht="13.8" hidden="false" customHeight="false" outlineLevel="0" collapsed="false">
      <c r="A668" s="4" t="s">
        <v>131</v>
      </c>
      <c r="B668" s="4" t="n">
        <v>1</v>
      </c>
      <c r="C668" s="0"/>
      <c r="D668" s="0"/>
      <c r="E668" s="0"/>
      <c r="F668" s="4" t="n">
        <v>84</v>
      </c>
      <c r="G668" s="4" t="n">
        <v>4</v>
      </c>
      <c r="H668" s="4" t="n">
        <v>4084</v>
      </c>
      <c r="I668" s="4" t="n">
        <v>14084</v>
      </c>
      <c r="J668" s="4" t="n">
        <v>4084</v>
      </c>
      <c r="K668" s="4" t="s">
        <v>200</v>
      </c>
      <c r="L668" s="4" t="s">
        <v>132</v>
      </c>
      <c r="M668" s="0" t="s">
        <v>3489</v>
      </c>
      <c r="O668" s="0" t="s">
        <v>3490</v>
      </c>
      <c r="R668" s="0" t="n">
        <v>3</v>
      </c>
      <c r="S668" s="0" t="n">
        <f aca="false">(1+LEN(O668)-LEN(SUBSTITUTE(O668," ","")))</f>
        <v>9</v>
      </c>
      <c r="CN668" s="16"/>
    </row>
    <row r="669" customFormat="false" ht="13.8" hidden="false" customHeight="false" outlineLevel="0" collapsed="false">
      <c r="A669" s="4" t="s">
        <v>167</v>
      </c>
      <c r="B669" s="4" t="n">
        <v>1</v>
      </c>
      <c r="C669" s="0"/>
      <c r="D669" s="0"/>
      <c r="E669" s="0"/>
      <c r="F669" s="4" t="n">
        <v>84</v>
      </c>
      <c r="G669" s="4" t="n">
        <v>4</v>
      </c>
      <c r="H669" s="4" t="n">
        <v>4084</v>
      </c>
      <c r="I669" s="4" t="n">
        <v>14084</v>
      </c>
      <c r="J669" s="4" t="n">
        <v>4084</v>
      </c>
      <c r="K669" s="4" t="s">
        <v>200</v>
      </c>
      <c r="L669" s="4" t="s">
        <v>132</v>
      </c>
      <c r="M669" s="0" t="s">
        <v>3491</v>
      </c>
      <c r="O669" s="0" t="s">
        <v>3492</v>
      </c>
      <c r="R669" s="0" t="n">
        <v>3</v>
      </c>
      <c r="S669" s="0" t="n">
        <f aca="false">(1+LEN(O669)-LEN(SUBSTITUTE(O669," ","")))</f>
        <v>9</v>
      </c>
      <c r="CN669" s="16"/>
    </row>
    <row r="670" customFormat="false" ht="13.8" hidden="false" customHeight="false" outlineLevel="0" collapsed="false">
      <c r="A670" s="4" t="s">
        <v>195</v>
      </c>
      <c r="B670" s="4" t="n">
        <v>1</v>
      </c>
      <c r="C670" s="4"/>
      <c r="D670" s="4"/>
      <c r="E670" s="4"/>
      <c r="F670" s="4" t="n">
        <v>84</v>
      </c>
      <c r="G670" s="4" t="n">
        <v>4</v>
      </c>
      <c r="H670" s="4" t="n">
        <v>4084</v>
      </c>
      <c r="I670" s="4" t="n">
        <v>14084</v>
      </c>
      <c r="J670" s="4" t="n">
        <v>4084</v>
      </c>
      <c r="K670" s="4" t="s">
        <v>200</v>
      </c>
      <c r="L670" s="4" t="s">
        <v>132</v>
      </c>
      <c r="M670" s="16" t="s">
        <v>3489</v>
      </c>
      <c r="N670" s="16"/>
      <c r="O670" s="16" t="s">
        <v>3490</v>
      </c>
      <c r="P670" s="16"/>
      <c r="Q670" s="16"/>
      <c r="R670" s="16" t="n">
        <v>3</v>
      </c>
      <c r="S670" s="16" t="n">
        <f aca="false">(1+LEN(O670)-LEN(SUBSTITUTE(O670," ","")))</f>
        <v>9</v>
      </c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4"/>
      <c r="BX670" s="16"/>
      <c r="BY670" s="16"/>
      <c r="BZ670" s="14"/>
      <c r="CA670" s="16"/>
      <c r="CB670" s="16"/>
      <c r="CC670" s="16"/>
      <c r="CD670" s="14"/>
      <c r="CE670" s="16"/>
      <c r="CF670" s="14"/>
      <c r="CG670" s="16"/>
      <c r="CH670" s="16"/>
      <c r="CI670" s="16"/>
      <c r="CJ670" s="16"/>
      <c r="CK670" s="16"/>
      <c r="CL670" s="16"/>
    </row>
    <row r="671" customFormat="false" ht="13.8" hidden="false" customHeight="false" outlineLevel="0" collapsed="false">
      <c r="A671" s="4" t="s">
        <v>197</v>
      </c>
      <c r="B671" s="4" t="n">
        <v>1</v>
      </c>
      <c r="C671" s="4"/>
      <c r="D671" s="4"/>
      <c r="E671" s="4"/>
      <c r="F671" s="4" t="n">
        <v>84</v>
      </c>
      <c r="G671" s="4" t="n">
        <v>4</v>
      </c>
      <c r="H671" s="4" t="n">
        <v>4084</v>
      </c>
      <c r="I671" s="4" t="n">
        <v>14084</v>
      </c>
      <c r="J671" s="4" t="n">
        <v>4084</v>
      </c>
      <c r="K671" s="4" t="s">
        <v>200</v>
      </c>
      <c r="L671" s="4" t="s">
        <v>132</v>
      </c>
      <c r="M671" s="0" t="s">
        <v>3491</v>
      </c>
      <c r="O671" s="0" t="s">
        <v>3492</v>
      </c>
      <c r="R671" s="0" t="n">
        <v>3</v>
      </c>
      <c r="S671" s="0" t="n">
        <f aca="false">(1+LEN(O671)-LEN(SUBSTITUTE(O671," ","")))</f>
        <v>9</v>
      </c>
      <c r="CN671" s="16"/>
    </row>
    <row r="672" customFormat="false" ht="13.8" hidden="false" customHeight="false" outlineLevel="0" collapsed="false">
      <c r="A672" s="4" t="s">
        <v>201</v>
      </c>
      <c r="B672" s="4" t="n">
        <v>2</v>
      </c>
      <c r="C672" s="0"/>
      <c r="D672" s="0"/>
      <c r="E672" s="0"/>
      <c r="F672" s="4" t="n">
        <v>84</v>
      </c>
      <c r="G672" s="4" t="n">
        <v>9</v>
      </c>
      <c r="H672" s="4" t="n">
        <v>9084</v>
      </c>
      <c r="I672" s="4" t="n">
        <v>19084</v>
      </c>
      <c r="J672" s="4" t="n">
        <v>9084</v>
      </c>
      <c r="K672" s="4" t="s">
        <v>200</v>
      </c>
      <c r="L672" s="4" t="s">
        <v>132</v>
      </c>
      <c r="M672" s="0" t="s">
        <v>3491</v>
      </c>
      <c r="O672" s="0" t="s">
        <v>3492</v>
      </c>
      <c r="R672" s="0" t="n">
        <v>3</v>
      </c>
      <c r="S672" s="0" t="n">
        <f aca="false">(1+LEN(O672)-LEN(SUBSTITUTE(O672," ","")))</f>
        <v>9</v>
      </c>
      <c r="CN672" s="16"/>
    </row>
    <row r="673" customFormat="false" ht="13.8" hidden="false" customHeight="false" outlineLevel="0" collapsed="false">
      <c r="A673" s="4" t="s">
        <v>199</v>
      </c>
      <c r="B673" s="4" t="n">
        <v>2</v>
      </c>
      <c r="C673" s="0"/>
      <c r="D673" s="0"/>
      <c r="E673" s="0"/>
      <c r="F673" s="4" t="n">
        <v>84</v>
      </c>
      <c r="G673" s="4" t="n">
        <v>9</v>
      </c>
      <c r="H673" s="4" t="n">
        <v>9084</v>
      </c>
      <c r="I673" s="4" t="n">
        <v>19084</v>
      </c>
      <c r="J673" s="4" t="n">
        <v>9084</v>
      </c>
      <c r="K673" s="4" t="s">
        <v>200</v>
      </c>
      <c r="L673" s="4" t="s">
        <v>132</v>
      </c>
      <c r="M673" s="0" t="s">
        <v>3489</v>
      </c>
      <c r="O673" s="0" t="s">
        <v>3490</v>
      </c>
      <c r="R673" s="0" t="n">
        <v>3</v>
      </c>
      <c r="S673" s="0" t="n">
        <f aca="false">(1+LEN(O673)-LEN(SUBSTITUTE(O673," ","")))</f>
        <v>9</v>
      </c>
      <c r="CN673" s="16"/>
    </row>
    <row r="674" customFormat="false" ht="13.8" hidden="false" customHeight="false" outlineLevel="0" collapsed="false">
      <c r="A674" s="4" t="s">
        <v>203</v>
      </c>
      <c r="B674" s="4" t="n">
        <v>2</v>
      </c>
      <c r="C674" s="0"/>
      <c r="D674" s="0"/>
      <c r="E674" s="0"/>
      <c r="F674" s="4" t="n">
        <v>84</v>
      </c>
      <c r="G674" s="4" t="n">
        <v>9</v>
      </c>
      <c r="H674" s="4" t="n">
        <v>9084</v>
      </c>
      <c r="I674" s="4" t="n">
        <v>19084</v>
      </c>
      <c r="J674" s="4" t="n">
        <v>9084</v>
      </c>
      <c r="K674" s="4" t="s">
        <v>200</v>
      </c>
      <c r="L674" s="4" t="s">
        <v>132</v>
      </c>
      <c r="M674" s="0" t="s">
        <v>3491</v>
      </c>
      <c r="O674" s="0" t="s">
        <v>3492</v>
      </c>
      <c r="R674" s="0" t="n">
        <v>3</v>
      </c>
      <c r="S674" s="0" t="n">
        <f aca="false">(1+LEN(O674)-LEN(SUBSTITUTE(O674," ","")))</f>
        <v>9</v>
      </c>
    </row>
    <row r="675" customFormat="false" ht="13.8" hidden="false" customHeight="false" outlineLevel="0" collapsed="false">
      <c r="A675" s="4" t="s">
        <v>202</v>
      </c>
      <c r="B675" s="4" t="n">
        <v>2</v>
      </c>
      <c r="C675" s="0"/>
      <c r="D675" s="0"/>
      <c r="E675" s="0"/>
      <c r="F675" s="4" t="n">
        <v>84</v>
      </c>
      <c r="G675" s="4" t="n">
        <v>9</v>
      </c>
      <c r="H675" s="4" t="n">
        <v>9084</v>
      </c>
      <c r="I675" s="4" t="n">
        <v>19084</v>
      </c>
      <c r="J675" s="4" t="n">
        <v>9084</v>
      </c>
      <c r="K675" s="4" t="s">
        <v>200</v>
      </c>
      <c r="L675" s="4" t="s">
        <v>132</v>
      </c>
      <c r="M675" s="0" t="s">
        <v>3489</v>
      </c>
      <c r="O675" s="0" t="s">
        <v>3490</v>
      </c>
      <c r="R675" s="0" t="n">
        <v>3</v>
      </c>
      <c r="S675" s="0" t="n">
        <f aca="false">(1+LEN(O675)-LEN(SUBSTITUTE(O675," ","")))</f>
        <v>9</v>
      </c>
      <c r="CN675" s="16"/>
    </row>
    <row r="676" customFormat="false" ht="13.8" hidden="false" customHeight="false" outlineLevel="0" collapsed="false">
      <c r="A676" s="4" t="s">
        <v>131</v>
      </c>
      <c r="B676" s="4" t="n">
        <v>1</v>
      </c>
      <c r="C676" s="0"/>
      <c r="D676" s="0"/>
      <c r="E676" s="0"/>
      <c r="F676" s="4" t="n">
        <v>85</v>
      </c>
      <c r="G676" s="4" t="n">
        <v>4</v>
      </c>
      <c r="H676" s="4" t="n">
        <v>4085</v>
      </c>
      <c r="I676" s="4" t="n">
        <v>14085</v>
      </c>
      <c r="J676" s="4" t="n">
        <v>4085</v>
      </c>
      <c r="K676" s="4" t="s">
        <v>200</v>
      </c>
      <c r="L676" s="4" t="s">
        <v>132</v>
      </c>
      <c r="M676" s="0" t="s">
        <v>3493</v>
      </c>
      <c r="O676" s="0" t="s">
        <v>3494</v>
      </c>
      <c r="R676" s="0" t="n">
        <v>3</v>
      </c>
      <c r="S676" s="0" t="n">
        <f aca="false">(1+LEN(O676)-LEN(SUBSTITUTE(O676," ","")))</f>
        <v>9</v>
      </c>
      <c r="CN676" s="16"/>
    </row>
    <row r="677" customFormat="false" ht="13.8" hidden="false" customHeight="false" outlineLevel="0" collapsed="false">
      <c r="A677" s="4" t="s">
        <v>167</v>
      </c>
      <c r="B677" s="4" t="n">
        <v>1</v>
      </c>
      <c r="C677" s="0"/>
      <c r="D677" s="0"/>
      <c r="E677" s="0"/>
      <c r="F677" s="4" t="n">
        <v>85</v>
      </c>
      <c r="G677" s="4" t="n">
        <v>4</v>
      </c>
      <c r="H677" s="4" t="n">
        <v>4085</v>
      </c>
      <c r="I677" s="4" t="n">
        <v>14085</v>
      </c>
      <c r="J677" s="4" t="n">
        <v>4085</v>
      </c>
      <c r="K677" s="4" t="s">
        <v>200</v>
      </c>
      <c r="L677" s="4" t="s">
        <v>132</v>
      </c>
      <c r="M677" s="0" t="s">
        <v>3495</v>
      </c>
      <c r="O677" s="0" t="s">
        <v>3496</v>
      </c>
      <c r="R677" s="0" t="n">
        <v>3</v>
      </c>
      <c r="S677" s="0" t="n">
        <f aca="false">(1+LEN(O677)-LEN(SUBSTITUTE(O677," ","")))</f>
        <v>8</v>
      </c>
      <c r="CN677" s="16"/>
    </row>
    <row r="678" customFormat="false" ht="13.8" hidden="false" customHeight="false" outlineLevel="0" collapsed="false">
      <c r="A678" s="4" t="s">
        <v>195</v>
      </c>
      <c r="B678" s="4" t="n">
        <v>1</v>
      </c>
      <c r="C678" s="4"/>
      <c r="D678" s="4"/>
      <c r="E678" s="4"/>
      <c r="F678" s="4" t="n">
        <v>85</v>
      </c>
      <c r="G678" s="4" t="n">
        <v>4</v>
      </c>
      <c r="H678" s="4" t="n">
        <v>4085</v>
      </c>
      <c r="I678" s="4" t="n">
        <v>14085</v>
      </c>
      <c r="J678" s="4" t="n">
        <v>4085</v>
      </c>
      <c r="K678" s="4" t="s">
        <v>200</v>
      </c>
      <c r="L678" s="4" t="s">
        <v>132</v>
      </c>
      <c r="M678" s="16" t="s">
        <v>3493</v>
      </c>
      <c r="N678" s="16"/>
      <c r="O678" s="16" t="s">
        <v>3494</v>
      </c>
      <c r="P678" s="16"/>
      <c r="Q678" s="16"/>
      <c r="R678" s="16" t="n">
        <v>3</v>
      </c>
      <c r="S678" s="16" t="n">
        <f aca="false">(1+LEN(O678)-LEN(SUBSTITUTE(O678," ","")))</f>
        <v>9</v>
      </c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4"/>
      <c r="BX678" s="16"/>
      <c r="BY678" s="16"/>
      <c r="BZ678" s="14"/>
      <c r="CA678" s="16"/>
      <c r="CB678" s="16"/>
      <c r="CC678" s="16"/>
      <c r="CD678" s="14"/>
      <c r="CE678" s="16"/>
      <c r="CF678" s="14"/>
      <c r="CG678" s="16"/>
      <c r="CH678" s="16"/>
      <c r="CI678" s="16"/>
      <c r="CJ678" s="16"/>
      <c r="CK678" s="16"/>
      <c r="CL678" s="16"/>
    </row>
    <row r="679" customFormat="false" ht="13.8" hidden="false" customHeight="false" outlineLevel="0" collapsed="false">
      <c r="A679" s="4" t="s">
        <v>197</v>
      </c>
      <c r="B679" s="4" t="n">
        <v>1</v>
      </c>
      <c r="C679" s="4"/>
      <c r="D679" s="4"/>
      <c r="E679" s="4"/>
      <c r="F679" s="4" t="n">
        <v>85</v>
      </c>
      <c r="G679" s="4" t="n">
        <v>4</v>
      </c>
      <c r="H679" s="4" t="n">
        <v>4085</v>
      </c>
      <c r="I679" s="4" t="n">
        <v>14085</v>
      </c>
      <c r="J679" s="4" t="n">
        <v>4085</v>
      </c>
      <c r="K679" s="4" t="s">
        <v>200</v>
      </c>
      <c r="L679" s="4" t="s">
        <v>132</v>
      </c>
      <c r="M679" s="0" t="s">
        <v>3495</v>
      </c>
      <c r="O679" s="0" t="s">
        <v>3496</v>
      </c>
      <c r="R679" s="0" t="n">
        <v>3</v>
      </c>
      <c r="S679" s="0" t="n">
        <f aca="false">(1+LEN(O679)-LEN(SUBSTITUTE(O679," ","")))</f>
        <v>8</v>
      </c>
      <c r="CN679" s="16"/>
    </row>
    <row r="680" customFormat="false" ht="13.8" hidden="false" customHeight="false" outlineLevel="0" collapsed="false">
      <c r="A680" s="4" t="s">
        <v>201</v>
      </c>
      <c r="B680" s="4" t="n">
        <v>2</v>
      </c>
      <c r="C680" s="0"/>
      <c r="D680" s="0"/>
      <c r="E680" s="0"/>
      <c r="F680" s="4" t="n">
        <v>85</v>
      </c>
      <c r="G680" s="4" t="n">
        <v>9</v>
      </c>
      <c r="H680" s="4" t="n">
        <v>9085</v>
      </c>
      <c r="I680" s="4" t="n">
        <v>19085</v>
      </c>
      <c r="J680" s="4" t="n">
        <v>9085</v>
      </c>
      <c r="K680" s="4" t="s">
        <v>200</v>
      </c>
      <c r="L680" s="4" t="s">
        <v>132</v>
      </c>
      <c r="M680" s="0" t="s">
        <v>3495</v>
      </c>
      <c r="O680" s="0" t="s">
        <v>3496</v>
      </c>
      <c r="R680" s="0" t="n">
        <v>3</v>
      </c>
      <c r="S680" s="0" t="n">
        <f aca="false">(1+LEN(O680)-LEN(SUBSTITUTE(O680," ","")))</f>
        <v>8</v>
      </c>
      <c r="CN680" s="16"/>
    </row>
    <row r="681" customFormat="false" ht="13.8" hidden="false" customHeight="false" outlineLevel="0" collapsed="false">
      <c r="A681" s="4" t="s">
        <v>199</v>
      </c>
      <c r="B681" s="4" t="n">
        <v>2</v>
      </c>
      <c r="C681" s="0"/>
      <c r="D681" s="0"/>
      <c r="E681" s="0"/>
      <c r="F681" s="4" t="n">
        <v>85</v>
      </c>
      <c r="G681" s="4" t="n">
        <v>9</v>
      </c>
      <c r="H681" s="4" t="n">
        <v>9085</v>
      </c>
      <c r="I681" s="4" t="n">
        <v>19085</v>
      </c>
      <c r="J681" s="4" t="n">
        <v>9085</v>
      </c>
      <c r="K681" s="4" t="s">
        <v>200</v>
      </c>
      <c r="L681" s="4" t="s">
        <v>132</v>
      </c>
      <c r="M681" s="0" t="s">
        <v>3493</v>
      </c>
      <c r="O681" s="0" t="s">
        <v>3494</v>
      </c>
      <c r="R681" s="0" t="n">
        <v>3</v>
      </c>
      <c r="S681" s="0" t="n">
        <f aca="false">(1+LEN(O681)-LEN(SUBSTITUTE(O681," ","")))</f>
        <v>9</v>
      </c>
      <c r="CN681" s="16"/>
    </row>
    <row r="682" customFormat="false" ht="13.8" hidden="false" customHeight="false" outlineLevel="0" collapsed="false">
      <c r="A682" s="4" t="s">
        <v>203</v>
      </c>
      <c r="B682" s="4" t="n">
        <v>2</v>
      </c>
      <c r="C682" s="0"/>
      <c r="D682" s="0"/>
      <c r="E682" s="0"/>
      <c r="F682" s="4" t="n">
        <v>85</v>
      </c>
      <c r="G682" s="4" t="n">
        <v>9</v>
      </c>
      <c r="H682" s="4" t="n">
        <v>9085</v>
      </c>
      <c r="I682" s="4" t="n">
        <v>19085</v>
      </c>
      <c r="J682" s="4" t="n">
        <v>9085</v>
      </c>
      <c r="K682" s="4" t="s">
        <v>200</v>
      </c>
      <c r="L682" s="4" t="s">
        <v>132</v>
      </c>
      <c r="M682" s="0" t="s">
        <v>3495</v>
      </c>
      <c r="O682" s="0" t="s">
        <v>3496</v>
      </c>
      <c r="R682" s="0" t="n">
        <v>3</v>
      </c>
      <c r="S682" s="0" t="n">
        <f aca="false">(1+LEN(O682)-LEN(SUBSTITUTE(O682," ","")))</f>
        <v>8</v>
      </c>
    </row>
    <row r="683" customFormat="false" ht="13.8" hidden="false" customHeight="false" outlineLevel="0" collapsed="false">
      <c r="A683" s="4" t="s">
        <v>202</v>
      </c>
      <c r="B683" s="4" t="n">
        <v>2</v>
      </c>
      <c r="C683" s="0"/>
      <c r="D683" s="0"/>
      <c r="E683" s="0"/>
      <c r="F683" s="4" t="n">
        <v>85</v>
      </c>
      <c r="G683" s="4" t="n">
        <v>9</v>
      </c>
      <c r="H683" s="4" t="n">
        <v>9085</v>
      </c>
      <c r="I683" s="4" t="n">
        <v>19085</v>
      </c>
      <c r="J683" s="4" t="n">
        <v>9085</v>
      </c>
      <c r="K683" s="4" t="s">
        <v>200</v>
      </c>
      <c r="L683" s="4" t="s">
        <v>132</v>
      </c>
      <c r="M683" s="0" t="s">
        <v>3493</v>
      </c>
      <c r="O683" s="0" t="s">
        <v>3494</v>
      </c>
      <c r="R683" s="0" t="n">
        <v>3</v>
      </c>
      <c r="S683" s="0" t="n">
        <f aca="false">(1+LEN(O683)-LEN(SUBSTITUTE(O683," ","")))</f>
        <v>9</v>
      </c>
      <c r="CN683" s="16"/>
    </row>
    <row r="684" customFormat="false" ht="13.8" hidden="false" customHeight="false" outlineLevel="0" collapsed="false">
      <c r="A684" s="4" t="s">
        <v>131</v>
      </c>
      <c r="B684" s="4" t="n">
        <v>1</v>
      </c>
      <c r="C684" s="0"/>
      <c r="D684" s="0"/>
      <c r="E684" s="0"/>
      <c r="F684" s="4" t="n">
        <v>86</v>
      </c>
      <c r="G684" s="4" t="n">
        <v>4</v>
      </c>
      <c r="H684" s="4" t="n">
        <v>4086</v>
      </c>
      <c r="I684" s="4" t="n">
        <v>14086</v>
      </c>
      <c r="J684" s="4" t="n">
        <v>4086</v>
      </c>
      <c r="K684" s="4" t="s">
        <v>200</v>
      </c>
      <c r="L684" s="4" t="s">
        <v>132</v>
      </c>
      <c r="M684" s="0" t="s">
        <v>3497</v>
      </c>
      <c r="O684" s="0" t="s">
        <v>3498</v>
      </c>
      <c r="R684" s="0" t="n">
        <v>3</v>
      </c>
      <c r="S684" s="0" t="n">
        <f aca="false">(1+LEN(O684)-LEN(SUBSTITUTE(O684," ","")))</f>
        <v>9</v>
      </c>
      <c r="CN684" s="16"/>
    </row>
    <row r="685" customFormat="false" ht="13.8" hidden="false" customHeight="false" outlineLevel="0" collapsed="false">
      <c r="A685" s="4" t="s">
        <v>167</v>
      </c>
      <c r="B685" s="4" t="n">
        <v>1</v>
      </c>
      <c r="C685" s="0"/>
      <c r="D685" s="0"/>
      <c r="E685" s="0"/>
      <c r="F685" s="4" t="n">
        <v>86</v>
      </c>
      <c r="G685" s="4" t="n">
        <v>4</v>
      </c>
      <c r="H685" s="4" t="n">
        <v>4086</v>
      </c>
      <c r="I685" s="4" t="n">
        <v>14086</v>
      </c>
      <c r="J685" s="4" t="n">
        <v>4086</v>
      </c>
      <c r="K685" s="4" t="s">
        <v>200</v>
      </c>
      <c r="L685" s="4" t="s">
        <v>132</v>
      </c>
      <c r="M685" s="0" t="s">
        <v>3499</v>
      </c>
      <c r="O685" s="0" t="s">
        <v>3500</v>
      </c>
      <c r="R685" s="0" t="n">
        <v>3</v>
      </c>
      <c r="S685" s="0" t="n">
        <f aca="false">(1+LEN(O685)-LEN(SUBSTITUTE(O685," ","")))</f>
        <v>7</v>
      </c>
      <c r="CN685" s="16"/>
    </row>
    <row r="686" customFormat="false" ht="13.8" hidden="false" customHeight="false" outlineLevel="0" collapsed="false">
      <c r="A686" s="4" t="s">
        <v>195</v>
      </c>
      <c r="B686" s="4" t="n">
        <v>1</v>
      </c>
      <c r="C686" s="4"/>
      <c r="D686" s="4"/>
      <c r="E686" s="4"/>
      <c r="F686" s="4" t="n">
        <v>86</v>
      </c>
      <c r="G686" s="4" t="n">
        <v>4</v>
      </c>
      <c r="H686" s="4" t="n">
        <v>4086</v>
      </c>
      <c r="I686" s="4" t="n">
        <v>14086</v>
      </c>
      <c r="J686" s="4" t="n">
        <v>4086</v>
      </c>
      <c r="K686" s="4" t="s">
        <v>200</v>
      </c>
      <c r="L686" s="4" t="s">
        <v>132</v>
      </c>
      <c r="M686" s="16" t="s">
        <v>3497</v>
      </c>
      <c r="N686" s="16"/>
      <c r="O686" s="16" t="s">
        <v>3498</v>
      </c>
      <c r="P686" s="16"/>
      <c r="Q686" s="16"/>
      <c r="R686" s="16" t="n">
        <v>3</v>
      </c>
      <c r="S686" s="16" t="n">
        <f aca="false">(1+LEN(O686)-LEN(SUBSTITUTE(O686," ","")))</f>
        <v>9</v>
      </c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4"/>
      <c r="BX686" s="16"/>
      <c r="BY686" s="16"/>
      <c r="BZ686" s="14"/>
      <c r="CA686" s="16"/>
      <c r="CB686" s="16"/>
      <c r="CC686" s="16"/>
      <c r="CD686" s="14"/>
      <c r="CE686" s="16"/>
      <c r="CF686" s="14"/>
      <c r="CG686" s="16"/>
      <c r="CH686" s="16"/>
      <c r="CI686" s="16"/>
      <c r="CJ686" s="16"/>
      <c r="CK686" s="16"/>
      <c r="CL686" s="16"/>
    </row>
    <row r="687" customFormat="false" ht="13.8" hidden="false" customHeight="false" outlineLevel="0" collapsed="false">
      <c r="A687" s="4" t="s">
        <v>197</v>
      </c>
      <c r="B687" s="4" t="n">
        <v>1</v>
      </c>
      <c r="C687" s="4"/>
      <c r="D687" s="4"/>
      <c r="E687" s="4"/>
      <c r="F687" s="4" t="n">
        <v>86</v>
      </c>
      <c r="G687" s="4" t="n">
        <v>4</v>
      </c>
      <c r="H687" s="4" t="n">
        <v>4086</v>
      </c>
      <c r="I687" s="4" t="n">
        <v>14086</v>
      </c>
      <c r="J687" s="4" t="n">
        <v>4086</v>
      </c>
      <c r="K687" s="4" t="s">
        <v>200</v>
      </c>
      <c r="L687" s="4" t="s">
        <v>132</v>
      </c>
      <c r="M687" s="0" t="s">
        <v>3499</v>
      </c>
      <c r="O687" s="0" t="s">
        <v>3500</v>
      </c>
      <c r="R687" s="0" t="n">
        <v>3</v>
      </c>
      <c r="S687" s="0" t="n">
        <f aca="false">(1+LEN(O687)-LEN(SUBSTITUTE(O687," ","")))</f>
        <v>7</v>
      </c>
      <c r="CN687" s="16"/>
    </row>
    <row r="688" customFormat="false" ht="13.8" hidden="false" customHeight="false" outlineLevel="0" collapsed="false">
      <c r="A688" s="4" t="s">
        <v>201</v>
      </c>
      <c r="B688" s="4" t="n">
        <v>2</v>
      </c>
      <c r="C688" s="0"/>
      <c r="D688" s="0"/>
      <c r="E688" s="0"/>
      <c r="F688" s="4" t="n">
        <v>86</v>
      </c>
      <c r="G688" s="4" t="n">
        <v>9</v>
      </c>
      <c r="H688" s="4" t="n">
        <v>9086</v>
      </c>
      <c r="I688" s="4" t="n">
        <v>19086</v>
      </c>
      <c r="J688" s="4" t="n">
        <v>9086</v>
      </c>
      <c r="K688" s="4" t="s">
        <v>200</v>
      </c>
      <c r="L688" s="4" t="s">
        <v>132</v>
      </c>
      <c r="M688" s="0" t="s">
        <v>3499</v>
      </c>
      <c r="O688" s="0" t="s">
        <v>3500</v>
      </c>
      <c r="R688" s="0" t="n">
        <v>3</v>
      </c>
      <c r="S688" s="0" t="n">
        <f aca="false">(1+LEN(O688)-LEN(SUBSTITUTE(O688," ","")))</f>
        <v>7</v>
      </c>
      <c r="CN688" s="16"/>
    </row>
    <row r="689" customFormat="false" ht="13.8" hidden="false" customHeight="false" outlineLevel="0" collapsed="false">
      <c r="A689" s="4" t="s">
        <v>199</v>
      </c>
      <c r="B689" s="4" t="n">
        <v>2</v>
      </c>
      <c r="C689" s="0"/>
      <c r="D689" s="0"/>
      <c r="E689" s="0"/>
      <c r="F689" s="4" t="n">
        <v>86</v>
      </c>
      <c r="G689" s="4" t="n">
        <v>9</v>
      </c>
      <c r="H689" s="4" t="n">
        <v>9086</v>
      </c>
      <c r="I689" s="4" t="n">
        <v>19086</v>
      </c>
      <c r="J689" s="4" t="n">
        <v>9086</v>
      </c>
      <c r="K689" s="4" t="s">
        <v>200</v>
      </c>
      <c r="L689" s="4" t="s">
        <v>132</v>
      </c>
      <c r="M689" s="0" t="s">
        <v>3497</v>
      </c>
      <c r="O689" s="0" t="s">
        <v>3498</v>
      </c>
      <c r="R689" s="0" t="n">
        <v>3</v>
      </c>
      <c r="S689" s="0" t="n">
        <f aca="false">(1+LEN(O689)-LEN(SUBSTITUTE(O689," ","")))</f>
        <v>9</v>
      </c>
      <c r="CN689" s="16"/>
    </row>
    <row r="690" customFormat="false" ht="13.8" hidden="false" customHeight="false" outlineLevel="0" collapsed="false">
      <c r="A690" s="4" t="s">
        <v>203</v>
      </c>
      <c r="B690" s="4" t="n">
        <v>2</v>
      </c>
      <c r="C690" s="0"/>
      <c r="D690" s="0"/>
      <c r="E690" s="0"/>
      <c r="F690" s="4" t="n">
        <v>86</v>
      </c>
      <c r="G690" s="4" t="n">
        <v>9</v>
      </c>
      <c r="H690" s="4" t="n">
        <v>9086</v>
      </c>
      <c r="I690" s="4" t="n">
        <v>19086</v>
      </c>
      <c r="J690" s="4" t="n">
        <v>9086</v>
      </c>
      <c r="K690" s="4" t="s">
        <v>200</v>
      </c>
      <c r="L690" s="4" t="s">
        <v>132</v>
      </c>
      <c r="M690" s="0" t="s">
        <v>3499</v>
      </c>
      <c r="O690" s="0" t="s">
        <v>3500</v>
      </c>
      <c r="R690" s="0" t="n">
        <v>3</v>
      </c>
      <c r="S690" s="0" t="n">
        <f aca="false">(1+LEN(O690)-LEN(SUBSTITUTE(O690," ","")))</f>
        <v>7</v>
      </c>
    </row>
    <row r="691" customFormat="false" ht="13.8" hidden="false" customHeight="false" outlineLevel="0" collapsed="false">
      <c r="A691" s="4" t="s">
        <v>202</v>
      </c>
      <c r="B691" s="4" t="n">
        <v>2</v>
      </c>
      <c r="C691" s="0"/>
      <c r="D691" s="0"/>
      <c r="E691" s="0"/>
      <c r="F691" s="4" t="n">
        <v>86</v>
      </c>
      <c r="G691" s="4" t="n">
        <v>9</v>
      </c>
      <c r="H691" s="4" t="n">
        <v>9086</v>
      </c>
      <c r="I691" s="4" t="n">
        <v>19086</v>
      </c>
      <c r="J691" s="4" t="n">
        <v>9086</v>
      </c>
      <c r="K691" s="4" t="s">
        <v>200</v>
      </c>
      <c r="L691" s="4" t="s">
        <v>132</v>
      </c>
      <c r="M691" s="0" t="s">
        <v>3497</v>
      </c>
      <c r="O691" s="0" t="s">
        <v>3498</v>
      </c>
      <c r="R691" s="0" t="n">
        <v>3</v>
      </c>
      <c r="S691" s="0" t="n">
        <f aca="false">(1+LEN(O691)-LEN(SUBSTITUTE(O691," ","")))</f>
        <v>9</v>
      </c>
      <c r="CN691" s="16"/>
    </row>
    <row r="692" customFormat="false" ht="13.8" hidden="false" customHeight="false" outlineLevel="0" collapsed="false">
      <c r="A692" s="4" t="s">
        <v>131</v>
      </c>
      <c r="B692" s="4" t="n">
        <v>1</v>
      </c>
      <c r="C692" s="0"/>
      <c r="D692" s="0"/>
      <c r="E692" s="0"/>
      <c r="F692" s="4" t="n">
        <v>87</v>
      </c>
      <c r="G692" s="4" t="n">
        <v>4</v>
      </c>
      <c r="H692" s="4" t="n">
        <v>4087</v>
      </c>
      <c r="I692" s="4" t="n">
        <v>14087</v>
      </c>
      <c r="J692" s="4" t="n">
        <v>4087</v>
      </c>
      <c r="K692" s="4" t="s">
        <v>200</v>
      </c>
      <c r="L692" s="4" t="s">
        <v>132</v>
      </c>
      <c r="M692" s="0" t="s">
        <v>3501</v>
      </c>
      <c r="O692" s="0" t="s">
        <v>3502</v>
      </c>
      <c r="R692" s="0" t="n">
        <v>3</v>
      </c>
      <c r="S692" s="0" t="n">
        <f aca="false">(1+LEN(O692)-LEN(SUBSTITUTE(O692," ","")))</f>
        <v>8</v>
      </c>
      <c r="CN692" s="16"/>
    </row>
    <row r="693" customFormat="false" ht="13.8" hidden="false" customHeight="false" outlineLevel="0" collapsed="false">
      <c r="A693" s="4" t="s">
        <v>167</v>
      </c>
      <c r="B693" s="4" t="n">
        <v>1</v>
      </c>
      <c r="C693" s="0"/>
      <c r="D693" s="0"/>
      <c r="E693" s="0"/>
      <c r="F693" s="4" t="n">
        <v>87</v>
      </c>
      <c r="G693" s="4" t="n">
        <v>4</v>
      </c>
      <c r="H693" s="4" t="n">
        <v>4087</v>
      </c>
      <c r="I693" s="4" t="n">
        <v>14087</v>
      </c>
      <c r="J693" s="4" t="n">
        <v>4087</v>
      </c>
      <c r="K693" s="4" t="s">
        <v>200</v>
      </c>
      <c r="L693" s="4" t="s">
        <v>132</v>
      </c>
      <c r="M693" s="0" t="s">
        <v>3503</v>
      </c>
      <c r="O693" s="0" t="s">
        <v>3504</v>
      </c>
      <c r="R693" s="0" t="n">
        <v>3</v>
      </c>
      <c r="S693" s="0" t="n">
        <f aca="false">(1+LEN(O693)-LEN(SUBSTITUTE(O693," ","")))</f>
        <v>10</v>
      </c>
      <c r="CN693" s="16"/>
    </row>
    <row r="694" customFormat="false" ht="13.8" hidden="false" customHeight="false" outlineLevel="0" collapsed="false">
      <c r="A694" s="4" t="s">
        <v>195</v>
      </c>
      <c r="B694" s="4" t="n">
        <v>1</v>
      </c>
      <c r="C694" s="4"/>
      <c r="D694" s="4"/>
      <c r="E694" s="4"/>
      <c r="F694" s="4" t="n">
        <v>87</v>
      </c>
      <c r="G694" s="4" t="n">
        <v>4</v>
      </c>
      <c r="H694" s="4" t="n">
        <v>4087</v>
      </c>
      <c r="I694" s="4" t="n">
        <v>14087</v>
      </c>
      <c r="J694" s="4" t="n">
        <v>4087</v>
      </c>
      <c r="K694" s="4" t="s">
        <v>200</v>
      </c>
      <c r="L694" s="4" t="s">
        <v>132</v>
      </c>
      <c r="M694" s="16" t="s">
        <v>3501</v>
      </c>
      <c r="N694" s="16"/>
      <c r="O694" s="16" t="s">
        <v>3502</v>
      </c>
      <c r="P694" s="16"/>
      <c r="Q694" s="16"/>
      <c r="R694" s="16" t="n">
        <v>3</v>
      </c>
      <c r="S694" s="16" t="n">
        <f aca="false">(1+LEN(O694)-LEN(SUBSTITUTE(O694," ","")))</f>
        <v>8</v>
      </c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4"/>
      <c r="BX694" s="16"/>
      <c r="BY694" s="16"/>
      <c r="BZ694" s="14"/>
      <c r="CA694" s="16"/>
      <c r="CB694" s="16"/>
      <c r="CC694" s="16"/>
      <c r="CD694" s="14"/>
      <c r="CE694" s="16"/>
      <c r="CF694" s="14"/>
      <c r="CG694" s="16"/>
      <c r="CH694" s="16"/>
      <c r="CI694" s="16"/>
      <c r="CJ694" s="16"/>
      <c r="CK694" s="16"/>
      <c r="CL694" s="16"/>
    </row>
    <row r="695" customFormat="false" ht="13.8" hidden="false" customHeight="false" outlineLevel="0" collapsed="false">
      <c r="A695" s="4" t="s">
        <v>197</v>
      </c>
      <c r="B695" s="4" t="n">
        <v>1</v>
      </c>
      <c r="C695" s="4"/>
      <c r="D695" s="4"/>
      <c r="E695" s="4"/>
      <c r="F695" s="4" t="n">
        <v>87</v>
      </c>
      <c r="G695" s="4" t="n">
        <v>4</v>
      </c>
      <c r="H695" s="4" t="n">
        <v>4087</v>
      </c>
      <c r="I695" s="4" t="n">
        <v>14087</v>
      </c>
      <c r="J695" s="4" t="n">
        <v>4087</v>
      </c>
      <c r="K695" s="4" t="s">
        <v>200</v>
      </c>
      <c r="L695" s="4" t="s">
        <v>132</v>
      </c>
      <c r="M695" s="0" t="s">
        <v>3503</v>
      </c>
      <c r="O695" s="0" t="s">
        <v>3504</v>
      </c>
      <c r="R695" s="0" t="n">
        <v>3</v>
      </c>
      <c r="S695" s="0" t="n">
        <f aca="false">(1+LEN(O695)-LEN(SUBSTITUTE(O695," ","")))</f>
        <v>10</v>
      </c>
      <c r="CN695" s="16"/>
    </row>
    <row r="696" customFormat="false" ht="13.8" hidden="false" customHeight="false" outlineLevel="0" collapsed="false">
      <c r="A696" s="4" t="s">
        <v>201</v>
      </c>
      <c r="B696" s="4" t="n">
        <v>2</v>
      </c>
      <c r="C696" s="0"/>
      <c r="D696" s="0"/>
      <c r="E696" s="0"/>
      <c r="F696" s="4" t="n">
        <v>87</v>
      </c>
      <c r="G696" s="4" t="n">
        <v>9</v>
      </c>
      <c r="H696" s="4" t="n">
        <v>9087</v>
      </c>
      <c r="I696" s="4" t="n">
        <v>19087</v>
      </c>
      <c r="J696" s="4" t="n">
        <v>9087</v>
      </c>
      <c r="K696" s="4" t="s">
        <v>200</v>
      </c>
      <c r="L696" s="4" t="s">
        <v>132</v>
      </c>
      <c r="M696" s="0" t="s">
        <v>3503</v>
      </c>
      <c r="O696" s="0" t="s">
        <v>3504</v>
      </c>
      <c r="R696" s="0" t="n">
        <v>3</v>
      </c>
      <c r="S696" s="0" t="n">
        <f aca="false">(1+LEN(O696)-LEN(SUBSTITUTE(O696," ","")))</f>
        <v>10</v>
      </c>
      <c r="CN696" s="16"/>
    </row>
    <row r="697" customFormat="false" ht="13.8" hidden="false" customHeight="false" outlineLevel="0" collapsed="false">
      <c r="A697" s="4" t="s">
        <v>199</v>
      </c>
      <c r="B697" s="4" t="n">
        <v>2</v>
      </c>
      <c r="C697" s="0"/>
      <c r="D697" s="0"/>
      <c r="E697" s="0"/>
      <c r="F697" s="4" t="n">
        <v>87</v>
      </c>
      <c r="G697" s="4" t="n">
        <v>9</v>
      </c>
      <c r="H697" s="4" t="n">
        <v>9087</v>
      </c>
      <c r="I697" s="4" t="n">
        <v>19087</v>
      </c>
      <c r="J697" s="4" t="n">
        <v>9087</v>
      </c>
      <c r="K697" s="4" t="s">
        <v>200</v>
      </c>
      <c r="L697" s="4" t="s">
        <v>132</v>
      </c>
      <c r="M697" s="0" t="s">
        <v>3501</v>
      </c>
      <c r="O697" s="0" t="s">
        <v>3502</v>
      </c>
      <c r="R697" s="0" t="n">
        <v>3</v>
      </c>
      <c r="S697" s="0" t="n">
        <f aca="false">(1+LEN(O697)-LEN(SUBSTITUTE(O697," ","")))</f>
        <v>8</v>
      </c>
      <c r="CN697" s="16"/>
    </row>
    <row r="698" customFormat="false" ht="13.8" hidden="false" customHeight="false" outlineLevel="0" collapsed="false">
      <c r="A698" s="4" t="s">
        <v>203</v>
      </c>
      <c r="B698" s="4" t="n">
        <v>2</v>
      </c>
      <c r="C698" s="0"/>
      <c r="D698" s="0"/>
      <c r="E698" s="0"/>
      <c r="F698" s="4" t="n">
        <v>87</v>
      </c>
      <c r="G698" s="4" t="n">
        <v>9</v>
      </c>
      <c r="H698" s="4" t="n">
        <v>9087</v>
      </c>
      <c r="I698" s="4" t="n">
        <v>19087</v>
      </c>
      <c r="J698" s="4" t="n">
        <v>9087</v>
      </c>
      <c r="K698" s="4" t="s">
        <v>200</v>
      </c>
      <c r="L698" s="4" t="s">
        <v>132</v>
      </c>
      <c r="M698" s="0" t="s">
        <v>3503</v>
      </c>
      <c r="O698" s="0" t="s">
        <v>3504</v>
      </c>
      <c r="R698" s="0" t="n">
        <v>3</v>
      </c>
      <c r="S698" s="0" t="n">
        <f aca="false">(1+LEN(O698)-LEN(SUBSTITUTE(O698," ","")))</f>
        <v>10</v>
      </c>
    </row>
    <row r="699" customFormat="false" ht="13.8" hidden="false" customHeight="false" outlineLevel="0" collapsed="false">
      <c r="A699" s="4" t="s">
        <v>202</v>
      </c>
      <c r="B699" s="4" t="n">
        <v>2</v>
      </c>
      <c r="C699" s="0"/>
      <c r="D699" s="0"/>
      <c r="E699" s="0"/>
      <c r="F699" s="4" t="n">
        <v>87</v>
      </c>
      <c r="G699" s="4" t="n">
        <v>9</v>
      </c>
      <c r="H699" s="4" t="n">
        <v>9087</v>
      </c>
      <c r="I699" s="4" t="n">
        <v>19087</v>
      </c>
      <c r="J699" s="4" t="n">
        <v>9087</v>
      </c>
      <c r="K699" s="4" t="s">
        <v>200</v>
      </c>
      <c r="L699" s="4" t="s">
        <v>132</v>
      </c>
      <c r="M699" s="0" t="s">
        <v>3501</v>
      </c>
      <c r="O699" s="0" t="s">
        <v>3502</v>
      </c>
      <c r="R699" s="0" t="n">
        <v>3</v>
      </c>
      <c r="S699" s="0" t="n">
        <f aca="false">(1+LEN(O699)-LEN(SUBSTITUTE(O699," ","")))</f>
        <v>8</v>
      </c>
      <c r="CN699" s="16"/>
    </row>
    <row r="700" customFormat="false" ht="13.8" hidden="false" customHeight="false" outlineLevel="0" collapsed="false">
      <c r="A700" s="4" t="s">
        <v>131</v>
      </c>
      <c r="B700" s="4" t="n">
        <v>1</v>
      </c>
      <c r="C700" s="0"/>
      <c r="D700" s="0"/>
      <c r="E700" s="0"/>
      <c r="F700" s="4" t="n">
        <v>88</v>
      </c>
      <c r="G700" s="4" t="n">
        <v>4</v>
      </c>
      <c r="H700" s="4" t="n">
        <v>4088</v>
      </c>
      <c r="I700" s="4" t="n">
        <v>14088</v>
      </c>
      <c r="J700" s="4" t="n">
        <v>4088</v>
      </c>
      <c r="K700" s="4" t="s">
        <v>200</v>
      </c>
      <c r="L700" s="4" t="s">
        <v>132</v>
      </c>
      <c r="M700" s="0" t="s">
        <v>3505</v>
      </c>
      <c r="O700" s="0" t="s">
        <v>3506</v>
      </c>
      <c r="R700" s="0" t="n">
        <v>3</v>
      </c>
      <c r="S700" s="0" t="n">
        <f aca="false">(1+LEN(O700)-LEN(SUBSTITUTE(O700," ","")))</f>
        <v>6</v>
      </c>
      <c r="CN700" s="16"/>
    </row>
    <row r="701" customFormat="false" ht="13.8" hidden="false" customHeight="false" outlineLevel="0" collapsed="false">
      <c r="A701" s="4" t="s">
        <v>167</v>
      </c>
      <c r="B701" s="4" t="n">
        <v>1</v>
      </c>
      <c r="C701" s="0"/>
      <c r="D701" s="0"/>
      <c r="E701" s="0"/>
      <c r="F701" s="4" t="n">
        <v>88</v>
      </c>
      <c r="G701" s="4" t="n">
        <v>4</v>
      </c>
      <c r="H701" s="4" t="n">
        <v>4088</v>
      </c>
      <c r="I701" s="4" t="n">
        <v>14088</v>
      </c>
      <c r="J701" s="4" t="n">
        <v>4088</v>
      </c>
      <c r="K701" s="4" t="s">
        <v>200</v>
      </c>
      <c r="L701" s="4" t="s">
        <v>132</v>
      </c>
      <c r="M701" s="0" t="s">
        <v>3507</v>
      </c>
      <c r="O701" s="0" t="s">
        <v>3508</v>
      </c>
      <c r="R701" s="0" t="n">
        <v>3</v>
      </c>
      <c r="S701" s="0" t="n">
        <f aca="false">(1+LEN(O701)-LEN(SUBSTITUTE(O701," ","")))</f>
        <v>8</v>
      </c>
      <c r="CN701" s="16"/>
    </row>
    <row r="702" customFormat="false" ht="13.8" hidden="false" customHeight="false" outlineLevel="0" collapsed="false">
      <c r="A702" s="4" t="s">
        <v>195</v>
      </c>
      <c r="B702" s="4" t="n">
        <v>1</v>
      </c>
      <c r="C702" s="4"/>
      <c r="D702" s="4"/>
      <c r="E702" s="4"/>
      <c r="F702" s="4" t="n">
        <v>88</v>
      </c>
      <c r="G702" s="4" t="n">
        <v>4</v>
      </c>
      <c r="H702" s="4" t="n">
        <v>4088</v>
      </c>
      <c r="I702" s="4" t="n">
        <v>14088</v>
      </c>
      <c r="J702" s="4" t="n">
        <v>4088</v>
      </c>
      <c r="K702" s="4" t="s">
        <v>200</v>
      </c>
      <c r="L702" s="4" t="s">
        <v>132</v>
      </c>
      <c r="M702" s="16" t="s">
        <v>3505</v>
      </c>
      <c r="N702" s="16"/>
      <c r="O702" s="16" t="s">
        <v>3506</v>
      </c>
      <c r="P702" s="16"/>
      <c r="Q702" s="16"/>
      <c r="R702" s="16" t="n">
        <v>3</v>
      </c>
      <c r="S702" s="16" t="n">
        <f aca="false">(1+LEN(O702)-LEN(SUBSTITUTE(O702," ","")))</f>
        <v>6</v>
      </c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4"/>
      <c r="BX702" s="16"/>
      <c r="BY702" s="16"/>
      <c r="BZ702" s="14"/>
      <c r="CA702" s="16"/>
      <c r="CB702" s="16"/>
      <c r="CC702" s="16"/>
      <c r="CD702" s="14"/>
      <c r="CE702" s="16"/>
      <c r="CF702" s="14"/>
      <c r="CG702" s="16"/>
      <c r="CH702" s="16"/>
      <c r="CI702" s="16"/>
      <c r="CJ702" s="16"/>
      <c r="CK702" s="16"/>
      <c r="CL702" s="16"/>
    </row>
    <row r="703" customFormat="false" ht="13.8" hidden="false" customHeight="false" outlineLevel="0" collapsed="false">
      <c r="A703" s="4" t="s">
        <v>197</v>
      </c>
      <c r="B703" s="4" t="n">
        <v>1</v>
      </c>
      <c r="C703" s="4"/>
      <c r="D703" s="4"/>
      <c r="E703" s="4"/>
      <c r="F703" s="4" t="n">
        <v>88</v>
      </c>
      <c r="G703" s="4" t="n">
        <v>4</v>
      </c>
      <c r="H703" s="4" t="n">
        <v>4088</v>
      </c>
      <c r="I703" s="4" t="n">
        <v>14088</v>
      </c>
      <c r="J703" s="4" t="n">
        <v>4088</v>
      </c>
      <c r="K703" s="4" t="s">
        <v>200</v>
      </c>
      <c r="L703" s="4" t="s">
        <v>132</v>
      </c>
      <c r="M703" s="0" t="s">
        <v>3507</v>
      </c>
      <c r="O703" s="0" t="s">
        <v>3508</v>
      </c>
      <c r="R703" s="0" t="n">
        <v>3</v>
      </c>
      <c r="S703" s="0" t="n">
        <f aca="false">(1+LEN(O703)-LEN(SUBSTITUTE(O703," ","")))</f>
        <v>8</v>
      </c>
      <c r="CN703" s="16"/>
    </row>
    <row r="704" customFormat="false" ht="13.8" hidden="false" customHeight="false" outlineLevel="0" collapsed="false">
      <c r="A704" s="4" t="s">
        <v>201</v>
      </c>
      <c r="B704" s="4" t="n">
        <v>2</v>
      </c>
      <c r="C704" s="0"/>
      <c r="D704" s="0"/>
      <c r="E704" s="0"/>
      <c r="F704" s="4" t="n">
        <v>88</v>
      </c>
      <c r="G704" s="4" t="n">
        <v>9</v>
      </c>
      <c r="H704" s="4" t="n">
        <v>9088</v>
      </c>
      <c r="I704" s="4" t="n">
        <v>19088</v>
      </c>
      <c r="J704" s="4" t="n">
        <v>9088</v>
      </c>
      <c r="K704" s="4" t="s">
        <v>200</v>
      </c>
      <c r="L704" s="4" t="s">
        <v>132</v>
      </c>
      <c r="M704" s="0" t="s">
        <v>3507</v>
      </c>
      <c r="O704" s="0" t="s">
        <v>3508</v>
      </c>
      <c r="R704" s="0" t="n">
        <v>3</v>
      </c>
      <c r="S704" s="0" t="n">
        <f aca="false">(1+LEN(O704)-LEN(SUBSTITUTE(O704," ","")))</f>
        <v>8</v>
      </c>
      <c r="CN704" s="16"/>
    </row>
    <row r="705" customFormat="false" ht="13.8" hidden="false" customHeight="false" outlineLevel="0" collapsed="false">
      <c r="A705" s="4" t="s">
        <v>199</v>
      </c>
      <c r="B705" s="4" t="n">
        <v>2</v>
      </c>
      <c r="C705" s="0"/>
      <c r="D705" s="0"/>
      <c r="E705" s="0"/>
      <c r="F705" s="4" t="n">
        <v>88</v>
      </c>
      <c r="G705" s="4" t="n">
        <v>9</v>
      </c>
      <c r="H705" s="4" t="n">
        <v>9088</v>
      </c>
      <c r="I705" s="4" t="n">
        <v>19088</v>
      </c>
      <c r="J705" s="4" t="n">
        <v>9088</v>
      </c>
      <c r="K705" s="4" t="s">
        <v>200</v>
      </c>
      <c r="L705" s="4" t="s">
        <v>132</v>
      </c>
      <c r="M705" s="0" t="s">
        <v>3505</v>
      </c>
      <c r="O705" s="0" t="s">
        <v>3506</v>
      </c>
      <c r="R705" s="0" t="n">
        <v>3</v>
      </c>
      <c r="S705" s="0" t="n">
        <f aca="false">(1+LEN(O705)-LEN(SUBSTITUTE(O705," ","")))</f>
        <v>6</v>
      </c>
      <c r="CN705" s="16"/>
    </row>
    <row r="706" customFormat="false" ht="13.8" hidden="false" customHeight="false" outlineLevel="0" collapsed="false">
      <c r="A706" s="4" t="s">
        <v>203</v>
      </c>
      <c r="B706" s="4" t="n">
        <v>2</v>
      </c>
      <c r="C706" s="0"/>
      <c r="D706" s="0"/>
      <c r="E706" s="0"/>
      <c r="F706" s="4" t="n">
        <v>88</v>
      </c>
      <c r="G706" s="4" t="n">
        <v>9</v>
      </c>
      <c r="H706" s="4" t="n">
        <v>9088</v>
      </c>
      <c r="I706" s="4" t="n">
        <v>19088</v>
      </c>
      <c r="J706" s="4" t="n">
        <v>9088</v>
      </c>
      <c r="K706" s="4" t="s">
        <v>200</v>
      </c>
      <c r="L706" s="4" t="s">
        <v>132</v>
      </c>
      <c r="M706" s="0" t="s">
        <v>3507</v>
      </c>
      <c r="O706" s="0" t="s">
        <v>3508</v>
      </c>
      <c r="R706" s="0" t="n">
        <v>3</v>
      </c>
      <c r="S706" s="0" t="n">
        <f aca="false">(1+LEN(O706)-LEN(SUBSTITUTE(O706," ","")))</f>
        <v>8</v>
      </c>
    </row>
    <row r="707" customFormat="false" ht="13.8" hidden="false" customHeight="false" outlineLevel="0" collapsed="false">
      <c r="A707" s="4" t="s">
        <v>202</v>
      </c>
      <c r="B707" s="4" t="n">
        <v>2</v>
      </c>
      <c r="C707" s="0"/>
      <c r="D707" s="0"/>
      <c r="E707" s="0"/>
      <c r="F707" s="4" t="n">
        <v>88</v>
      </c>
      <c r="G707" s="4" t="n">
        <v>9</v>
      </c>
      <c r="H707" s="4" t="n">
        <v>9088</v>
      </c>
      <c r="I707" s="4" t="n">
        <v>19088</v>
      </c>
      <c r="J707" s="4" t="n">
        <v>9088</v>
      </c>
      <c r="K707" s="4" t="s">
        <v>200</v>
      </c>
      <c r="L707" s="4" t="s">
        <v>132</v>
      </c>
      <c r="M707" s="0" t="s">
        <v>3505</v>
      </c>
      <c r="O707" s="0" t="s">
        <v>3506</v>
      </c>
      <c r="R707" s="0" t="n">
        <v>3</v>
      </c>
      <c r="S707" s="0" t="n">
        <f aca="false">(1+LEN(O707)-LEN(SUBSTITUTE(O707," ","")))</f>
        <v>6</v>
      </c>
      <c r="CN707" s="16"/>
    </row>
    <row r="708" customFormat="false" ht="13.8" hidden="false" customHeight="false" outlineLevel="0" collapsed="false">
      <c r="A708" s="4" t="s">
        <v>131</v>
      </c>
      <c r="B708" s="4" t="n">
        <v>1</v>
      </c>
      <c r="C708" s="0"/>
      <c r="D708" s="0"/>
      <c r="E708" s="0"/>
      <c r="F708" s="4" t="n">
        <v>89</v>
      </c>
      <c r="G708" s="4" t="n">
        <v>4</v>
      </c>
      <c r="H708" s="4" t="n">
        <v>4089</v>
      </c>
      <c r="I708" s="4" t="n">
        <v>14089</v>
      </c>
      <c r="J708" s="4" t="n">
        <v>4089</v>
      </c>
      <c r="K708" s="4" t="s">
        <v>200</v>
      </c>
      <c r="L708" s="4" t="s">
        <v>132</v>
      </c>
      <c r="M708" s="0" t="s">
        <v>3509</v>
      </c>
      <c r="O708" s="0" t="s">
        <v>3510</v>
      </c>
      <c r="R708" s="0" t="n">
        <v>3</v>
      </c>
      <c r="S708" s="0" t="n">
        <f aca="false">(1+LEN(O708)-LEN(SUBSTITUTE(O708," ","")))</f>
        <v>8</v>
      </c>
      <c r="CN708" s="16"/>
    </row>
    <row r="709" customFormat="false" ht="13.8" hidden="false" customHeight="false" outlineLevel="0" collapsed="false">
      <c r="A709" s="4" t="s">
        <v>167</v>
      </c>
      <c r="B709" s="4" t="n">
        <v>1</v>
      </c>
      <c r="C709" s="0"/>
      <c r="D709" s="0"/>
      <c r="E709" s="0"/>
      <c r="F709" s="4" t="n">
        <v>89</v>
      </c>
      <c r="G709" s="4" t="n">
        <v>4</v>
      </c>
      <c r="H709" s="4" t="n">
        <v>4089</v>
      </c>
      <c r="I709" s="4" t="n">
        <v>14089</v>
      </c>
      <c r="J709" s="4" t="n">
        <v>4089</v>
      </c>
      <c r="K709" s="4" t="s">
        <v>200</v>
      </c>
      <c r="L709" s="4" t="s">
        <v>132</v>
      </c>
      <c r="M709" s="0" t="s">
        <v>3511</v>
      </c>
      <c r="O709" s="0" t="s">
        <v>3512</v>
      </c>
      <c r="R709" s="0" t="n">
        <v>3</v>
      </c>
      <c r="S709" s="0" t="n">
        <f aca="false">(1+LEN(O709)-LEN(SUBSTITUTE(O709," ","")))</f>
        <v>9</v>
      </c>
      <c r="CN709" s="16"/>
    </row>
    <row r="710" customFormat="false" ht="13.8" hidden="false" customHeight="false" outlineLevel="0" collapsed="false">
      <c r="A710" s="4" t="s">
        <v>195</v>
      </c>
      <c r="B710" s="4" t="n">
        <v>1</v>
      </c>
      <c r="C710" s="4"/>
      <c r="D710" s="4"/>
      <c r="E710" s="4"/>
      <c r="F710" s="4" t="n">
        <v>89</v>
      </c>
      <c r="G710" s="4" t="n">
        <v>4</v>
      </c>
      <c r="H710" s="4" t="n">
        <v>4089</v>
      </c>
      <c r="I710" s="4" t="n">
        <v>14089</v>
      </c>
      <c r="J710" s="4" t="n">
        <v>4089</v>
      </c>
      <c r="K710" s="4" t="s">
        <v>200</v>
      </c>
      <c r="L710" s="4" t="s">
        <v>132</v>
      </c>
      <c r="M710" s="16" t="s">
        <v>3509</v>
      </c>
      <c r="N710" s="16"/>
      <c r="O710" s="16" t="s">
        <v>3510</v>
      </c>
      <c r="P710" s="16"/>
      <c r="Q710" s="16"/>
      <c r="R710" s="16" t="n">
        <v>3</v>
      </c>
      <c r="S710" s="16" t="n">
        <f aca="false">(1+LEN(O710)-LEN(SUBSTITUTE(O710," ","")))</f>
        <v>8</v>
      </c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4"/>
      <c r="BX710" s="16"/>
      <c r="BY710" s="16"/>
      <c r="BZ710" s="14"/>
      <c r="CA710" s="16"/>
      <c r="CB710" s="16"/>
      <c r="CC710" s="16"/>
      <c r="CD710" s="14"/>
      <c r="CE710" s="16"/>
      <c r="CF710" s="14"/>
      <c r="CG710" s="16"/>
      <c r="CH710" s="16"/>
      <c r="CI710" s="16"/>
      <c r="CJ710" s="16"/>
      <c r="CK710" s="16"/>
      <c r="CL710" s="16"/>
    </row>
    <row r="711" customFormat="false" ht="13.8" hidden="false" customHeight="false" outlineLevel="0" collapsed="false">
      <c r="A711" s="4" t="s">
        <v>197</v>
      </c>
      <c r="B711" s="4" t="n">
        <v>1</v>
      </c>
      <c r="C711" s="4"/>
      <c r="D711" s="4"/>
      <c r="E711" s="4"/>
      <c r="F711" s="4" t="n">
        <v>89</v>
      </c>
      <c r="G711" s="4" t="n">
        <v>4</v>
      </c>
      <c r="H711" s="4" t="n">
        <v>4089</v>
      </c>
      <c r="I711" s="4" t="n">
        <v>14089</v>
      </c>
      <c r="J711" s="4" t="n">
        <v>4089</v>
      </c>
      <c r="K711" s="4" t="s">
        <v>200</v>
      </c>
      <c r="L711" s="4" t="s">
        <v>132</v>
      </c>
      <c r="M711" s="0" t="s">
        <v>3511</v>
      </c>
      <c r="O711" s="0" t="s">
        <v>3512</v>
      </c>
      <c r="R711" s="0" t="n">
        <v>3</v>
      </c>
      <c r="S711" s="0" t="n">
        <f aca="false">(1+LEN(O711)-LEN(SUBSTITUTE(O711," ","")))</f>
        <v>9</v>
      </c>
      <c r="CN711" s="16"/>
    </row>
    <row r="712" customFormat="false" ht="13.8" hidden="false" customHeight="false" outlineLevel="0" collapsed="false">
      <c r="A712" s="4" t="s">
        <v>201</v>
      </c>
      <c r="B712" s="4" t="n">
        <v>2</v>
      </c>
      <c r="C712" s="0"/>
      <c r="D712" s="0"/>
      <c r="E712" s="0"/>
      <c r="F712" s="4" t="n">
        <v>89</v>
      </c>
      <c r="G712" s="4" t="n">
        <v>9</v>
      </c>
      <c r="H712" s="4" t="n">
        <v>9089</v>
      </c>
      <c r="I712" s="4" t="n">
        <v>19089</v>
      </c>
      <c r="J712" s="4" t="n">
        <v>9089</v>
      </c>
      <c r="K712" s="4" t="s">
        <v>200</v>
      </c>
      <c r="L712" s="4" t="s">
        <v>132</v>
      </c>
      <c r="M712" s="0" t="s">
        <v>3511</v>
      </c>
      <c r="O712" s="0" t="s">
        <v>3512</v>
      </c>
      <c r="R712" s="0" t="n">
        <v>3</v>
      </c>
      <c r="S712" s="0" t="n">
        <f aca="false">(1+LEN(O712)-LEN(SUBSTITUTE(O712," ","")))</f>
        <v>9</v>
      </c>
      <c r="CN712" s="16"/>
    </row>
    <row r="713" customFormat="false" ht="13.8" hidden="false" customHeight="false" outlineLevel="0" collapsed="false">
      <c r="A713" s="4" t="s">
        <v>199</v>
      </c>
      <c r="B713" s="4" t="n">
        <v>2</v>
      </c>
      <c r="C713" s="0"/>
      <c r="D713" s="0"/>
      <c r="E713" s="0"/>
      <c r="F713" s="4" t="n">
        <v>89</v>
      </c>
      <c r="G713" s="4" t="n">
        <v>9</v>
      </c>
      <c r="H713" s="4" t="n">
        <v>9089</v>
      </c>
      <c r="I713" s="4" t="n">
        <v>19089</v>
      </c>
      <c r="J713" s="4" t="n">
        <v>9089</v>
      </c>
      <c r="K713" s="4" t="s">
        <v>200</v>
      </c>
      <c r="L713" s="4" t="s">
        <v>132</v>
      </c>
      <c r="M713" s="0" t="s">
        <v>3509</v>
      </c>
      <c r="O713" s="0" t="s">
        <v>3510</v>
      </c>
      <c r="R713" s="0" t="n">
        <v>3</v>
      </c>
      <c r="S713" s="0" t="n">
        <f aca="false">(1+LEN(O713)-LEN(SUBSTITUTE(O713," ","")))</f>
        <v>8</v>
      </c>
      <c r="CN713" s="16"/>
    </row>
    <row r="714" customFormat="false" ht="13.8" hidden="false" customHeight="false" outlineLevel="0" collapsed="false">
      <c r="A714" s="4" t="s">
        <v>203</v>
      </c>
      <c r="B714" s="4" t="n">
        <v>2</v>
      </c>
      <c r="C714" s="0"/>
      <c r="D714" s="0"/>
      <c r="E714" s="0"/>
      <c r="F714" s="4" t="n">
        <v>89</v>
      </c>
      <c r="G714" s="4" t="n">
        <v>9</v>
      </c>
      <c r="H714" s="4" t="n">
        <v>9089</v>
      </c>
      <c r="I714" s="4" t="n">
        <v>19089</v>
      </c>
      <c r="J714" s="4" t="n">
        <v>9089</v>
      </c>
      <c r="K714" s="4" t="s">
        <v>200</v>
      </c>
      <c r="L714" s="4" t="s">
        <v>132</v>
      </c>
      <c r="M714" s="0" t="s">
        <v>3511</v>
      </c>
      <c r="O714" s="0" t="s">
        <v>3512</v>
      </c>
      <c r="R714" s="0" t="n">
        <v>3</v>
      </c>
      <c r="S714" s="0" t="n">
        <f aca="false">(1+LEN(O714)-LEN(SUBSTITUTE(O714," ","")))</f>
        <v>9</v>
      </c>
    </row>
    <row r="715" customFormat="false" ht="13.8" hidden="false" customHeight="false" outlineLevel="0" collapsed="false">
      <c r="A715" s="4" t="s">
        <v>202</v>
      </c>
      <c r="B715" s="4" t="n">
        <v>2</v>
      </c>
      <c r="C715" s="0"/>
      <c r="D715" s="0"/>
      <c r="E715" s="0"/>
      <c r="F715" s="4" t="n">
        <v>89</v>
      </c>
      <c r="G715" s="4" t="n">
        <v>9</v>
      </c>
      <c r="H715" s="4" t="n">
        <v>9089</v>
      </c>
      <c r="I715" s="4" t="n">
        <v>19089</v>
      </c>
      <c r="J715" s="4" t="n">
        <v>9089</v>
      </c>
      <c r="K715" s="4" t="s">
        <v>200</v>
      </c>
      <c r="L715" s="4" t="s">
        <v>132</v>
      </c>
      <c r="M715" s="0" t="s">
        <v>3509</v>
      </c>
      <c r="O715" s="0" t="s">
        <v>3510</v>
      </c>
      <c r="R715" s="0" t="n">
        <v>3</v>
      </c>
      <c r="S715" s="0" t="n">
        <f aca="false">(1+LEN(O715)-LEN(SUBSTITUTE(O715," ","")))</f>
        <v>8</v>
      </c>
      <c r="CN715" s="16"/>
    </row>
    <row r="716" customFormat="false" ht="13.8" hidden="false" customHeight="false" outlineLevel="0" collapsed="false">
      <c r="A716" s="4" t="s">
        <v>131</v>
      </c>
      <c r="B716" s="4" t="n">
        <v>1</v>
      </c>
      <c r="C716" s="0"/>
      <c r="D716" s="0"/>
      <c r="E716" s="0"/>
      <c r="F716" s="4" t="n">
        <v>90</v>
      </c>
      <c r="G716" s="4" t="n">
        <v>4</v>
      </c>
      <c r="H716" s="4" t="n">
        <v>4090</v>
      </c>
      <c r="I716" s="4" t="n">
        <v>14090</v>
      </c>
      <c r="J716" s="4" t="n">
        <v>4090</v>
      </c>
      <c r="K716" s="4" t="s">
        <v>200</v>
      </c>
      <c r="L716" s="4" t="s">
        <v>132</v>
      </c>
      <c r="M716" s="0" t="s">
        <v>3513</v>
      </c>
      <c r="O716" s="0" t="s">
        <v>3514</v>
      </c>
      <c r="R716" s="0" t="n">
        <v>3</v>
      </c>
      <c r="S716" s="0" t="n">
        <f aca="false">(1+LEN(O716)-LEN(SUBSTITUTE(O716," ","")))</f>
        <v>9</v>
      </c>
      <c r="CN716" s="16"/>
    </row>
    <row r="717" customFormat="false" ht="13.8" hidden="false" customHeight="false" outlineLevel="0" collapsed="false">
      <c r="A717" s="4" t="s">
        <v>167</v>
      </c>
      <c r="B717" s="4" t="n">
        <v>1</v>
      </c>
      <c r="C717" s="0"/>
      <c r="D717" s="0"/>
      <c r="E717" s="0"/>
      <c r="F717" s="4" t="n">
        <v>90</v>
      </c>
      <c r="G717" s="4" t="n">
        <v>4</v>
      </c>
      <c r="H717" s="4" t="n">
        <v>4090</v>
      </c>
      <c r="I717" s="4" t="n">
        <v>14090</v>
      </c>
      <c r="J717" s="4" t="n">
        <v>4090</v>
      </c>
      <c r="K717" s="4" t="s">
        <v>200</v>
      </c>
      <c r="L717" s="4" t="s">
        <v>132</v>
      </c>
      <c r="M717" s="0" t="s">
        <v>3515</v>
      </c>
      <c r="O717" s="0" t="s">
        <v>3516</v>
      </c>
      <c r="R717" s="0" t="n">
        <v>3</v>
      </c>
      <c r="S717" s="0" t="n">
        <f aca="false">(1+LEN(O717)-LEN(SUBSTITUTE(O717," ","")))</f>
        <v>9</v>
      </c>
      <c r="CN717" s="16"/>
    </row>
    <row r="718" customFormat="false" ht="13.8" hidden="false" customHeight="false" outlineLevel="0" collapsed="false">
      <c r="A718" s="4" t="s">
        <v>195</v>
      </c>
      <c r="B718" s="4" t="n">
        <v>1</v>
      </c>
      <c r="C718" s="4"/>
      <c r="D718" s="4"/>
      <c r="E718" s="4"/>
      <c r="F718" s="4" t="n">
        <v>90</v>
      </c>
      <c r="G718" s="4" t="n">
        <v>4</v>
      </c>
      <c r="H718" s="4" t="n">
        <v>4090</v>
      </c>
      <c r="I718" s="4" t="n">
        <v>14090</v>
      </c>
      <c r="J718" s="4" t="n">
        <v>4090</v>
      </c>
      <c r="K718" s="4" t="s">
        <v>200</v>
      </c>
      <c r="L718" s="4" t="s">
        <v>132</v>
      </c>
      <c r="M718" s="16" t="s">
        <v>3513</v>
      </c>
      <c r="N718" s="16"/>
      <c r="O718" s="16" t="s">
        <v>3514</v>
      </c>
      <c r="P718" s="16"/>
      <c r="Q718" s="16"/>
      <c r="R718" s="16" t="n">
        <v>3</v>
      </c>
      <c r="S718" s="16" t="n">
        <f aca="false">(1+LEN(O718)-LEN(SUBSTITUTE(O718," ","")))</f>
        <v>9</v>
      </c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4"/>
      <c r="BX718" s="16"/>
      <c r="BY718" s="16"/>
      <c r="BZ718" s="14"/>
      <c r="CA718" s="16"/>
      <c r="CB718" s="16"/>
      <c r="CC718" s="16"/>
      <c r="CD718" s="14"/>
      <c r="CE718" s="16"/>
      <c r="CF718" s="14"/>
      <c r="CG718" s="16"/>
      <c r="CH718" s="16"/>
      <c r="CI718" s="16"/>
      <c r="CJ718" s="16"/>
      <c r="CK718" s="16"/>
      <c r="CL718" s="16"/>
    </row>
    <row r="719" customFormat="false" ht="13.8" hidden="false" customHeight="false" outlineLevel="0" collapsed="false">
      <c r="A719" s="4" t="s">
        <v>197</v>
      </c>
      <c r="B719" s="4" t="n">
        <v>1</v>
      </c>
      <c r="C719" s="4"/>
      <c r="D719" s="4"/>
      <c r="E719" s="4"/>
      <c r="F719" s="4" t="n">
        <v>90</v>
      </c>
      <c r="G719" s="4" t="n">
        <v>4</v>
      </c>
      <c r="H719" s="4" t="n">
        <v>4090</v>
      </c>
      <c r="I719" s="4" t="n">
        <v>14090</v>
      </c>
      <c r="J719" s="4" t="n">
        <v>4090</v>
      </c>
      <c r="K719" s="4" t="s">
        <v>200</v>
      </c>
      <c r="L719" s="4" t="s">
        <v>132</v>
      </c>
      <c r="M719" s="16" t="s">
        <v>3515</v>
      </c>
      <c r="N719" s="16"/>
      <c r="O719" s="16" t="s">
        <v>3516</v>
      </c>
      <c r="P719" s="16"/>
      <c r="Q719" s="16"/>
      <c r="R719" s="16" t="n">
        <v>3</v>
      </c>
      <c r="S719" s="16" t="n">
        <f aca="false">(1+LEN(O719)-LEN(SUBSTITUTE(O719," ","")))</f>
        <v>9</v>
      </c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4"/>
      <c r="BX719" s="16"/>
      <c r="BY719" s="16"/>
      <c r="BZ719" s="14"/>
      <c r="CA719" s="16"/>
      <c r="CB719" s="16"/>
      <c r="CC719" s="16"/>
      <c r="CD719" s="14"/>
      <c r="CE719" s="16"/>
      <c r="CF719" s="14"/>
      <c r="CG719" s="16"/>
      <c r="CH719" s="16"/>
      <c r="CI719" s="16"/>
      <c r="CJ719" s="16"/>
      <c r="CK719" s="16"/>
      <c r="CL719" s="16"/>
      <c r="CN719" s="16"/>
    </row>
    <row r="720" customFormat="false" ht="13.8" hidden="false" customHeight="false" outlineLevel="0" collapsed="false">
      <c r="A720" s="4" t="s">
        <v>201</v>
      </c>
      <c r="B720" s="4" t="n">
        <v>2</v>
      </c>
      <c r="C720" s="0"/>
      <c r="D720" s="0"/>
      <c r="E720" s="0"/>
      <c r="F720" s="4" t="n">
        <v>90</v>
      </c>
      <c r="G720" s="4" t="n">
        <v>9</v>
      </c>
      <c r="H720" s="4" t="n">
        <v>9090</v>
      </c>
      <c r="I720" s="4" t="n">
        <v>19090</v>
      </c>
      <c r="J720" s="4" t="n">
        <v>9090</v>
      </c>
      <c r="K720" s="4" t="s">
        <v>200</v>
      </c>
      <c r="L720" s="4" t="s">
        <v>132</v>
      </c>
      <c r="M720" s="0" t="s">
        <v>3515</v>
      </c>
      <c r="O720" s="0" t="s">
        <v>3516</v>
      </c>
      <c r="R720" s="0" t="n">
        <v>3</v>
      </c>
      <c r="S720" s="0" t="n">
        <f aca="false">(1+LEN(O720)-LEN(SUBSTITUTE(O720," ","")))</f>
        <v>9</v>
      </c>
      <c r="CN720" s="16"/>
    </row>
    <row r="721" customFormat="false" ht="13.8" hidden="false" customHeight="false" outlineLevel="0" collapsed="false">
      <c r="A721" s="4" t="s">
        <v>199</v>
      </c>
      <c r="B721" s="4" t="n">
        <v>2</v>
      </c>
      <c r="C721" s="0"/>
      <c r="D721" s="0"/>
      <c r="E721" s="0"/>
      <c r="F721" s="4" t="n">
        <v>90</v>
      </c>
      <c r="G721" s="4" t="n">
        <v>9</v>
      </c>
      <c r="H721" s="4" t="n">
        <v>9090</v>
      </c>
      <c r="I721" s="4" t="n">
        <v>19090</v>
      </c>
      <c r="J721" s="4" t="n">
        <v>9090</v>
      </c>
      <c r="K721" s="4" t="s">
        <v>200</v>
      </c>
      <c r="L721" s="4" t="s">
        <v>132</v>
      </c>
      <c r="M721" s="0" t="s">
        <v>3513</v>
      </c>
      <c r="O721" s="0" t="s">
        <v>3514</v>
      </c>
      <c r="R721" s="0" t="n">
        <v>3</v>
      </c>
      <c r="S721" s="0" t="n">
        <f aca="false">(1+LEN(O721)-LEN(SUBSTITUTE(O721," ","")))</f>
        <v>9</v>
      </c>
      <c r="CN721" s="16"/>
    </row>
    <row r="722" customFormat="false" ht="13.8" hidden="false" customHeight="false" outlineLevel="0" collapsed="false">
      <c r="A722" s="4" t="s">
        <v>203</v>
      </c>
      <c r="B722" s="4" t="n">
        <v>2</v>
      </c>
      <c r="C722" s="0"/>
      <c r="D722" s="0"/>
      <c r="E722" s="0"/>
      <c r="F722" s="4" t="n">
        <v>90</v>
      </c>
      <c r="G722" s="4" t="n">
        <v>9</v>
      </c>
      <c r="H722" s="4" t="n">
        <v>9090</v>
      </c>
      <c r="I722" s="4" t="n">
        <v>19090</v>
      </c>
      <c r="J722" s="4" t="n">
        <v>9090</v>
      </c>
      <c r="K722" s="4" t="s">
        <v>200</v>
      </c>
      <c r="L722" s="4" t="s">
        <v>132</v>
      </c>
      <c r="M722" s="0" t="s">
        <v>3515</v>
      </c>
      <c r="O722" s="0" t="s">
        <v>3516</v>
      </c>
      <c r="R722" s="0" t="n">
        <v>3</v>
      </c>
      <c r="S722" s="0" t="n">
        <f aca="false">(1+LEN(O722)-LEN(SUBSTITUTE(O722," ","")))</f>
        <v>9</v>
      </c>
    </row>
    <row r="723" customFormat="false" ht="13.8" hidden="false" customHeight="false" outlineLevel="0" collapsed="false">
      <c r="A723" s="4" t="s">
        <v>202</v>
      </c>
      <c r="B723" s="4" t="n">
        <v>2</v>
      </c>
      <c r="C723" s="0"/>
      <c r="D723" s="0"/>
      <c r="E723" s="0"/>
      <c r="F723" s="4" t="n">
        <v>90</v>
      </c>
      <c r="G723" s="4" t="n">
        <v>9</v>
      </c>
      <c r="H723" s="4" t="n">
        <v>9090</v>
      </c>
      <c r="I723" s="4" t="n">
        <v>19090</v>
      </c>
      <c r="J723" s="4" t="n">
        <v>9090</v>
      </c>
      <c r="K723" s="4" t="s">
        <v>200</v>
      </c>
      <c r="L723" s="4" t="s">
        <v>132</v>
      </c>
      <c r="M723" s="0" t="s">
        <v>3513</v>
      </c>
      <c r="O723" s="0" t="s">
        <v>3514</v>
      </c>
      <c r="R723" s="0" t="n">
        <v>3</v>
      </c>
      <c r="S723" s="0" t="n">
        <f aca="false">(1+LEN(O723)-LEN(SUBSTITUTE(O723," ","")))</f>
        <v>9</v>
      </c>
      <c r="CN723" s="16"/>
    </row>
    <row r="724" customFormat="false" ht="13.8" hidden="false" customHeight="false" outlineLevel="0" collapsed="false">
      <c r="A724" s="4" t="s">
        <v>131</v>
      </c>
      <c r="B724" s="4" t="n">
        <v>1</v>
      </c>
      <c r="C724" s="4" t="n">
        <v>1</v>
      </c>
      <c r="D724" s="4" t="n">
        <v>1</v>
      </c>
      <c r="E724" s="4" t="n">
        <v>5</v>
      </c>
      <c r="F724" s="4" t="n">
        <v>1</v>
      </c>
      <c r="G724" s="4" t="n">
        <v>0</v>
      </c>
      <c r="H724" s="4" t="n">
        <v>1</v>
      </c>
      <c r="I724" s="4" t="s">
        <v>200</v>
      </c>
      <c r="J724" s="4" t="s">
        <v>200</v>
      </c>
      <c r="K724" s="4" t="n">
        <v>20001</v>
      </c>
      <c r="L724" s="4" t="s">
        <v>3517</v>
      </c>
      <c r="O724" s="0" t="s">
        <v>136</v>
      </c>
      <c r="Q724" s="0" t="s">
        <v>137</v>
      </c>
      <c r="R724" s="0" t="n">
        <f aca="false">(1+LEN(N724)-LEN(SUBSTITUTE(N724," ","")))+1</f>
        <v>2</v>
      </c>
      <c r="S724" s="0" t="n">
        <f aca="false">(1+LEN(O724)-LEN(SUBSTITUTE(O724," ","")))</f>
        <v>4</v>
      </c>
      <c r="T724" s="0" t="s">
        <v>138</v>
      </c>
      <c r="U724" s="0" t="s">
        <v>139</v>
      </c>
      <c r="V724" s="0" t="s">
        <v>140</v>
      </c>
      <c r="W724" s="0" t="s">
        <v>141</v>
      </c>
      <c r="X724" s="0" t="s">
        <v>142</v>
      </c>
      <c r="Y724" s="0" t="s">
        <v>139</v>
      </c>
      <c r="Z724" s="0" t="s">
        <v>143</v>
      </c>
      <c r="AA724" s="0" t="s">
        <v>144</v>
      </c>
      <c r="AB724" s="0" t="s">
        <v>139</v>
      </c>
      <c r="AC724" s="0" t="s">
        <v>139</v>
      </c>
      <c r="AD724" s="0" t="s">
        <v>145</v>
      </c>
      <c r="AE724" s="0" t="s">
        <v>146</v>
      </c>
      <c r="AF724" s="0" t="s">
        <v>139</v>
      </c>
      <c r="AG724" s="0" t="s">
        <v>139</v>
      </c>
      <c r="AH724" s="0" t="s">
        <v>139</v>
      </c>
      <c r="AI724" s="0" t="s">
        <v>147</v>
      </c>
      <c r="AJ724" s="12"/>
      <c r="AK724" s="0" t="s">
        <v>139</v>
      </c>
      <c r="AL724" s="0" t="s">
        <v>139</v>
      </c>
      <c r="AM724" s="0" t="s">
        <v>139</v>
      </c>
      <c r="AN724" s="0" t="s">
        <v>139</v>
      </c>
      <c r="AO724" s="0" t="s">
        <v>148</v>
      </c>
      <c r="AP724" s="0" t="s">
        <v>149</v>
      </c>
      <c r="AQ724" s="0" t="s">
        <v>139</v>
      </c>
      <c r="AR724" s="0" t="s">
        <v>150</v>
      </c>
      <c r="AS724" s="0" t="s">
        <v>151</v>
      </c>
      <c r="AT724" s="0" t="s">
        <v>152</v>
      </c>
      <c r="AU724" s="0" t="s">
        <v>139</v>
      </c>
      <c r="AV724" s="0" t="s">
        <v>144</v>
      </c>
      <c r="AW724" s="0" t="s">
        <v>139</v>
      </c>
      <c r="AX724" s="0" t="s">
        <v>149</v>
      </c>
      <c r="AY724" s="0" t="s">
        <v>142</v>
      </c>
      <c r="AZ724" s="0" t="s">
        <v>153</v>
      </c>
      <c r="BA724" s="0" t="s">
        <v>154</v>
      </c>
      <c r="BB724" s="0" t="s">
        <v>142</v>
      </c>
      <c r="BC724" s="0" t="s">
        <v>155</v>
      </c>
      <c r="BD724" s="0" t="s">
        <v>156</v>
      </c>
      <c r="BE724" s="0" t="s">
        <v>157</v>
      </c>
      <c r="BF724" s="0" t="s">
        <v>139</v>
      </c>
      <c r="BG724" s="0" t="s">
        <v>142</v>
      </c>
      <c r="BH724" s="0" t="s">
        <v>158</v>
      </c>
      <c r="BI724" s="0" t="s">
        <v>142</v>
      </c>
      <c r="BJ724" s="0" t="s">
        <v>159</v>
      </c>
      <c r="BK724" s="0" t="s">
        <v>160</v>
      </c>
      <c r="BL724" s="0" t="s">
        <v>156</v>
      </c>
      <c r="BM724" s="0" t="s">
        <v>161</v>
      </c>
      <c r="BN724" s="0" t="s">
        <v>144</v>
      </c>
      <c r="BO724" s="0" t="s">
        <v>142</v>
      </c>
      <c r="BP724" s="0" t="s">
        <v>162</v>
      </c>
      <c r="BQ724" s="0" t="s">
        <v>163</v>
      </c>
      <c r="BS724" s="0" t="s">
        <v>142</v>
      </c>
      <c r="BW724" s="13"/>
      <c r="CI724" s="14"/>
      <c r="CJ724" s="14"/>
      <c r="CK724" s="15"/>
    </row>
    <row r="725" customFormat="false" ht="13.8" hidden="false" customHeight="false" outlineLevel="0" collapsed="false">
      <c r="A725" s="4" t="s">
        <v>167</v>
      </c>
      <c r="B725" s="4" t="n">
        <v>1</v>
      </c>
      <c r="C725" s="4" t="n">
        <v>1</v>
      </c>
      <c r="D725" s="4" t="n">
        <v>2</v>
      </c>
      <c r="E725" s="4" t="n">
        <v>5</v>
      </c>
      <c r="F725" s="4" t="n">
        <v>1</v>
      </c>
      <c r="G725" s="4" t="n">
        <v>1</v>
      </c>
      <c r="H725" s="4" t="n">
        <v>1001</v>
      </c>
      <c r="I725" s="4" t="s">
        <v>200</v>
      </c>
      <c r="J725" s="4" t="s">
        <v>200</v>
      </c>
      <c r="K725" s="4" t="n">
        <v>21001</v>
      </c>
      <c r="L725" s="4" t="s">
        <v>3517</v>
      </c>
      <c r="M725" s="16"/>
      <c r="N725" s="16"/>
      <c r="O725" s="16" t="s">
        <v>170</v>
      </c>
      <c r="P725" s="16"/>
      <c r="Q725" s="16" t="s">
        <v>137</v>
      </c>
      <c r="R725" s="16" t="n">
        <f aca="false">(1+LEN(N725)-LEN(SUBSTITUTE(N725," ","")))+1</f>
        <v>2</v>
      </c>
      <c r="S725" s="16" t="n">
        <f aca="false">(1+LEN(O725)-LEN(SUBSTITUTE(O725," ","")))</f>
        <v>7</v>
      </c>
      <c r="T725" s="16" t="s">
        <v>138</v>
      </c>
      <c r="U725" s="16" t="s">
        <v>151</v>
      </c>
      <c r="V725" s="16" t="s">
        <v>151</v>
      </c>
      <c r="W725" s="16" t="s">
        <v>171</v>
      </c>
      <c r="X725" s="16" t="s">
        <v>172</v>
      </c>
      <c r="Y725" s="16" t="s">
        <v>173</v>
      </c>
      <c r="Z725" s="16" t="s">
        <v>151</v>
      </c>
      <c r="AA725" s="16" t="s">
        <v>171</v>
      </c>
      <c r="AB725" s="16" t="s">
        <v>149</v>
      </c>
      <c r="AC725" s="16" t="s">
        <v>151</v>
      </c>
      <c r="AD725" s="16" t="s">
        <v>174</v>
      </c>
      <c r="AE725" s="16" t="s">
        <v>171</v>
      </c>
      <c r="AF725" s="16" t="s">
        <v>175</v>
      </c>
      <c r="AG725" s="16" t="s">
        <v>176</v>
      </c>
      <c r="AH725" s="16" t="s">
        <v>177</v>
      </c>
      <c r="AI725" s="16" t="s">
        <v>171</v>
      </c>
      <c r="AJ725" s="16" t="s">
        <v>178</v>
      </c>
      <c r="AK725" s="16" t="s">
        <v>179</v>
      </c>
      <c r="AL725" s="16" t="s">
        <v>180</v>
      </c>
      <c r="AM725" s="16" t="s">
        <v>181</v>
      </c>
      <c r="AN725" s="16" t="s">
        <v>182</v>
      </c>
      <c r="AO725" s="16" t="s">
        <v>171</v>
      </c>
      <c r="AP725" s="16" t="s">
        <v>183</v>
      </c>
      <c r="AQ725" s="16" t="s">
        <v>171</v>
      </c>
      <c r="AR725" s="16" t="s">
        <v>151</v>
      </c>
      <c r="AS725" s="16" t="s">
        <v>184</v>
      </c>
      <c r="AT725" s="16" t="s">
        <v>185</v>
      </c>
      <c r="AU725" s="16" t="s">
        <v>171</v>
      </c>
      <c r="AV725" s="16" t="s">
        <v>186</v>
      </c>
      <c r="AW725" s="16" t="s">
        <v>187</v>
      </c>
      <c r="AX725" s="16" t="s">
        <v>188</v>
      </c>
      <c r="AY725" s="16" t="s">
        <v>186</v>
      </c>
      <c r="AZ725" s="16" t="s">
        <v>182</v>
      </c>
      <c r="BA725" s="16" t="s">
        <v>178</v>
      </c>
      <c r="BB725" s="16" t="s">
        <v>171</v>
      </c>
      <c r="BC725" s="16" t="s">
        <v>171</v>
      </c>
      <c r="BD725" s="16" t="s">
        <v>172</v>
      </c>
      <c r="BE725" s="16" t="s">
        <v>179</v>
      </c>
      <c r="BF725" s="16" t="s">
        <v>171</v>
      </c>
      <c r="BG725" s="16" t="s">
        <v>171</v>
      </c>
      <c r="BH725" s="16" t="s">
        <v>186</v>
      </c>
      <c r="BI725" s="16" t="s">
        <v>179</v>
      </c>
      <c r="BJ725" s="16" t="s">
        <v>160</v>
      </c>
      <c r="BK725" s="16" t="s">
        <v>189</v>
      </c>
      <c r="BL725" s="16" t="s">
        <v>171</v>
      </c>
      <c r="BM725" s="16" t="s">
        <v>190</v>
      </c>
      <c r="BN725" s="16" t="s">
        <v>151</v>
      </c>
      <c r="BO725" s="16" t="s">
        <v>191</v>
      </c>
      <c r="BP725" s="16" t="s">
        <v>192</v>
      </c>
      <c r="BQ725" s="16" t="s">
        <v>186</v>
      </c>
      <c r="BR725" s="16"/>
      <c r="BS725" s="16" t="s">
        <v>186</v>
      </c>
      <c r="BT725" s="16"/>
      <c r="BU725" s="16"/>
      <c r="BV725" s="16"/>
      <c r="BW725" s="13"/>
      <c r="BX725" s="16"/>
      <c r="BY725" s="16"/>
      <c r="BZ725" s="14"/>
      <c r="CA725" s="16"/>
      <c r="CB725" s="16"/>
      <c r="CC725" s="16"/>
      <c r="CD725" s="14"/>
      <c r="CE725" s="16"/>
      <c r="CF725" s="14"/>
      <c r="CG725" s="16"/>
      <c r="CH725" s="16"/>
      <c r="CI725" s="14"/>
      <c r="CJ725" s="14"/>
      <c r="CK725" s="15"/>
      <c r="CL725" s="16"/>
      <c r="CN725" s="16"/>
    </row>
    <row r="726" s="16" customFormat="true" ht="13.8" hidden="false" customHeight="false" outlineLevel="0" collapsed="false">
      <c r="A726" s="4" t="s">
        <v>195</v>
      </c>
      <c r="B726" s="17" t="n">
        <v>1</v>
      </c>
      <c r="C726" s="17" t="n">
        <v>2</v>
      </c>
      <c r="D726" s="17" t="n">
        <v>1</v>
      </c>
      <c r="E726" s="17" t="n">
        <v>5</v>
      </c>
      <c r="F726" s="17" t="n">
        <v>1</v>
      </c>
      <c r="G726" s="17" t="n">
        <v>2</v>
      </c>
      <c r="H726" s="4" t="n">
        <v>2001</v>
      </c>
      <c r="I726" s="4" t="s">
        <v>200</v>
      </c>
      <c r="J726" s="4" t="s">
        <v>200</v>
      </c>
      <c r="K726" s="4" t="n">
        <v>22001</v>
      </c>
      <c r="L726" s="4" t="s">
        <v>3517</v>
      </c>
      <c r="O726" s="16" t="s">
        <v>196</v>
      </c>
      <c r="P726" s="0"/>
      <c r="Q726" s="16" t="s">
        <v>137</v>
      </c>
      <c r="R726" s="16" t="n">
        <f aca="false">(1+LEN(N726)-LEN(SUBSTITUTE(N726," ","")))+1</f>
        <v>2</v>
      </c>
      <c r="S726" s="0" t="n">
        <f aca="false">(1+LEN(O726)-LEN(SUBSTITUTE(O726," ","")))</f>
        <v>7</v>
      </c>
      <c r="T726" s="16" t="s">
        <v>138</v>
      </c>
      <c r="U726" s="16" t="s">
        <v>139</v>
      </c>
      <c r="V726" s="16" t="s">
        <v>140</v>
      </c>
      <c r="W726" s="16" t="s">
        <v>141</v>
      </c>
      <c r="X726" s="16" t="s">
        <v>142</v>
      </c>
      <c r="Y726" s="16" t="s">
        <v>139</v>
      </c>
      <c r="Z726" s="16" t="s">
        <v>143</v>
      </c>
      <c r="AA726" s="16" t="s">
        <v>144</v>
      </c>
      <c r="AB726" s="16" t="s">
        <v>139</v>
      </c>
      <c r="AC726" s="16" t="s">
        <v>139</v>
      </c>
      <c r="AD726" s="16" t="s">
        <v>145</v>
      </c>
      <c r="AE726" s="16" t="s">
        <v>146</v>
      </c>
      <c r="AF726" s="16" t="s">
        <v>139</v>
      </c>
      <c r="AG726" s="16" t="s">
        <v>139</v>
      </c>
      <c r="AH726" s="16" t="s">
        <v>139</v>
      </c>
      <c r="AI726" s="16" t="s">
        <v>147</v>
      </c>
      <c r="AK726" s="16" t="s">
        <v>139</v>
      </c>
      <c r="AL726" s="16" t="s">
        <v>139</v>
      </c>
      <c r="AM726" s="16" t="s">
        <v>139</v>
      </c>
      <c r="AN726" s="16" t="s">
        <v>139</v>
      </c>
      <c r="AO726" s="16" t="s">
        <v>148</v>
      </c>
      <c r="AP726" s="16" t="s">
        <v>149</v>
      </c>
      <c r="AQ726" s="16" t="s">
        <v>139</v>
      </c>
      <c r="AR726" s="16" t="s">
        <v>150</v>
      </c>
      <c r="AS726" s="16" t="s">
        <v>151</v>
      </c>
      <c r="AT726" s="16" t="s">
        <v>152</v>
      </c>
      <c r="AU726" s="16" t="s">
        <v>139</v>
      </c>
      <c r="AV726" s="16" t="s">
        <v>144</v>
      </c>
      <c r="AW726" s="16" t="s">
        <v>139</v>
      </c>
      <c r="AX726" s="16" t="s">
        <v>149</v>
      </c>
      <c r="AY726" s="16" t="s">
        <v>142</v>
      </c>
      <c r="AZ726" s="16" t="s">
        <v>153</v>
      </c>
      <c r="BA726" s="16" t="s">
        <v>154</v>
      </c>
      <c r="BB726" s="16" t="s">
        <v>142</v>
      </c>
      <c r="BC726" s="16" t="s">
        <v>155</v>
      </c>
      <c r="BD726" s="16" t="s">
        <v>156</v>
      </c>
      <c r="BE726" s="16" t="s">
        <v>157</v>
      </c>
      <c r="BF726" s="16" t="s">
        <v>139</v>
      </c>
      <c r="BG726" s="16" t="s">
        <v>142</v>
      </c>
      <c r="BH726" s="16" t="s">
        <v>158</v>
      </c>
      <c r="BI726" s="16" t="s">
        <v>142</v>
      </c>
      <c r="BJ726" s="16" t="s">
        <v>159</v>
      </c>
      <c r="BK726" s="16" t="s">
        <v>160</v>
      </c>
      <c r="BL726" s="16" t="s">
        <v>156</v>
      </c>
      <c r="BM726" s="16" t="s">
        <v>161</v>
      </c>
      <c r="BN726" s="16" t="s">
        <v>144</v>
      </c>
      <c r="BO726" s="16" t="s">
        <v>142</v>
      </c>
      <c r="BP726" s="16" t="s">
        <v>162</v>
      </c>
      <c r="BQ726" s="16" t="s">
        <v>163</v>
      </c>
      <c r="BS726" s="16" t="s">
        <v>142</v>
      </c>
      <c r="BW726" s="18"/>
      <c r="BZ726" s="18"/>
      <c r="CD726" s="18"/>
      <c r="CF726" s="18"/>
      <c r="CI726" s="18"/>
      <c r="CJ726" s="18"/>
    </row>
    <row r="727" customFormat="false" ht="13.8" hidden="false" customHeight="false" outlineLevel="0" collapsed="false">
      <c r="A727" s="4" t="s">
        <v>197</v>
      </c>
      <c r="B727" s="17" t="n">
        <v>1</v>
      </c>
      <c r="C727" s="17" t="n">
        <v>2</v>
      </c>
      <c r="D727" s="17" t="n">
        <v>2</v>
      </c>
      <c r="E727" s="17" t="n">
        <v>5</v>
      </c>
      <c r="F727" s="17" t="n">
        <v>1</v>
      </c>
      <c r="G727" s="17" t="n">
        <v>3</v>
      </c>
      <c r="H727" s="4" t="n">
        <v>3001</v>
      </c>
      <c r="I727" s="4" t="s">
        <v>200</v>
      </c>
      <c r="J727" s="4" t="s">
        <v>200</v>
      </c>
      <c r="K727" s="4" t="n">
        <v>23001</v>
      </c>
      <c r="L727" s="4" t="s">
        <v>3517</v>
      </c>
      <c r="O727" s="16" t="s">
        <v>198</v>
      </c>
      <c r="Q727" s="16" t="s">
        <v>137</v>
      </c>
      <c r="R727" s="16" t="n">
        <f aca="false">(1+LEN(N727)-LEN(SUBSTITUTE(N727," ","")))+1</f>
        <v>2</v>
      </c>
      <c r="S727" s="0" t="n">
        <f aca="false">(1+LEN(O727)-LEN(SUBSTITUTE(O727," ","")))</f>
        <v>4</v>
      </c>
      <c r="T727" s="16" t="s">
        <v>138</v>
      </c>
      <c r="U727" s="16" t="s">
        <v>151</v>
      </c>
      <c r="V727" s="16" t="s">
        <v>151</v>
      </c>
      <c r="W727" s="16" t="s">
        <v>171</v>
      </c>
      <c r="X727" s="16" t="s">
        <v>172</v>
      </c>
      <c r="Y727" s="16" t="s">
        <v>173</v>
      </c>
      <c r="Z727" s="16" t="s">
        <v>151</v>
      </c>
      <c r="AA727" s="16" t="s">
        <v>171</v>
      </c>
      <c r="AB727" s="16" t="s">
        <v>149</v>
      </c>
      <c r="AC727" s="16" t="s">
        <v>151</v>
      </c>
      <c r="AD727" s="16" t="s">
        <v>174</v>
      </c>
      <c r="AE727" s="16" t="s">
        <v>171</v>
      </c>
      <c r="AF727" s="16" t="s">
        <v>175</v>
      </c>
      <c r="AG727" s="16" t="s">
        <v>176</v>
      </c>
      <c r="AH727" s="16" t="s">
        <v>177</v>
      </c>
      <c r="AI727" s="16" t="s">
        <v>171</v>
      </c>
      <c r="AJ727" s="16" t="s">
        <v>178</v>
      </c>
      <c r="AK727" s="16" t="s">
        <v>179</v>
      </c>
      <c r="AL727" s="16" t="s">
        <v>180</v>
      </c>
      <c r="AM727" s="16" t="s">
        <v>181</v>
      </c>
      <c r="AN727" s="16" t="s">
        <v>182</v>
      </c>
      <c r="AO727" s="16" t="s">
        <v>171</v>
      </c>
      <c r="AP727" s="16" t="s">
        <v>183</v>
      </c>
      <c r="AQ727" s="16" t="s">
        <v>171</v>
      </c>
      <c r="AR727" s="16" t="s">
        <v>151</v>
      </c>
      <c r="AS727" s="16" t="s">
        <v>184</v>
      </c>
      <c r="AT727" s="16" t="s">
        <v>185</v>
      </c>
      <c r="AU727" s="16" t="s">
        <v>171</v>
      </c>
      <c r="AV727" s="16" t="s">
        <v>186</v>
      </c>
      <c r="AW727" s="16" t="s">
        <v>187</v>
      </c>
      <c r="AX727" s="16" t="s">
        <v>188</v>
      </c>
      <c r="AY727" s="16" t="s">
        <v>186</v>
      </c>
      <c r="AZ727" s="16" t="s">
        <v>182</v>
      </c>
      <c r="BA727" s="16" t="s">
        <v>178</v>
      </c>
      <c r="BB727" s="16" t="s">
        <v>171</v>
      </c>
      <c r="BC727" s="16" t="s">
        <v>171</v>
      </c>
      <c r="BD727" s="16" t="s">
        <v>172</v>
      </c>
      <c r="BE727" s="16" t="s">
        <v>179</v>
      </c>
      <c r="BF727" s="16" t="s">
        <v>171</v>
      </c>
      <c r="BG727" s="16" t="s">
        <v>171</v>
      </c>
      <c r="BH727" s="16" t="s">
        <v>186</v>
      </c>
      <c r="BI727" s="16" t="s">
        <v>179</v>
      </c>
      <c r="BJ727" s="16" t="s">
        <v>160</v>
      </c>
      <c r="BK727" s="16" t="s">
        <v>189</v>
      </c>
      <c r="BL727" s="16" t="s">
        <v>171</v>
      </c>
      <c r="BM727" s="16" t="s">
        <v>190</v>
      </c>
      <c r="BN727" s="16" t="s">
        <v>151</v>
      </c>
      <c r="BO727" s="16" t="s">
        <v>191</v>
      </c>
      <c r="BP727" s="16" t="s">
        <v>192</v>
      </c>
      <c r="BQ727" s="16" t="s">
        <v>186</v>
      </c>
      <c r="BS727" s="16" t="s">
        <v>186</v>
      </c>
      <c r="BW727" s="18"/>
      <c r="BZ727" s="18"/>
      <c r="CD727" s="18"/>
      <c r="CF727" s="18"/>
      <c r="CI727" s="18"/>
      <c r="CJ727" s="18"/>
    </row>
    <row r="728" customFormat="false" ht="13.8" hidden="false" customHeight="false" outlineLevel="0" collapsed="false">
      <c r="A728" s="4" t="s">
        <v>131</v>
      </c>
      <c r="B728" s="4" t="n">
        <v>1</v>
      </c>
      <c r="C728" s="4" t="n">
        <v>1</v>
      </c>
      <c r="D728" s="4" t="n">
        <v>1</v>
      </c>
      <c r="E728" s="4" t="n">
        <v>8</v>
      </c>
      <c r="F728" s="4" t="n">
        <v>2</v>
      </c>
      <c r="G728" s="4" t="n">
        <v>0</v>
      </c>
      <c r="H728" s="4" t="n">
        <v>2</v>
      </c>
      <c r="I728" s="4" t="s">
        <v>200</v>
      </c>
      <c r="J728" s="4" t="s">
        <v>200</v>
      </c>
      <c r="K728" s="4" t="n">
        <v>20002</v>
      </c>
      <c r="L728" s="4" t="s">
        <v>3517</v>
      </c>
      <c r="O728" s="15" t="s">
        <v>207</v>
      </c>
      <c r="Q728" s="0" t="s">
        <v>137</v>
      </c>
      <c r="R728" s="0" t="n">
        <f aca="false">(1+LEN(N728)-LEN(SUBSTITUTE(N728," ","")))+1</f>
        <v>2</v>
      </c>
      <c r="S728" s="0" t="n">
        <f aca="false">(1+LEN(O728)-LEN(SUBSTITUTE(O728," ","")))</f>
        <v>7</v>
      </c>
      <c r="T728" s="0" t="s">
        <v>138</v>
      </c>
      <c r="U728" s="0" t="s">
        <v>208</v>
      </c>
      <c r="V728" s="0" t="s">
        <v>209</v>
      </c>
      <c r="W728" s="0" t="s">
        <v>210</v>
      </c>
      <c r="X728" s="0" t="s">
        <v>211</v>
      </c>
      <c r="Y728" s="0" t="s">
        <v>212</v>
      </c>
      <c r="Z728" s="19" t="s">
        <v>213</v>
      </c>
      <c r="AA728" s="19" t="s">
        <v>214</v>
      </c>
      <c r="AB728" s="0" t="s">
        <v>215</v>
      </c>
      <c r="AC728" s="0" t="s">
        <v>216</v>
      </c>
      <c r="AD728" s="19" t="s">
        <v>217</v>
      </c>
      <c r="AE728" s="0" t="s">
        <v>218</v>
      </c>
      <c r="AF728" s="19" t="s">
        <v>219</v>
      </c>
      <c r="AG728" s="0" t="s">
        <v>172</v>
      </c>
      <c r="AH728" s="19" t="s">
        <v>220</v>
      </c>
      <c r="AI728" s="19" t="s">
        <v>221</v>
      </c>
      <c r="AJ728" s="19" t="s">
        <v>222</v>
      </c>
      <c r="AK728" s="0" t="s">
        <v>223</v>
      </c>
      <c r="AL728" s="0" t="s">
        <v>224</v>
      </c>
      <c r="AM728" s="19" t="s">
        <v>217</v>
      </c>
      <c r="AN728" s="19" t="s">
        <v>225</v>
      </c>
      <c r="AO728" s="0" t="s">
        <v>226</v>
      </c>
      <c r="AP728" s="19" t="s">
        <v>227</v>
      </c>
      <c r="AQ728" s="0" t="s">
        <v>212</v>
      </c>
      <c r="AR728" s="19" t="s">
        <v>228</v>
      </c>
      <c r="AS728" s="0" t="s">
        <v>154</v>
      </c>
      <c r="AT728" s="0" t="s">
        <v>229</v>
      </c>
      <c r="AU728" s="19" t="s">
        <v>217</v>
      </c>
      <c r="AV728" s="0" t="s">
        <v>230</v>
      </c>
      <c r="AW728" s="0" t="s">
        <v>231</v>
      </c>
      <c r="AX728" s="0" t="s">
        <v>212</v>
      </c>
      <c r="AY728" s="19" t="s">
        <v>217</v>
      </c>
      <c r="AZ728" s="19" t="s">
        <v>232</v>
      </c>
      <c r="BA728" s="19" t="s">
        <v>217</v>
      </c>
      <c r="BB728" s="0" t="s">
        <v>233</v>
      </c>
      <c r="BC728" s="19" t="s">
        <v>234</v>
      </c>
      <c r="BD728" s="0" t="s">
        <v>235</v>
      </c>
      <c r="BE728" s="0" t="s">
        <v>236</v>
      </c>
      <c r="BF728" s="0" t="s">
        <v>172</v>
      </c>
      <c r="BG728" s="19" t="s">
        <v>225</v>
      </c>
      <c r="BH728" s="0" t="s">
        <v>212</v>
      </c>
      <c r="BI728" s="0" t="s">
        <v>237</v>
      </c>
      <c r="BJ728" s="0" t="s">
        <v>238</v>
      </c>
      <c r="BK728" s="0" t="s">
        <v>223</v>
      </c>
      <c r="BL728" s="0" t="s">
        <v>239</v>
      </c>
      <c r="BM728" s="19" t="s">
        <v>240</v>
      </c>
      <c r="BN728" s="19" t="s">
        <v>241</v>
      </c>
      <c r="BO728" s="0" t="s">
        <v>242</v>
      </c>
      <c r="BP728" s="19" t="s">
        <v>221</v>
      </c>
      <c r="BQ728" s="19" t="s">
        <v>243</v>
      </c>
      <c r="BS728" s="0" t="s">
        <v>217</v>
      </c>
      <c r="CG728" s="19"/>
      <c r="CI728" s="14"/>
      <c r="CJ728" s="14"/>
      <c r="CK728" s="15"/>
      <c r="CN728" s="16"/>
    </row>
    <row r="729" customFormat="false" ht="13.8" hidden="false" customHeight="false" outlineLevel="0" collapsed="false">
      <c r="A729" s="4" t="s">
        <v>167</v>
      </c>
      <c r="B729" s="4" t="n">
        <v>1</v>
      </c>
      <c r="C729" s="4" t="n">
        <v>1</v>
      </c>
      <c r="D729" s="4" t="n">
        <v>2</v>
      </c>
      <c r="E729" s="4" t="n">
        <v>8</v>
      </c>
      <c r="F729" s="4" t="n">
        <v>2</v>
      </c>
      <c r="G729" s="4" t="n">
        <v>1</v>
      </c>
      <c r="H729" s="4" t="n">
        <v>1002</v>
      </c>
      <c r="I729" s="4" t="s">
        <v>200</v>
      </c>
      <c r="J729" s="4" t="s">
        <v>200</v>
      </c>
      <c r="K729" s="4" t="n">
        <v>21002</v>
      </c>
      <c r="L729" s="4" t="s">
        <v>3517</v>
      </c>
      <c r="O729" s="15" t="s">
        <v>250</v>
      </c>
      <c r="Q729" s="0" t="s">
        <v>137</v>
      </c>
      <c r="R729" s="0" t="n">
        <f aca="false">(1+LEN(N729)-LEN(SUBSTITUTE(N729," ","")))+1</f>
        <v>2</v>
      </c>
      <c r="S729" s="0" t="n">
        <f aca="false">(1+LEN(O729)-LEN(SUBSTITUTE(O729," ","")))</f>
        <v>6</v>
      </c>
      <c r="T729" s="0" t="s">
        <v>138</v>
      </c>
      <c r="U729" s="0" t="s">
        <v>251</v>
      </c>
      <c r="V729" s="0" t="s">
        <v>252</v>
      </c>
      <c r="W729" s="0" t="s">
        <v>251</v>
      </c>
      <c r="X729" s="0" t="s">
        <v>253</v>
      </c>
      <c r="Y729" s="0" t="s">
        <v>254</v>
      </c>
      <c r="Z729" s="0" t="s">
        <v>255</v>
      </c>
      <c r="AA729" s="0" t="s">
        <v>256</v>
      </c>
      <c r="AB729" s="0" t="s">
        <v>223</v>
      </c>
      <c r="AC729" s="0" t="s">
        <v>257</v>
      </c>
      <c r="AD729" s="0" t="s">
        <v>258</v>
      </c>
      <c r="AE729" s="0" t="s">
        <v>236</v>
      </c>
      <c r="AF729" s="0" t="s">
        <v>223</v>
      </c>
      <c r="AG729" s="0" t="s">
        <v>259</v>
      </c>
      <c r="AH729" s="0" t="s">
        <v>223</v>
      </c>
      <c r="AI729" s="0" t="s">
        <v>251</v>
      </c>
      <c r="AJ729" s="0" t="s">
        <v>260</v>
      </c>
      <c r="AK729" s="0" t="s">
        <v>261</v>
      </c>
      <c r="AL729" s="0" t="s">
        <v>262</v>
      </c>
      <c r="AM729" s="0" t="s">
        <v>263</v>
      </c>
      <c r="AN729" s="0" t="s">
        <v>223</v>
      </c>
      <c r="AO729" s="0" t="s">
        <v>264</v>
      </c>
      <c r="AP729" s="0" t="s">
        <v>265</v>
      </c>
      <c r="AQ729" s="0" t="s">
        <v>236</v>
      </c>
      <c r="AR729" s="0" t="s">
        <v>266</v>
      </c>
      <c r="AS729" s="0" t="s">
        <v>267</v>
      </c>
      <c r="AT729" s="0" t="s">
        <v>268</v>
      </c>
      <c r="AU729" s="0" t="s">
        <v>255</v>
      </c>
      <c r="AV729" s="0" t="s">
        <v>223</v>
      </c>
      <c r="AW729" s="0" t="s">
        <v>255</v>
      </c>
      <c r="AX729" s="0" t="s">
        <v>269</v>
      </c>
      <c r="AY729" s="0" t="s">
        <v>223</v>
      </c>
      <c r="AZ729" s="0" t="s">
        <v>270</v>
      </c>
      <c r="BA729" s="0" t="s">
        <v>271</v>
      </c>
      <c r="BB729" s="0" t="s">
        <v>223</v>
      </c>
      <c r="BC729" s="0" t="s">
        <v>223</v>
      </c>
      <c r="BD729" s="0" t="s">
        <v>265</v>
      </c>
      <c r="BE729" s="0" t="s">
        <v>272</v>
      </c>
      <c r="BF729" s="0" t="s">
        <v>223</v>
      </c>
      <c r="BG729" s="0" t="s">
        <v>251</v>
      </c>
      <c r="BH729" s="0" t="s">
        <v>223</v>
      </c>
      <c r="BI729" s="0" t="s">
        <v>273</v>
      </c>
      <c r="BJ729" s="0" t="s">
        <v>223</v>
      </c>
      <c r="BK729" s="0" t="s">
        <v>274</v>
      </c>
      <c r="BL729" s="0" t="s">
        <v>223</v>
      </c>
      <c r="BM729" s="0" t="s">
        <v>212</v>
      </c>
      <c r="BN729" s="0" t="s">
        <v>226</v>
      </c>
      <c r="BO729" s="0" t="s">
        <v>223</v>
      </c>
      <c r="BP729" s="0" t="s">
        <v>251</v>
      </c>
      <c r="BQ729" s="0" t="s">
        <v>223</v>
      </c>
      <c r="BS729" s="0" t="s">
        <v>223</v>
      </c>
      <c r="CI729" s="14"/>
      <c r="CJ729" s="14"/>
      <c r="CK729" s="15"/>
      <c r="CM729" s="16"/>
    </row>
    <row r="730" s="16" customFormat="true" ht="13.8" hidden="false" customHeight="false" outlineLevel="0" collapsed="false">
      <c r="A730" s="4" t="s">
        <v>195</v>
      </c>
      <c r="B730" s="17" t="n">
        <v>1</v>
      </c>
      <c r="C730" s="17" t="n">
        <v>2</v>
      </c>
      <c r="D730" s="17" t="n">
        <v>1</v>
      </c>
      <c r="E730" s="17" t="n">
        <v>8</v>
      </c>
      <c r="F730" s="17" t="n">
        <v>2</v>
      </c>
      <c r="G730" s="17" t="n">
        <v>2</v>
      </c>
      <c r="H730" s="4" t="n">
        <v>2002</v>
      </c>
      <c r="I730" s="4" t="s">
        <v>200</v>
      </c>
      <c r="J730" s="4" t="s">
        <v>200</v>
      </c>
      <c r="K730" s="4" t="n">
        <v>22002</v>
      </c>
      <c r="L730" s="4" t="s">
        <v>3517</v>
      </c>
      <c r="O730" s="16" t="s">
        <v>207</v>
      </c>
      <c r="P730" s="0"/>
      <c r="Q730" s="16" t="s">
        <v>137</v>
      </c>
      <c r="R730" s="16" t="n">
        <f aca="false">(1+LEN(N730)-LEN(SUBSTITUTE(N730," ","")))+1</f>
        <v>2</v>
      </c>
      <c r="S730" s="0" t="n">
        <f aca="false">(1+LEN(O730)-LEN(SUBSTITUTE(O730," ","")))</f>
        <v>7</v>
      </c>
      <c r="T730" s="16" t="s">
        <v>138</v>
      </c>
      <c r="U730" s="16" t="s">
        <v>208</v>
      </c>
      <c r="V730" s="16" t="s">
        <v>209</v>
      </c>
      <c r="W730" s="16" t="s">
        <v>210</v>
      </c>
      <c r="X730" s="16" t="s">
        <v>211</v>
      </c>
      <c r="Y730" s="16" t="s">
        <v>212</v>
      </c>
      <c r="Z730" s="20" t="s">
        <v>213</v>
      </c>
      <c r="AA730" s="20" t="s">
        <v>214</v>
      </c>
      <c r="AB730" s="16" t="s">
        <v>215</v>
      </c>
      <c r="AC730" s="16" t="s">
        <v>216</v>
      </c>
      <c r="AD730" s="20" t="s">
        <v>217</v>
      </c>
      <c r="AE730" s="16" t="s">
        <v>218</v>
      </c>
      <c r="AF730" s="20" t="s">
        <v>219</v>
      </c>
      <c r="AG730" s="16" t="s">
        <v>172</v>
      </c>
      <c r="AH730" s="20" t="s">
        <v>220</v>
      </c>
      <c r="AI730" s="20" t="s">
        <v>221</v>
      </c>
      <c r="AJ730" s="20" t="s">
        <v>222</v>
      </c>
      <c r="AK730" s="16" t="s">
        <v>223</v>
      </c>
      <c r="AL730" s="16" t="s">
        <v>224</v>
      </c>
      <c r="AM730" s="20" t="s">
        <v>217</v>
      </c>
      <c r="AN730" s="20" t="s">
        <v>225</v>
      </c>
      <c r="AO730" s="16" t="s">
        <v>226</v>
      </c>
      <c r="AP730" s="20" t="s">
        <v>227</v>
      </c>
      <c r="AQ730" s="16" t="s">
        <v>212</v>
      </c>
      <c r="AR730" s="20" t="s">
        <v>228</v>
      </c>
      <c r="AS730" s="16" t="s">
        <v>154</v>
      </c>
      <c r="AT730" s="16" t="s">
        <v>229</v>
      </c>
      <c r="AU730" s="20" t="s">
        <v>217</v>
      </c>
      <c r="AV730" s="16" t="s">
        <v>230</v>
      </c>
      <c r="AW730" s="16" t="s">
        <v>231</v>
      </c>
      <c r="AX730" s="16" t="s">
        <v>212</v>
      </c>
      <c r="AY730" s="20" t="s">
        <v>217</v>
      </c>
      <c r="AZ730" s="20" t="s">
        <v>232</v>
      </c>
      <c r="BA730" s="20" t="s">
        <v>217</v>
      </c>
      <c r="BB730" s="16" t="s">
        <v>233</v>
      </c>
      <c r="BC730" s="20" t="s">
        <v>234</v>
      </c>
      <c r="BD730" s="16" t="s">
        <v>235</v>
      </c>
      <c r="BE730" s="16" t="s">
        <v>236</v>
      </c>
      <c r="BF730" s="16" t="s">
        <v>172</v>
      </c>
      <c r="BG730" s="20" t="s">
        <v>225</v>
      </c>
      <c r="BH730" s="16" t="s">
        <v>212</v>
      </c>
      <c r="BI730" s="16" t="s">
        <v>237</v>
      </c>
      <c r="BJ730" s="16" t="s">
        <v>238</v>
      </c>
      <c r="BK730" s="16" t="s">
        <v>223</v>
      </c>
      <c r="BL730" s="16" t="s">
        <v>239</v>
      </c>
      <c r="BM730" s="20" t="s">
        <v>240</v>
      </c>
      <c r="BN730" s="20" t="s">
        <v>241</v>
      </c>
      <c r="BO730" s="16" t="s">
        <v>242</v>
      </c>
      <c r="BP730" s="20" t="s">
        <v>221</v>
      </c>
      <c r="BQ730" s="20" t="s">
        <v>243</v>
      </c>
      <c r="BS730" s="16" t="s">
        <v>217</v>
      </c>
      <c r="BW730" s="18"/>
      <c r="BZ730" s="18"/>
      <c r="CD730" s="18"/>
      <c r="CF730" s="18"/>
      <c r="CG730" s="20"/>
      <c r="CI730" s="18"/>
      <c r="CJ730" s="18"/>
    </row>
    <row r="731" customFormat="false" ht="13.8" hidden="false" customHeight="false" outlineLevel="0" collapsed="false">
      <c r="A731" s="4" t="s">
        <v>197</v>
      </c>
      <c r="B731" s="17" t="n">
        <v>1</v>
      </c>
      <c r="C731" s="17" t="n">
        <v>2</v>
      </c>
      <c r="D731" s="17" t="n">
        <v>2</v>
      </c>
      <c r="E731" s="17" t="n">
        <v>8</v>
      </c>
      <c r="F731" s="17" t="n">
        <v>2</v>
      </c>
      <c r="G731" s="17" t="n">
        <v>3</v>
      </c>
      <c r="H731" s="4" t="n">
        <v>3002</v>
      </c>
      <c r="I731" s="4" t="s">
        <v>200</v>
      </c>
      <c r="J731" s="4" t="s">
        <v>200</v>
      </c>
      <c r="K731" s="4" t="n">
        <v>23002</v>
      </c>
      <c r="L731" s="4" t="s">
        <v>3517</v>
      </c>
      <c r="O731" s="16" t="s">
        <v>277</v>
      </c>
      <c r="Q731" s="16" t="s">
        <v>137</v>
      </c>
      <c r="R731" s="16" t="n">
        <f aca="false">(1+LEN(N731)-LEN(SUBSTITUTE(N731," ","")))+1</f>
        <v>2</v>
      </c>
      <c r="S731" s="0" t="n">
        <f aca="false">(1+LEN(O731)-LEN(SUBSTITUTE(O731," ","")))</f>
        <v>7</v>
      </c>
      <c r="T731" s="16" t="s">
        <v>138</v>
      </c>
      <c r="U731" s="16" t="s">
        <v>251</v>
      </c>
      <c r="V731" s="16" t="s">
        <v>252</v>
      </c>
      <c r="W731" s="16" t="s">
        <v>251</v>
      </c>
      <c r="X731" s="16" t="s">
        <v>253</v>
      </c>
      <c r="Y731" s="16" t="s">
        <v>254</v>
      </c>
      <c r="Z731" s="16" t="s">
        <v>255</v>
      </c>
      <c r="AA731" s="16" t="s">
        <v>256</v>
      </c>
      <c r="AB731" s="16" t="s">
        <v>223</v>
      </c>
      <c r="AC731" s="16" t="s">
        <v>257</v>
      </c>
      <c r="AD731" s="16" t="s">
        <v>258</v>
      </c>
      <c r="AE731" s="16" t="s">
        <v>236</v>
      </c>
      <c r="AF731" s="16" t="s">
        <v>223</v>
      </c>
      <c r="AG731" s="16" t="s">
        <v>259</v>
      </c>
      <c r="AH731" s="16" t="s">
        <v>223</v>
      </c>
      <c r="AI731" s="16" t="s">
        <v>251</v>
      </c>
      <c r="AJ731" s="16" t="s">
        <v>260</v>
      </c>
      <c r="AK731" s="16" t="s">
        <v>261</v>
      </c>
      <c r="AL731" s="16" t="s">
        <v>262</v>
      </c>
      <c r="AM731" s="16" t="s">
        <v>263</v>
      </c>
      <c r="AN731" s="16" t="s">
        <v>223</v>
      </c>
      <c r="AO731" s="16" t="s">
        <v>264</v>
      </c>
      <c r="AP731" s="16" t="s">
        <v>265</v>
      </c>
      <c r="AQ731" s="16" t="s">
        <v>236</v>
      </c>
      <c r="AR731" s="16" t="s">
        <v>266</v>
      </c>
      <c r="AS731" s="16" t="s">
        <v>267</v>
      </c>
      <c r="AT731" s="16" t="s">
        <v>268</v>
      </c>
      <c r="AU731" s="16" t="s">
        <v>255</v>
      </c>
      <c r="AV731" s="16" t="s">
        <v>223</v>
      </c>
      <c r="AW731" s="16" t="s">
        <v>255</v>
      </c>
      <c r="AX731" s="16" t="s">
        <v>269</v>
      </c>
      <c r="AY731" s="16" t="s">
        <v>223</v>
      </c>
      <c r="AZ731" s="16" t="s">
        <v>270</v>
      </c>
      <c r="BA731" s="16" t="s">
        <v>271</v>
      </c>
      <c r="BB731" s="16" t="s">
        <v>223</v>
      </c>
      <c r="BC731" s="16" t="s">
        <v>223</v>
      </c>
      <c r="BD731" s="16" t="s">
        <v>265</v>
      </c>
      <c r="BE731" s="16" t="s">
        <v>272</v>
      </c>
      <c r="BF731" s="16" t="s">
        <v>223</v>
      </c>
      <c r="BG731" s="16" t="s">
        <v>251</v>
      </c>
      <c r="BH731" s="16" t="s">
        <v>223</v>
      </c>
      <c r="BI731" s="16" t="s">
        <v>273</v>
      </c>
      <c r="BJ731" s="16" t="s">
        <v>223</v>
      </c>
      <c r="BK731" s="16" t="s">
        <v>274</v>
      </c>
      <c r="BL731" s="16" t="s">
        <v>223</v>
      </c>
      <c r="BM731" s="16" t="s">
        <v>212</v>
      </c>
      <c r="BN731" s="16" t="s">
        <v>226</v>
      </c>
      <c r="BO731" s="16" t="s">
        <v>223</v>
      </c>
      <c r="BP731" s="16" t="s">
        <v>251</v>
      </c>
      <c r="BQ731" s="16" t="s">
        <v>223</v>
      </c>
      <c r="BS731" s="16" t="s">
        <v>223</v>
      </c>
      <c r="BW731" s="18"/>
      <c r="BZ731" s="18"/>
      <c r="CD731" s="18"/>
      <c r="CF731" s="18"/>
      <c r="CI731" s="18"/>
      <c r="CJ731" s="18"/>
    </row>
    <row r="732" customFormat="false" ht="13.8" hidden="false" customHeight="false" outlineLevel="0" collapsed="false">
      <c r="A732" s="4" t="s">
        <v>131</v>
      </c>
      <c r="B732" s="4" t="n">
        <v>1</v>
      </c>
      <c r="C732" s="4" t="n">
        <v>1</v>
      </c>
      <c r="D732" s="4" t="n">
        <v>1</v>
      </c>
      <c r="E732" s="4" t="n">
        <v>10</v>
      </c>
      <c r="F732" s="4" t="n">
        <v>3</v>
      </c>
      <c r="G732" s="4" t="n">
        <v>0</v>
      </c>
      <c r="H732" s="4" t="n">
        <v>3</v>
      </c>
      <c r="I732" s="4" t="s">
        <v>200</v>
      </c>
      <c r="J732" s="4" t="s">
        <v>200</v>
      </c>
      <c r="K732" s="4" t="n">
        <v>20003</v>
      </c>
      <c r="L732" s="4" t="s">
        <v>3517</v>
      </c>
      <c r="O732" s="15" t="s">
        <v>281</v>
      </c>
      <c r="P732" s="16"/>
      <c r="Q732" s="15" t="s">
        <v>282</v>
      </c>
      <c r="R732" s="0" t="n">
        <f aca="false">(1+LEN(N732)-LEN(SUBSTITUTE(N732," ","")))+1</f>
        <v>2</v>
      </c>
      <c r="S732" s="0" t="n">
        <f aca="false">(1+LEN(O732)-LEN(SUBSTITUTE(O732," ","")))</f>
        <v>6</v>
      </c>
      <c r="T732" s="0" t="s">
        <v>138</v>
      </c>
      <c r="U732" s="0" t="s">
        <v>283</v>
      </c>
      <c r="V732" s="0" t="s">
        <v>284</v>
      </c>
      <c r="W732" s="0" t="s">
        <v>285</v>
      </c>
      <c r="X732" s="0" t="s">
        <v>286</v>
      </c>
      <c r="Y732" s="0" t="s">
        <v>286</v>
      </c>
      <c r="Z732" s="12"/>
      <c r="AA732" s="0" t="s">
        <v>287</v>
      </c>
      <c r="AB732" s="0" t="s">
        <v>288</v>
      </c>
      <c r="AC732" s="0" t="s">
        <v>289</v>
      </c>
      <c r="AD732" s="0" t="s">
        <v>290</v>
      </c>
      <c r="AE732" s="0" t="s">
        <v>291</v>
      </c>
      <c r="AF732" s="0" t="s">
        <v>292</v>
      </c>
      <c r="AG732" s="0" t="s">
        <v>293</v>
      </c>
      <c r="AH732" s="0" t="s">
        <v>294</v>
      </c>
      <c r="AI732" s="0" t="s">
        <v>295</v>
      </c>
      <c r="AJ732" s="0" t="s">
        <v>296</v>
      </c>
      <c r="AK732" s="0" t="s">
        <v>297</v>
      </c>
      <c r="AL732" s="0" t="s">
        <v>286</v>
      </c>
      <c r="AM732" s="0" t="s">
        <v>298</v>
      </c>
      <c r="AN732" s="0" t="s">
        <v>286</v>
      </c>
      <c r="AO732" s="0" t="s">
        <v>287</v>
      </c>
      <c r="AP732" s="0" t="s">
        <v>299</v>
      </c>
      <c r="AQ732" s="0" t="s">
        <v>300</v>
      </c>
      <c r="AR732" s="0" t="s">
        <v>301</v>
      </c>
      <c r="AS732" s="0" t="s">
        <v>302</v>
      </c>
      <c r="AT732" s="0" t="s">
        <v>303</v>
      </c>
      <c r="AU732" s="0" t="s">
        <v>304</v>
      </c>
      <c r="AV732" s="0" t="s">
        <v>305</v>
      </c>
      <c r="AW732" s="0" t="s">
        <v>306</v>
      </c>
      <c r="AX732" s="0" t="s">
        <v>149</v>
      </c>
      <c r="AY732" s="0" t="s">
        <v>307</v>
      </c>
      <c r="AZ732" s="0" t="s">
        <v>308</v>
      </c>
      <c r="BA732" s="0" t="s">
        <v>309</v>
      </c>
      <c r="BB732" s="0" t="s">
        <v>310</v>
      </c>
      <c r="BC732" s="0" t="s">
        <v>311</v>
      </c>
      <c r="BD732" s="0" t="s">
        <v>286</v>
      </c>
      <c r="BE732" s="0" t="s">
        <v>154</v>
      </c>
      <c r="BF732" s="0" t="s">
        <v>303</v>
      </c>
      <c r="BG732" s="0" t="s">
        <v>286</v>
      </c>
      <c r="BH732" s="0" t="s">
        <v>312</v>
      </c>
      <c r="BI732" s="0" t="s">
        <v>313</v>
      </c>
      <c r="BJ732" s="0" t="s">
        <v>314</v>
      </c>
      <c r="BK732" s="0" t="s">
        <v>315</v>
      </c>
      <c r="BL732" s="0" t="s">
        <v>316</v>
      </c>
      <c r="BM732" s="0" t="s">
        <v>286</v>
      </c>
      <c r="BN732" s="0" t="s">
        <v>317</v>
      </c>
      <c r="BO732" s="0" t="s">
        <v>288</v>
      </c>
      <c r="BP732" s="0" t="s">
        <v>149</v>
      </c>
      <c r="BQ732" s="0" t="s">
        <v>286</v>
      </c>
      <c r="BS732" s="0" t="s">
        <v>288</v>
      </c>
      <c r="BW732" s="18"/>
      <c r="CI732" s="14"/>
      <c r="CJ732" s="14"/>
      <c r="CK732" s="15"/>
      <c r="CM732" s="16"/>
    </row>
    <row r="733" customFormat="false" ht="13.8" hidden="false" customHeight="false" outlineLevel="0" collapsed="false">
      <c r="A733" s="4" t="s">
        <v>167</v>
      </c>
      <c r="B733" s="4" t="n">
        <v>1</v>
      </c>
      <c r="C733" s="4" t="n">
        <v>1</v>
      </c>
      <c r="D733" s="4" t="n">
        <v>2</v>
      </c>
      <c r="E733" s="4" t="n">
        <v>10</v>
      </c>
      <c r="F733" s="4" t="n">
        <v>3</v>
      </c>
      <c r="G733" s="4" t="n">
        <v>1</v>
      </c>
      <c r="H733" s="4" t="n">
        <v>1003</v>
      </c>
      <c r="I733" s="4" t="s">
        <v>200</v>
      </c>
      <c r="J733" s="4" t="s">
        <v>200</v>
      </c>
      <c r="K733" s="4" t="n">
        <v>21003</v>
      </c>
      <c r="L733" s="4" t="s">
        <v>3517</v>
      </c>
      <c r="M733" s="16"/>
      <c r="N733" s="16"/>
      <c r="O733" s="15" t="s">
        <v>323</v>
      </c>
      <c r="P733" s="16"/>
      <c r="Q733" s="15" t="s">
        <v>282</v>
      </c>
      <c r="R733" s="16" t="n">
        <f aca="false">(1+LEN(N733)-LEN(SUBSTITUTE(N733," ","")))+1</f>
        <v>2</v>
      </c>
      <c r="S733" s="16" t="n">
        <f aca="false">(1+LEN(O733)-LEN(SUBSTITUTE(O733," ","")))</f>
        <v>4</v>
      </c>
      <c r="T733" s="16" t="s">
        <v>138</v>
      </c>
      <c r="U733" s="16" t="s">
        <v>307</v>
      </c>
      <c r="V733" s="16" t="s">
        <v>303</v>
      </c>
      <c r="W733" s="16" t="s">
        <v>324</v>
      </c>
      <c r="X733" s="16" t="s">
        <v>307</v>
      </c>
      <c r="Y733" s="16" t="s">
        <v>325</v>
      </c>
      <c r="Z733" s="16" t="s">
        <v>307</v>
      </c>
      <c r="AA733" s="16" t="s">
        <v>326</v>
      </c>
      <c r="AB733" s="16" t="s">
        <v>303</v>
      </c>
      <c r="AC733" s="16" t="s">
        <v>327</v>
      </c>
      <c r="AD733" s="12"/>
      <c r="AE733" s="16" t="s">
        <v>307</v>
      </c>
      <c r="AF733" s="16" t="s">
        <v>328</v>
      </c>
      <c r="AG733" s="16" t="s">
        <v>329</v>
      </c>
      <c r="AH733" s="16" t="s">
        <v>307</v>
      </c>
      <c r="AI733" s="16" t="s">
        <v>303</v>
      </c>
      <c r="AJ733" s="16" t="s">
        <v>330</v>
      </c>
      <c r="AK733" s="16" t="s">
        <v>331</v>
      </c>
      <c r="AL733" s="16" t="s">
        <v>332</v>
      </c>
      <c r="AM733" s="16" t="s">
        <v>307</v>
      </c>
      <c r="AN733" s="16" t="s">
        <v>333</v>
      </c>
      <c r="AO733" s="16" t="s">
        <v>334</v>
      </c>
      <c r="AP733" s="16" t="s">
        <v>335</v>
      </c>
      <c r="AQ733" s="16" t="s">
        <v>336</v>
      </c>
      <c r="AR733" s="16" t="s">
        <v>299</v>
      </c>
      <c r="AS733" s="16" t="s">
        <v>337</v>
      </c>
      <c r="AT733" s="16" t="s">
        <v>303</v>
      </c>
      <c r="AU733" s="16" t="s">
        <v>303</v>
      </c>
      <c r="AV733" s="16" t="s">
        <v>333</v>
      </c>
      <c r="AW733" s="16" t="s">
        <v>338</v>
      </c>
      <c r="AX733" s="16" t="s">
        <v>307</v>
      </c>
      <c r="AY733" s="16" t="s">
        <v>307</v>
      </c>
      <c r="AZ733" s="16" t="s">
        <v>339</v>
      </c>
      <c r="BA733" s="16" t="s">
        <v>340</v>
      </c>
      <c r="BB733" s="16" t="s">
        <v>333</v>
      </c>
      <c r="BC733" s="16" t="s">
        <v>307</v>
      </c>
      <c r="BD733" s="16" t="s">
        <v>307</v>
      </c>
      <c r="BE733" s="16" t="s">
        <v>341</v>
      </c>
      <c r="BF733" s="16" t="s">
        <v>307</v>
      </c>
      <c r="BG733" s="16" t="s">
        <v>289</v>
      </c>
      <c r="BH733" s="16" t="s">
        <v>307</v>
      </c>
      <c r="BI733" s="16" t="s">
        <v>342</v>
      </c>
      <c r="BJ733" s="16" t="s">
        <v>299</v>
      </c>
      <c r="BK733" s="16" t="s">
        <v>303</v>
      </c>
      <c r="BL733" s="16" t="s">
        <v>343</v>
      </c>
      <c r="BM733" s="16" t="s">
        <v>307</v>
      </c>
      <c r="BN733" s="21" t="n">
        <f aca="false">TRUE()</f>
        <v>1</v>
      </c>
      <c r="BO733" s="16" t="s">
        <v>325</v>
      </c>
      <c r="BP733" s="16" t="s">
        <v>344</v>
      </c>
      <c r="BQ733" s="16" t="s">
        <v>186</v>
      </c>
      <c r="BR733" s="16"/>
      <c r="BS733" s="16" t="s">
        <v>334</v>
      </c>
      <c r="BT733" s="16"/>
      <c r="BU733" s="16"/>
      <c r="BV733" s="16"/>
      <c r="BW733" s="14"/>
      <c r="BX733" s="16"/>
      <c r="BY733" s="16"/>
      <c r="BZ733" s="18"/>
      <c r="CA733" s="16"/>
      <c r="CB733" s="16"/>
      <c r="CC733" s="16"/>
      <c r="CD733" s="14"/>
      <c r="CE733" s="16"/>
      <c r="CF733" s="14"/>
      <c r="CG733" s="16"/>
      <c r="CH733" s="16"/>
      <c r="CI733" s="14"/>
      <c r="CJ733" s="14"/>
      <c r="CK733" s="15"/>
      <c r="CL733" s="16"/>
      <c r="CN733" s="16"/>
    </row>
    <row r="734" s="16" customFormat="true" ht="13.8" hidden="false" customHeight="false" outlineLevel="0" collapsed="false">
      <c r="A734" s="4" t="s">
        <v>195</v>
      </c>
      <c r="B734" s="17" t="n">
        <v>1</v>
      </c>
      <c r="C734" s="17" t="n">
        <v>2</v>
      </c>
      <c r="D734" s="17" t="n">
        <v>1</v>
      </c>
      <c r="E734" s="17" t="n">
        <v>10</v>
      </c>
      <c r="F734" s="17" t="n">
        <v>3</v>
      </c>
      <c r="G734" s="17" t="n">
        <v>2</v>
      </c>
      <c r="H734" s="4" t="n">
        <v>2003</v>
      </c>
      <c r="I734" s="4" t="s">
        <v>200</v>
      </c>
      <c r="J734" s="4" t="s">
        <v>200</v>
      </c>
      <c r="K734" s="4" t="n">
        <v>22003</v>
      </c>
      <c r="L734" s="4" t="s">
        <v>3517</v>
      </c>
      <c r="O734" s="16" t="s">
        <v>323</v>
      </c>
      <c r="Q734" s="16" t="s">
        <v>282</v>
      </c>
      <c r="R734" s="16" t="n">
        <f aca="false">(1+LEN(N734)-LEN(SUBSTITUTE(N734," ","")))+1</f>
        <v>2</v>
      </c>
      <c r="S734" s="0" t="n">
        <f aca="false">(1+LEN(O734)-LEN(SUBSTITUTE(O734," ","")))</f>
        <v>4</v>
      </c>
      <c r="T734" s="16" t="s">
        <v>138</v>
      </c>
      <c r="U734" s="16" t="s">
        <v>283</v>
      </c>
      <c r="V734" s="16" t="s">
        <v>284</v>
      </c>
      <c r="W734" s="16" t="s">
        <v>285</v>
      </c>
      <c r="X734" s="16" t="s">
        <v>286</v>
      </c>
      <c r="Y734" s="16" t="s">
        <v>286</v>
      </c>
      <c r="AA734" s="16" t="s">
        <v>287</v>
      </c>
      <c r="AB734" s="16" t="s">
        <v>288</v>
      </c>
      <c r="AC734" s="16" t="s">
        <v>289</v>
      </c>
      <c r="AD734" s="16" t="s">
        <v>290</v>
      </c>
      <c r="AE734" s="16" t="s">
        <v>291</v>
      </c>
      <c r="AF734" s="16" t="s">
        <v>292</v>
      </c>
      <c r="AG734" s="16" t="s">
        <v>293</v>
      </c>
      <c r="AH734" s="16" t="s">
        <v>294</v>
      </c>
      <c r="AI734" s="16" t="s">
        <v>295</v>
      </c>
      <c r="AJ734" s="16" t="s">
        <v>296</v>
      </c>
      <c r="AK734" s="16" t="s">
        <v>297</v>
      </c>
      <c r="AL734" s="16" t="s">
        <v>286</v>
      </c>
      <c r="AM734" s="16" t="s">
        <v>298</v>
      </c>
      <c r="AN734" s="16" t="s">
        <v>286</v>
      </c>
      <c r="AO734" s="16" t="s">
        <v>287</v>
      </c>
      <c r="AP734" s="16" t="s">
        <v>299</v>
      </c>
      <c r="AQ734" s="16" t="s">
        <v>300</v>
      </c>
      <c r="AR734" s="16" t="s">
        <v>301</v>
      </c>
      <c r="AS734" s="16" t="s">
        <v>302</v>
      </c>
      <c r="AT734" s="16" t="s">
        <v>303</v>
      </c>
      <c r="AU734" s="16" t="s">
        <v>304</v>
      </c>
      <c r="AV734" s="16" t="s">
        <v>305</v>
      </c>
      <c r="AW734" s="16" t="s">
        <v>306</v>
      </c>
      <c r="AX734" s="16" t="s">
        <v>149</v>
      </c>
      <c r="AY734" s="16" t="s">
        <v>307</v>
      </c>
      <c r="AZ734" s="16" t="s">
        <v>308</v>
      </c>
      <c r="BA734" s="16" t="s">
        <v>309</v>
      </c>
      <c r="BB734" s="16" t="s">
        <v>310</v>
      </c>
      <c r="BC734" s="16" t="s">
        <v>311</v>
      </c>
      <c r="BD734" s="16" t="s">
        <v>286</v>
      </c>
      <c r="BE734" s="16" t="s">
        <v>154</v>
      </c>
      <c r="BF734" s="16" t="s">
        <v>303</v>
      </c>
      <c r="BG734" s="16" t="s">
        <v>286</v>
      </c>
      <c r="BH734" s="16" t="s">
        <v>312</v>
      </c>
      <c r="BI734" s="16" t="s">
        <v>313</v>
      </c>
      <c r="BJ734" s="16" t="s">
        <v>314</v>
      </c>
      <c r="BK734" s="16" t="s">
        <v>315</v>
      </c>
      <c r="BL734" s="16" t="s">
        <v>316</v>
      </c>
      <c r="BM734" s="16" t="s">
        <v>286</v>
      </c>
      <c r="BN734" s="16" t="s">
        <v>317</v>
      </c>
      <c r="BO734" s="16" t="s">
        <v>288</v>
      </c>
      <c r="BP734" s="16" t="s">
        <v>149</v>
      </c>
      <c r="BQ734" s="16" t="s">
        <v>286</v>
      </c>
      <c r="BS734" s="16" t="s">
        <v>288</v>
      </c>
      <c r="BW734" s="18"/>
      <c r="BZ734" s="18"/>
      <c r="CD734" s="18"/>
      <c r="CF734" s="18"/>
      <c r="CI734" s="18"/>
      <c r="CJ734" s="18"/>
    </row>
    <row r="735" customFormat="false" ht="13.8" hidden="false" customHeight="false" outlineLevel="0" collapsed="false">
      <c r="A735" s="4" t="s">
        <v>197</v>
      </c>
      <c r="B735" s="17" t="n">
        <v>1</v>
      </c>
      <c r="C735" s="17" t="n">
        <v>2</v>
      </c>
      <c r="D735" s="17" t="n">
        <v>2</v>
      </c>
      <c r="E735" s="17" t="n">
        <v>10</v>
      </c>
      <c r="F735" s="17" t="n">
        <v>3</v>
      </c>
      <c r="G735" s="17" t="n">
        <v>3</v>
      </c>
      <c r="H735" s="4" t="n">
        <v>3003</v>
      </c>
      <c r="I735" s="4" t="s">
        <v>200</v>
      </c>
      <c r="J735" s="4" t="s">
        <v>200</v>
      </c>
      <c r="K735" s="4" t="n">
        <v>23003</v>
      </c>
      <c r="L735" s="4" t="s">
        <v>3517</v>
      </c>
      <c r="O735" s="16" t="s">
        <v>281</v>
      </c>
      <c r="Q735" s="16" t="s">
        <v>282</v>
      </c>
      <c r="R735" s="16" t="n">
        <f aca="false">(1+LEN(N735)-LEN(SUBSTITUTE(N735," ","")))+1</f>
        <v>2</v>
      </c>
      <c r="S735" s="0" t="n">
        <f aca="false">(1+LEN(O735)-LEN(SUBSTITUTE(O735," ","")))</f>
        <v>6</v>
      </c>
      <c r="T735" s="16" t="s">
        <v>138</v>
      </c>
      <c r="U735" s="16" t="s">
        <v>307</v>
      </c>
      <c r="V735" s="16" t="s">
        <v>303</v>
      </c>
      <c r="W735" s="16" t="s">
        <v>324</v>
      </c>
      <c r="X735" s="16" t="s">
        <v>307</v>
      </c>
      <c r="Y735" s="16" t="s">
        <v>325</v>
      </c>
      <c r="Z735" s="16" t="s">
        <v>307</v>
      </c>
      <c r="AA735" s="16" t="s">
        <v>326</v>
      </c>
      <c r="AB735" s="16" t="s">
        <v>303</v>
      </c>
      <c r="AC735" s="16" t="s">
        <v>327</v>
      </c>
      <c r="AE735" s="16" t="s">
        <v>307</v>
      </c>
      <c r="AF735" s="16" t="s">
        <v>328</v>
      </c>
      <c r="AG735" s="16" t="s">
        <v>329</v>
      </c>
      <c r="AH735" s="16" t="s">
        <v>307</v>
      </c>
      <c r="AI735" s="16" t="s">
        <v>303</v>
      </c>
      <c r="AJ735" s="16" t="s">
        <v>330</v>
      </c>
      <c r="AK735" s="16" t="s">
        <v>331</v>
      </c>
      <c r="AL735" s="16" t="s">
        <v>332</v>
      </c>
      <c r="AM735" s="16" t="s">
        <v>307</v>
      </c>
      <c r="AN735" s="16" t="s">
        <v>333</v>
      </c>
      <c r="AO735" s="16" t="s">
        <v>334</v>
      </c>
      <c r="AP735" s="16" t="s">
        <v>335</v>
      </c>
      <c r="AQ735" s="16" t="s">
        <v>336</v>
      </c>
      <c r="AR735" s="16" t="s">
        <v>299</v>
      </c>
      <c r="AS735" s="16" t="s">
        <v>337</v>
      </c>
      <c r="AT735" s="16" t="s">
        <v>303</v>
      </c>
      <c r="AU735" s="16" t="s">
        <v>303</v>
      </c>
      <c r="AV735" s="16" t="s">
        <v>333</v>
      </c>
      <c r="AW735" s="16" t="s">
        <v>338</v>
      </c>
      <c r="AX735" s="16" t="s">
        <v>307</v>
      </c>
      <c r="AY735" s="16" t="s">
        <v>307</v>
      </c>
      <c r="AZ735" s="16" t="s">
        <v>339</v>
      </c>
      <c r="BA735" s="16" t="s">
        <v>340</v>
      </c>
      <c r="BB735" s="16" t="s">
        <v>333</v>
      </c>
      <c r="BC735" s="16" t="s">
        <v>307</v>
      </c>
      <c r="BD735" s="16" t="s">
        <v>307</v>
      </c>
      <c r="BE735" s="16" t="s">
        <v>341</v>
      </c>
      <c r="BF735" s="16" t="s">
        <v>307</v>
      </c>
      <c r="BG735" s="16" t="s">
        <v>289</v>
      </c>
      <c r="BH735" s="16" t="s">
        <v>307</v>
      </c>
      <c r="BI735" s="16" t="s">
        <v>342</v>
      </c>
      <c r="BJ735" s="16" t="s">
        <v>299</v>
      </c>
      <c r="BK735" s="16" t="s">
        <v>303</v>
      </c>
      <c r="BL735" s="16" t="s">
        <v>343</v>
      </c>
      <c r="BM735" s="16" t="s">
        <v>307</v>
      </c>
      <c r="BN735" s="22" t="n">
        <f aca="false">TRUE()</f>
        <v>1</v>
      </c>
      <c r="BO735" s="16" t="s">
        <v>325</v>
      </c>
      <c r="BP735" s="16" t="s">
        <v>344</v>
      </c>
      <c r="BQ735" s="16" t="s">
        <v>186</v>
      </c>
      <c r="BS735" s="16" t="s">
        <v>334</v>
      </c>
      <c r="BW735" s="18"/>
      <c r="BZ735" s="18"/>
      <c r="CD735" s="18"/>
      <c r="CF735" s="18"/>
      <c r="CI735" s="18"/>
      <c r="CJ735" s="18"/>
    </row>
    <row r="736" customFormat="false" ht="13.8" hidden="false" customHeight="false" outlineLevel="0" collapsed="false">
      <c r="A736" s="4" t="s">
        <v>131</v>
      </c>
      <c r="B736" s="4" t="n">
        <v>1</v>
      </c>
      <c r="C736" s="4" t="n">
        <v>1</v>
      </c>
      <c r="D736" s="4" t="n">
        <v>1</v>
      </c>
      <c r="E736" s="4" t="n">
        <v>11</v>
      </c>
      <c r="F736" s="4" t="n">
        <v>4</v>
      </c>
      <c r="G736" s="4" t="n">
        <v>0</v>
      </c>
      <c r="H736" s="4" t="n">
        <v>4</v>
      </c>
      <c r="I736" s="4" t="s">
        <v>200</v>
      </c>
      <c r="J736" s="4" t="s">
        <v>200</v>
      </c>
      <c r="K736" s="4" t="n">
        <v>20004</v>
      </c>
      <c r="L736" s="4" t="s">
        <v>3517</v>
      </c>
      <c r="M736" s="16"/>
      <c r="N736" s="16"/>
      <c r="O736" s="16" t="s">
        <v>350</v>
      </c>
      <c r="P736" s="16"/>
      <c r="Q736" s="15" t="s">
        <v>137</v>
      </c>
      <c r="R736" s="16" t="n">
        <f aca="false">(1+LEN(N736)-LEN(SUBSTITUTE(N736," ","")))+1</f>
        <v>2</v>
      </c>
      <c r="S736" s="16" t="n">
        <f aca="false">(1+LEN(O736)-LEN(SUBSTITUTE(O736," ","")))</f>
        <v>7</v>
      </c>
      <c r="T736" s="16" t="s">
        <v>351</v>
      </c>
      <c r="U736" s="16" t="s">
        <v>352</v>
      </c>
      <c r="V736" s="16" t="s">
        <v>353</v>
      </c>
      <c r="W736" s="16" t="s">
        <v>354</v>
      </c>
      <c r="X736" s="16" t="s">
        <v>355</v>
      </c>
      <c r="Y736" s="16" t="s">
        <v>356</v>
      </c>
      <c r="Z736" s="16" t="s">
        <v>357</v>
      </c>
      <c r="AA736" s="16" t="s">
        <v>358</v>
      </c>
      <c r="AB736" s="16" t="s">
        <v>355</v>
      </c>
      <c r="AC736" s="16" t="s">
        <v>359</v>
      </c>
      <c r="AD736" s="16" t="s">
        <v>307</v>
      </c>
      <c r="AE736" s="16" t="s">
        <v>355</v>
      </c>
      <c r="AF736" s="16" t="s">
        <v>355</v>
      </c>
      <c r="AG736" s="16" t="s">
        <v>360</v>
      </c>
      <c r="AH736" s="16" t="s">
        <v>352</v>
      </c>
      <c r="AI736" s="16" t="s">
        <v>355</v>
      </c>
      <c r="AJ736" s="16" t="s">
        <v>307</v>
      </c>
      <c r="AK736" s="16" t="s">
        <v>355</v>
      </c>
      <c r="AL736" s="16" t="s">
        <v>355</v>
      </c>
      <c r="AM736" s="16" t="s">
        <v>355</v>
      </c>
      <c r="AN736" s="16" t="s">
        <v>361</v>
      </c>
      <c r="AO736" s="16" t="s">
        <v>355</v>
      </c>
      <c r="AP736" s="16" t="s">
        <v>362</v>
      </c>
      <c r="AQ736" s="16" t="s">
        <v>307</v>
      </c>
      <c r="AR736" s="16" t="s">
        <v>363</v>
      </c>
      <c r="AS736" s="16" t="s">
        <v>307</v>
      </c>
      <c r="AT736" s="16" t="s">
        <v>364</v>
      </c>
      <c r="AU736" s="16" t="s">
        <v>307</v>
      </c>
      <c r="AV736" s="16" t="s">
        <v>365</v>
      </c>
      <c r="AW736" s="16" t="s">
        <v>366</v>
      </c>
      <c r="AX736" s="16" t="s">
        <v>307</v>
      </c>
      <c r="AY736" s="16" t="s">
        <v>355</v>
      </c>
      <c r="AZ736" s="16" t="s">
        <v>356</v>
      </c>
      <c r="BA736" s="16" t="s">
        <v>367</v>
      </c>
      <c r="BB736" s="16" t="s">
        <v>307</v>
      </c>
      <c r="BC736" s="16" t="s">
        <v>368</v>
      </c>
      <c r="BD736" s="16" t="s">
        <v>369</v>
      </c>
      <c r="BE736" s="16" t="s">
        <v>370</v>
      </c>
      <c r="BF736" s="16" t="s">
        <v>355</v>
      </c>
      <c r="BG736" s="16" t="s">
        <v>369</v>
      </c>
      <c r="BH736" s="16" t="s">
        <v>371</v>
      </c>
      <c r="BI736" s="12"/>
      <c r="BJ736" s="16" t="s">
        <v>372</v>
      </c>
      <c r="BK736" s="16" t="s">
        <v>373</v>
      </c>
      <c r="BL736" s="16" t="s">
        <v>374</v>
      </c>
      <c r="BM736" s="16" t="s">
        <v>375</v>
      </c>
      <c r="BN736" s="16" t="s">
        <v>356</v>
      </c>
      <c r="BO736" s="16" t="s">
        <v>307</v>
      </c>
      <c r="BP736" s="16" t="s">
        <v>356</v>
      </c>
      <c r="BQ736" s="16" t="s">
        <v>356</v>
      </c>
      <c r="BR736" s="16"/>
      <c r="BS736" s="16" t="s">
        <v>376</v>
      </c>
      <c r="BT736" s="16"/>
      <c r="BU736" s="16"/>
      <c r="BV736" s="16"/>
      <c r="BW736" s="14"/>
      <c r="BX736" s="16"/>
      <c r="BY736" s="16"/>
      <c r="BZ736" s="14"/>
      <c r="CA736" s="16"/>
      <c r="CB736" s="16"/>
      <c r="CC736" s="16"/>
      <c r="CD736" s="14"/>
      <c r="CE736" s="16"/>
      <c r="CF736" s="14"/>
      <c r="CG736" s="16"/>
      <c r="CH736" s="16"/>
      <c r="CI736" s="14"/>
      <c r="CJ736" s="14"/>
      <c r="CK736" s="15"/>
      <c r="CL736" s="16"/>
      <c r="CN736" s="16"/>
    </row>
    <row r="737" customFormat="false" ht="13.8" hidden="false" customHeight="false" outlineLevel="0" collapsed="false">
      <c r="A737" s="4" t="s">
        <v>167</v>
      </c>
      <c r="B737" s="4" t="n">
        <v>1</v>
      </c>
      <c r="C737" s="4" t="n">
        <v>1</v>
      </c>
      <c r="D737" s="4" t="n">
        <v>2</v>
      </c>
      <c r="E737" s="4" t="n">
        <v>11</v>
      </c>
      <c r="F737" s="4" t="n">
        <v>4</v>
      </c>
      <c r="G737" s="4" t="n">
        <v>1</v>
      </c>
      <c r="H737" s="4" t="n">
        <v>1004</v>
      </c>
      <c r="I737" s="4" t="s">
        <v>200</v>
      </c>
      <c r="J737" s="4" t="s">
        <v>200</v>
      </c>
      <c r="K737" s="4" t="n">
        <v>21004</v>
      </c>
      <c r="L737" s="4" t="s">
        <v>3517</v>
      </c>
      <c r="O737" s="0" t="s">
        <v>350</v>
      </c>
      <c r="Q737" s="15" t="s">
        <v>137</v>
      </c>
      <c r="R737" s="0" t="n">
        <f aca="false">(1+LEN(N737)-LEN(SUBSTITUTE(N737," ","")))+1</f>
        <v>2</v>
      </c>
      <c r="S737" s="0" t="n">
        <f aca="false">(1+LEN(O737)-LEN(SUBSTITUTE(O737," ","")))</f>
        <v>7</v>
      </c>
      <c r="T737" s="0" t="s">
        <v>351</v>
      </c>
      <c r="U737" s="0" t="s">
        <v>352</v>
      </c>
      <c r="V737" s="0" t="s">
        <v>380</v>
      </c>
      <c r="W737" s="0" t="s">
        <v>381</v>
      </c>
      <c r="X737" s="0" t="s">
        <v>355</v>
      </c>
      <c r="Y737" s="0" t="s">
        <v>382</v>
      </c>
      <c r="Z737" s="0" t="s">
        <v>383</v>
      </c>
      <c r="AA737" s="0" t="s">
        <v>356</v>
      </c>
      <c r="AB737" s="0" t="s">
        <v>355</v>
      </c>
      <c r="AC737" s="0" t="s">
        <v>357</v>
      </c>
      <c r="AD737" s="0" t="s">
        <v>352</v>
      </c>
      <c r="AE737" s="0" t="s">
        <v>384</v>
      </c>
      <c r="AF737" s="0" t="s">
        <v>355</v>
      </c>
      <c r="AG737" s="0" t="s">
        <v>385</v>
      </c>
      <c r="AH737" s="0" t="s">
        <v>307</v>
      </c>
      <c r="AI737" s="0" t="s">
        <v>352</v>
      </c>
      <c r="AJ737" s="0" t="s">
        <v>382</v>
      </c>
      <c r="AK737" s="0" t="s">
        <v>386</v>
      </c>
      <c r="AL737" s="0" t="s">
        <v>387</v>
      </c>
      <c r="AM737" s="0" t="s">
        <v>388</v>
      </c>
      <c r="AN737" s="0" t="s">
        <v>389</v>
      </c>
      <c r="AO737" s="0" t="s">
        <v>352</v>
      </c>
      <c r="AP737" s="0" t="s">
        <v>390</v>
      </c>
      <c r="AQ737" s="0" t="s">
        <v>391</v>
      </c>
      <c r="AR737" s="0" t="s">
        <v>380</v>
      </c>
      <c r="AS737" s="0" t="s">
        <v>392</v>
      </c>
      <c r="AT737" s="0" t="s">
        <v>393</v>
      </c>
      <c r="AU737" s="0" t="s">
        <v>371</v>
      </c>
      <c r="AV737" s="0" t="s">
        <v>352</v>
      </c>
      <c r="AW737" s="0" t="s">
        <v>352</v>
      </c>
      <c r="AX737" s="0" t="s">
        <v>394</v>
      </c>
      <c r="AY737" s="0" t="s">
        <v>395</v>
      </c>
      <c r="AZ737" s="0" t="s">
        <v>396</v>
      </c>
      <c r="BA737" s="0" t="s">
        <v>397</v>
      </c>
      <c r="BB737" s="0" t="s">
        <v>398</v>
      </c>
      <c r="BC737" s="0" t="s">
        <v>389</v>
      </c>
      <c r="BD737" s="0" t="s">
        <v>352</v>
      </c>
      <c r="BE737" s="0" t="s">
        <v>399</v>
      </c>
      <c r="BF737" s="0" t="s">
        <v>371</v>
      </c>
      <c r="BG737" s="0" t="s">
        <v>352</v>
      </c>
      <c r="BH737" s="0" t="s">
        <v>400</v>
      </c>
      <c r="BI737" s="0" t="s">
        <v>401</v>
      </c>
      <c r="BJ737" s="0" t="s">
        <v>402</v>
      </c>
      <c r="BK737" s="0" t="s">
        <v>382</v>
      </c>
      <c r="BL737" s="0" t="s">
        <v>357</v>
      </c>
      <c r="BM737" s="0" t="s">
        <v>403</v>
      </c>
      <c r="BN737" s="0" t="s">
        <v>404</v>
      </c>
      <c r="BO737" s="0" t="s">
        <v>389</v>
      </c>
      <c r="BP737" s="0" t="s">
        <v>405</v>
      </c>
      <c r="BQ737" s="0" t="s">
        <v>357</v>
      </c>
      <c r="BS737" s="0" t="s">
        <v>406</v>
      </c>
      <c r="CI737" s="14"/>
      <c r="CJ737" s="14"/>
      <c r="CK737" s="15"/>
    </row>
    <row r="738" s="16" customFormat="true" ht="13.8" hidden="false" customHeight="false" outlineLevel="0" collapsed="false">
      <c r="A738" s="4" t="s">
        <v>195</v>
      </c>
      <c r="B738" s="17" t="n">
        <v>1</v>
      </c>
      <c r="C738" s="17" t="n">
        <v>2</v>
      </c>
      <c r="D738" s="17" t="n">
        <v>1</v>
      </c>
      <c r="E738" s="17" t="n">
        <v>11</v>
      </c>
      <c r="F738" s="17" t="n">
        <v>4</v>
      </c>
      <c r="G738" s="17" t="n">
        <v>2</v>
      </c>
      <c r="H738" s="4" t="n">
        <v>2004</v>
      </c>
      <c r="I738" s="4" t="s">
        <v>200</v>
      </c>
      <c r="J738" s="4" t="s">
        <v>200</v>
      </c>
      <c r="K738" s="4" t="n">
        <v>22004</v>
      </c>
      <c r="L738" s="4" t="s">
        <v>3517</v>
      </c>
      <c r="O738" s="16" t="s">
        <v>350</v>
      </c>
      <c r="Q738" s="16" t="s">
        <v>137</v>
      </c>
      <c r="R738" s="16" t="n">
        <f aca="false">(1+LEN(N738)-LEN(SUBSTITUTE(N738," ","")))+1</f>
        <v>2</v>
      </c>
      <c r="S738" s="16" t="n">
        <f aca="false">(1+LEN(O738)-LEN(SUBSTITUTE(O738," ","")))</f>
        <v>7</v>
      </c>
      <c r="T738" s="16" t="s">
        <v>351</v>
      </c>
      <c r="U738" s="16" t="s">
        <v>352</v>
      </c>
      <c r="V738" s="16" t="s">
        <v>353</v>
      </c>
      <c r="W738" s="16" t="s">
        <v>354</v>
      </c>
      <c r="X738" s="16" t="s">
        <v>355</v>
      </c>
      <c r="Y738" s="16" t="s">
        <v>356</v>
      </c>
      <c r="Z738" s="16" t="s">
        <v>357</v>
      </c>
      <c r="AA738" s="16" t="s">
        <v>358</v>
      </c>
      <c r="AB738" s="16" t="s">
        <v>355</v>
      </c>
      <c r="AC738" s="16" t="s">
        <v>359</v>
      </c>
      <c r="AD738" s="16" t="s">
        <v>307</v>
      </c>
      <c r="AE738" s="16" t="s">
        <v>355</v>
      </c>
      <c r="AF738" s="16" t="s">
        <v>355</v>
      </c>
      <c r="AG738" s="16" t="s">
        <v>360</v>
      </c>
      <c r="AH738" s="16" t="s">
        <v>352</v>
      </c>
      <c r="AI738" s="16" t="s">
        <v>355</v>
      </c>
      <c r="AJ738" s="16" t="s">
        <v>307</v>
      </c>
      <c r="AK738" s="16" t="s">
        <v>355</v>
      </c>
      <c r="AL738" s="16" t="s">
        <v>355</v>
      </c>
      <c r="AM738" s="16" t="s">
        <v>355</v>
      </c>
      <c r="AN738" s="16" t="s">
        <v>361</v>
      </c>
      <c r="AO738" s="16" t="s">
        <v>355</v>
      </c>
      <c r="AP738" s="16" t="s">
        <v>362</v>
      </c>
      <c r="AQ738" s="16" t="s">
        <v>307</v>
      </c>
      <c r="AR738" s="16" t="s">
        <v>363</v>
      </c>
      <c r="AS738" s="16" t="s">
        <v>307</v>
      </c>
      <c r="AT738" s="16" t="s">
        <v>364</v>
      </c>
      <c r="AU738" s="16" t="s">
        <v>307</v>
      </c>
      <c r="AV738" s="16" t="s">
        <v>365</v>
      </c>
      <c r="AW738" s="16" t="s">
        <v>366</v>
      </c>
      <c r="AX738" s="16" t="s">
        <v>307</v>
      </c>
      <c r="AY738" s="16" t="s">
        <v>355</v>
      </c>
      <c r="AZ738" s="16" t="s">
        <v>356</v>
      </c>
      <c r="BA738" s="16" t="s">
        <v>367</v>
      </c>
      <c r="BB738" s="16" t="s">
        <v>307</v>
      </c>
      <c r="BC738" s="16" t="s">
        <v>368</v>
      </c>
      <c r="BD738" s="16" t="s">
        <v>369</v>
      </c>
      <c r="BE738" s="16" t="s">
        <v>370</v>
      </c>
      <c r="BF738" s="16" t="s">
        <v>355</v>
      </c>
      <c r="BG738" s="16" t="s">
        <v>369</v>
      </c>
      <c r="BH738" s="16" t="s">
        <v>371</v>
      </c>
      <c r="BJ738" s="16" t="s">
        <v>372</v>
      </c>
      <c r="BK738" s="16" t="s">
        <v>373</v>
      </c>
      <c r="BL738" s="16" t="s">
        <v>374</v>
      </c>
      <c r="BM738" s="16" t="s">
        <v>375</v>
      </c>
      <c r="BN738" s="16" t="s">
        <v>356</v>
      </c>
      <c r="BO738" s="16" t="s">
        <v>307</v>
      </c>
      <c r="BP738" s="16" t="s">
        <v>356</v>
      </c>
      <c r="BQ738" s="16" t="s">
        <v>356</v>
      </c>
      <c r="BS738" s="16" t="s">
        <v>376</v>
      </c>
      <c r="BW738" s="18"/>
      <c r="BZ738" s="18"/>
      <c r="CD738" s="18"/>
      <c r="CF738" s="18"/>
      <c r="CI738" s="18"/>
      <c r="CJ738" s="18"/>
    </row>
    <row r="739" customFormat="false" ht="13.8" hidden="false" customHeight="false" outlineLevel="0" collapsed="false">
      <c r="A739" s="4" t="s">
        <v>197</v>
      </c>
      <c r="B739" s="17" t="n">
        <v>1</v>
      </c>
      <c r="C739" s="17" t="n">
        <v>2</v>
      </c>
      <c r="D739" s="17" t="n">
        <v>2</v>
      </c>
      <c r="E739" s="17" t="n">
        <v>11</v>
      </c>
      <c r="F739" s="17" t="n">
        <v>4</v>
      </c>
      <c r="G739" s="17" t="n">
        <v>3</v>
      </c>
      <c r="H739" s="4" t="n">
        <v>3004</v>
      </c>
      <c r="I739" s="4" t="s">
        <v>200</v>
      </c>
      <c r="J739" s="4" t="s">
        <v>200</v>
      </c>
      <c r="K739" s="4" t="n">
        <v>23004</v>
      </c>
      <c r="L739" s="4" t="s">
        <v>3517</v>
      </c>
      <c r="O739" s="16" t="s">
        <v>350</v>
      </c>
      <c r="Q739" s="16" t="s">
        <v>137</v>
      </c>
      <c r="R739" s="16" t="n">
        <f aca="false">(1+LEN(N739)-LEN(SUBSTITUTE(N739," ","")))+1</f>
        <v>2</v>
      </c>
      <c r="S739" s="0" t="n">
        <f aca="false">(1+LEN(O739)-LEN(SUBSTITUTE(O739," ","")))</f>
        <v>7</v>
      </c>
      <c r="T739" s="16" t="s">
        <v>351</v>
      </c>
      <c r="U739" s="16" t="s">
        <v>352</v>
      </c>
      <c r="V739" s="16" t="s">
        <v>380</v>
      </c>
      <c r="W739" s="16" t="s">
        <v>381</v>
      </c>
      <c r="X739" s="16" t="s">
        <v>355</v>
      </c>
      <c r="Y739" s="16" t="s">
        <v>382</v>
      </c>
      <c r="Z739" s="16" t="s">
        <v>383</v>
      </c>
      <c r="AA739" s="16" t="s">
        <v>356</v>
      </c>
      <c r="AB739" s="16" t="s">
        <v>355</v>
      </c>
      <c r="AC739" s="16" t="s">
        <v>357</v>
      </c>
      <c r="AD739" s="16" t="s">
        <v>352</v>
      </c>
      <c r="AE739" s="16" t="s">
        <v>384</v>
      </c>
      <c r="AF739" s="16" t="s">
        <v>355</v>
      </c>
      <c r="AG739" s="16" t="s">
        <v>385</v>
      </c>
      <c r="AH739" s="16" t="s">
        <v>307</v>
      </c>
      <c r="AI739" s="16" t="s">
        <v>352</v>
      </c>
      <c r="AJ739" s="16" t="s">
        <v>382</v>
      </c>
      <c r="AK739" s="16" t="s">
        <v>386</v>
      </c>
      <c r="AL739" s="16" t="s">
        <v>387</v>
      </c>
      <c r="AM739" s="16" t="s">
        <v>388</v>
      </c>
      <c r="AN739" s="16" t="s">
        <v>389</v>
      </c>
      <c r="AO739" s="16" t="s">
        <v>352</v>
      </c>
      <c r="AP739" s="16" t="s">
        <v>390</v>
      </c>
      <c r="AQ739" s="16" t="s">
        <v>391</v>
      </c>
      <c r="AR739" s="16" t="s">
        <v>380</v>
      </c>
      <c r="AS739" s="16" t="s">
        <v>392</v>
      </c>
      <c r="AT739" s="16" t="s">
        <v>393</v>
      </c>
      <c r="AU739" s="16" t="s">
        <v>371</v>
      </c>
      <c r="AV739" s="16" t="s">
        <v>352</v>
      </c>
      <c r="AW739" s="16" t="s">
        <v>352</v>
      </c>
      <c r="AX739" s="16" t="s">
        <v>394</v>
      </c>
      <c r="AY739" s="16" t="s">
        <v>395</v>
      </c>
      <c r="AZ739" s="16" t="s">
        <v>396</v>
      </c>
      <c r="BA739" s="16" t="s">
        <v>397</v>
      </c>
      <c r="BB739" s="16" t="s">
        <v>398</v>
      </c>
      <c r="BC739" s="16" t="s">
        <v>389</v>
      </c>
      <c r="BD739" s="16" t="s">
        <v>352</v>
      </c>
      <c r="BE739" s="16" t="s">
        <v>399</v>
      </c>
      <c r="BF739" s="16" t="s">
        <v>371</v>
      </c>
      <c r="BG739" s="16" t="s">
        <v>352</v>
      </c>
      <c r="BH739" s="16" t="s">
        <v>400</v>
      </c>
      <c r="BI739" s="16" t="s">
        <v>401</v>
      </c>
      <c r="BJ739" s="16" t="s">
        <v>402</v>
      </c>
      <c r="BK739" s="16" t="s">
        <v>382</v>
      </c>
      <c r="BL739" s="16" t="s">
        <v>357</v>
      </c>
      <c r="BM739" s="16" t="s">
        <v>403</v>
      </c>
      <c r="BN739" s="16" t="s">
        <v>404</v>
      </c>
      <c r="BO739" s="16" t="s">
        <v>389</v>
      </c>
      <c r="BP739" s="16" t="s">
        <v>405</v>
      </c>
      <c r="BQ739" s="16" t="s">
        <v>357</v>
      </c>
      <c r="BS739" s="16" t="s">
        <v>406</v>
      </c>
      <c r="BW739" s="18"/>
      <c r="BZ739" s="18"/>
      <c r="CD739" s="18"/>
      <c r="CF739" s="18"/>
      <c r="CI739" s="18"/>
      <c r="CJ739" s="18"/>
    </row>
    <row r="740" customFormat="false" ht="13.8" hidden="false" customHeight="false" outlineLevel="0" collapsed="false">
      <c r="A740" s="4" t="s">
        <v>131</v>
      </c>
      <c r="B740" s="4" t="n">
        <v>1</v>
      </c>
      <c r="C740" s="4" t="n">
        <v>1</v>
      </c>
      <c r="D740" s="4" t="n">
        <v>1</v>
      </c>
      <c r="E740" s="4" t="n">
        <v>12</v>
      </c>
      <c r="F740" s="4" t="n">
        <v>5</v>
      </c>
      <c r="G740" s="4" t="n">
        <v>0</v>
      </c>
      <c r="H740" s="4" t="n">
        <v>5</v>
      </c>
      <c r="I740" s="4" t="s">
        <v>200</v>
      </c>
      <c r="J740" s="4" t="s">
        <v>200</v>
      </c>
      <c r="K740" s="4" t="n">
        <v>20005</v>
      </c>
      <c r="L740" s="4" t="s">
        <v>3517</v>
      </c>
      <c r="O740" s="15" t="s">
        <v>412</v>
      </c>
      <c r="Q740" s="15" t="s">
        <v>282</v>
      </c>
      <c r="R740" s="0" t="n">
        <f aca="false">(1+LEN(N740)-LEN(SUBSTITUTE(N740," ","")))+1</f>
        <v>2</v>
      </c>
      <c r="S740" s="0" t="n">
        <f aca="false">(1+LEN(O740)-LEN(SUBSTITUTE(O740," ","")))</f>
        <v>11</v>
      </c>
      <c r="T740" s="0" t="s">
        <v>351</v>
      </c>
      <c r="U740" s="23" t="s">
        <v>413</v>
      </c>
      <c r="V740" s="19" t="s">
        <v>414</v>
      </c>
      <c r="W740" s="19" t="s">
        <v>415</v>
      </c>
      <c r="X740" s="23" t="s">
        <v>416</v>
      </c>
      <c r="Y740" s="19" t="s">
        <v>417</v>
      </c>
      <c r="Z740" s="23" t="s">
        <v>418</v>
      </c>
      <c r="AA740" s="19" t="s">
        <v>419</v>
      </c>
      <c r="AB740" s="19" t="s">
        <v>420</v>
      </c>
      <c r="AC740" s="23" t="s">
        <v>421</v>
      </c>
      <c r="AD740" s="19" t="s">
        <v>422</v>
      </c>
      <c r="AE740" s="19" t="s">
        <v>423</v>
      </c>
      <c r="AF740" s="19" t="s">
        <v>422</v>
      </c>
      <c r="AG740" s="23" t="s">
        <v>424</v>
      </c>
      <c r="AH740" s="23" t="s">
        <v>418</v>
      </c>
      <c r="AI740" s="19" t="s">
        <v>425</v>
      </c>
      <c r="AJ740" s="19" t="s">
        <v>420</v>
      </c>
      <c r="AK740" s="23" t="s">
        <v>418</v>
      </c>
      <c r="AL740" s="23" t="s">
        <v>426</v>
      </c>
      <c r="AM740" s="23" t="s">
        <v>427</v>
      </c>
      <c r="AN740" s="19" t="s">
        <v>420</v>
      </c>
      <c r="AO740" s="19" t="s">
        <v>428</v>
      </c>
      <c r="AP740" s="19" t="s">
        <v>422</v>
      </c>
      <c r="AQ740" s="19" t="s">
        <v>420</v>
      </c>
      <c r="AR740" s="23" t="s">
        <v>429</v>
      </c>
      <c r="AS740" s="19" t="s">
        <v>417</v>
      </c>
      <c r="AT740" s="23" t="s">
        <v>430</v>
      </c>
      <c r="AU740" s="19" t="s">
        <v>422</v>
      </c>
      <c r="AV740" s="23" t="s">
        <v>431</v>
      </c>
      <c r="AW740" s="23" t="s">
        <v>427</v>
      </c>
      <c r="AX740" s="23" t="s">
        <v>432</v>
      </c>
      <c r="AY740" s="23" t="s">
        <v>418</v>
      </c>
      <c r="AZ740" s="23" t="s">
        <v>427</v>
      </c>
      <c r="BA740" s="23" t="s">
        <v>427</v>
      </c>
      <c r="BB740" s="23" t="s">
        <v>433</v>
      </c>
      <c r="BC740" s="19" t="s">
        <v>434</v>
      </c>
      <c r="BD740" s="19" t="s">
        <v>422</v>
      </c>
      <c r="BE740" s="23" t="s">
        <v>418</v>
      </c>
      <c r="BF740" s="23" t="s">
        <v>418</v>
      </c>
      <c r="BG740" s="23" t="s">
        <v>418</v>
      </c>
      <c r="BH740" s="19" t="s">
        <v>420</v>
      </c>
      <c r="BI740" s="23" t="s">
        <v>435</v>
      </c>
      <c r="BJ740" s="23" t="s">
        <v>436</v>
      </c>
      <c r="BK740" s="23" t="s">
        <v>418</v>
      </c>
      <c r="BL740" s="19" t="s">
        <v>420</v>
      </c>
      <c r="BM740" s="19" t="s">
        <v>437</v>
      </c>
      <c r="BN740" s="19" t="s">
        <v>438</v>
      </c>
      <c r="BO740" s="23" t="s">
        <v>418</v>
      </c>
      <c r="BP740" s="23" t="s">
        <v>439</v>
      </c>
      <c r="BQ740" s="23" t="s">
        <v>440</v>
      </c>
      <c r="BS740" s="0" t="s">
        <v>441</v>
      </c>
      <c r="BZ740" s="18"/>
      <c r="CG740" s="19"/>
      <c r="CH740" s="16"/>
      <c r="CI740" s="14"/>
      <c r="CJ740" s="14"/>
      <c r="CK740" s="15"/>
      <c r="CM740" s="16"/>
      <c r="CN740" s="16"/>
    </row>
    <row r="741" customFormat="false" ht="13.8" hidden="false" customHeight="false" outlineLevel="0" collapsed="false">
      <c r="A741" s="4" t="s">
        <v>167</v>
      </c>
      <c r="B741" s="4" t="n">
        <v>1</v>
      </c>
      <c r="C741" s="4" t="n">
        <v>1</v>
      </c>
      <c r="D741" s="4" t="n">
        <v>2</v>
      </c>
      <c r="E741" s="4" t="n">
        <v>12</v>
      </c>
      <c r="F741" s="4" t="n">
        <v>5</v>
      </c>
      <c r="G741" s="4" t="n">
        <v>1</v>
      </c>
      <c r="H741" s="4" t="n">
        <v>1005</v>
      </c>
      <c r="I741" s="4" t="s">
        <v>200</v>
      </c>
      <c r="J741" s="4" t="s">
        <v>200</v>
      </c>
      <c r="K741" s="4" t="n">
        <v>21005</v>
      </c>
      <c r="L741" s="4" t="s">
        <v>3517</v>
      </c>
      <c r="O741" s="15" t="s">
        <v>449</v>
      </c>
      <c r="Q741" s="15" t="s">
        <v>282</v>
      </c>
      <c r="R741" s="0" t="n">
        <f aca="false">(1+LEN(N741)-LEN(SUBSTITUTE(N741," ","")))+1</f>
        <v>2</v>
      </c>
      <c r="S741" s="0" t="n">
        <f aca="false">(1+LEN(O741)-LEN(SUBSTITUTE(O741," ","")))</f>
        <v>8</v>
      </c>
      <c r="T741" s="0" t="s">
        <v>351</v>
      </c>
      <c r="U741" s="0" t="s">
        <v>450</v>
      </c>
      <c r="V741" s="0" t="s">
        <v>451</v>
      </c>
      <c r="W741" s="0" t="s">
        <v>452</v>
      </c>
      <c r="X741" s="0" t="s">
        <v>441</v>
      </c>
      <c r="Y741" s="0" t="s">
        <v>360</v>
      </c>
      <c r="Z741" s="0" t="s">
        <v>453</v>
      </c>
      <c r="AA741" s="0" t="s">
        <v>413</v>
      </c>
      <c r="AB741" s="0" t="s">
        <v>454</v>
      </c>
      <c r="AC741" s="0" t="s">
        <v>450</v>
      </c>
      <c r="AD741" s="0" t="s">
        <v>454</v>
      </c>
      <c r="AE741" s="0" t="s">
        <v>439</v>
      </c>
      <c r="AF741" s="0" t="s">
        <v>455</v>
      </c>
      <c r="AG741" s="0" t="s">
        <v>456</v>
      </c>
      <c r="AH741" s="0" t="s">
        <v>450</v>
      </c>
      <c r="AI741" s="0" t="s">
        <v>452</v>
      </c>
      <c r="AJ741" s="0" t="s">
        <v>457</v>
      </c>
      <c r="AK741" s="0" t="s">
        <v>458</v>
      </c>
      <c r="AL741" s="0" t="s">
        <v>459</v>
      </c>
      <c r="AM741" s="0" t="s">
        <v>454</v>
      </c>
      <c r="AN741" s="0" t="s">
        <v>460</v>
      </c>
      <c r="AO741" s="0" t="s">
        <v>454</v>
      </c>
      <c r="AP741" s="0" t="s">
        <v>454</v>
      </c>
      <c r="AQ741" s="0" t="s">
        <v>454</v>
      </c>
      <c r="AR741" s="0" t="s">
        <v>461</v>
      </c>
      <c r="AS741" s="0" t="s">
        <v>462</v>
      </c>
      <c r="AT741" s="0" t="s">
        <v>460</v>
      </c>
      <c r="AU741" s="0" t="s">
        <v>452</v>
      </c>
      <c r="AV741" s="0" t="s">
        <v>463</v>
      </c>
      <c r="AW741" s="0" t="s">
        <v>464</v>
      </c>
      <c r="AX741" s="12"/>
      <c r="AY741" s="0" t="s">
        <v>465</v>
      </c>
      <c r="AZ741" s="0" t="s">
        <v>466</v>
      </c>
      <c r="BA741" s="0" t="s">
        <v>467</v>
      </c>
      <c r="BB741" s="0" t="s">
        <v>450</v>
      </c>
      <c r="BC741" s="0" t="s">
        <v>450</v>
      </c>
      <c r="BD741" s="0" t="s">
        <v>468</v>
      </c>
      <c r="BE741" s="0" t="s">
        <v>469</v>
      </c>
      <c r="BF741" s="0" t="s">
        <v>463</v>
      </c>
      <c r="BG741" s="0" t="s">
        <v>450</v>
      </c>
      <c r="BH741" s="0" t="s">
        <v>450</v>
      </c>
      <c r="BI741" s="0" t="s">
        <v>458</v>
      </c>
      <c r="BJ741" s="0" t="s">
        <v>463</v>
      </c>
      <c r="BK741" s="0" t="s">
        <v>450</v>
      </c>
      <c r="BL741" s="0" t="s">
        <v>450</v>
      </c>
      <c r="BM741" s="0" t="s">
        <v>470</v>
      </c>
      <c r="BN741" s="0" t="s">
        <v>471</v>
      </c>
      <c r="BO741" s="0" t="s">
        <v>452</v>
      </c>
      <c r="BP741" s="0" t="s">
        <v>360</v>
      </c>
      <c r="BQ741" s="0" t="s">
        <v>359</v>
      </c>
      <c r="BS741" s="0" t="s">
        <v>463</v>
      </c>
      <c r="BW741" s="18"/>
      <c r="CI741" s="14"/>
      <c r="CJ741" s="14"/>
      <c r="CK741" s="15"/>
      <c r="CM741" s="16"/>
      <c r="CN741" s="16"/>
    </row>
    <row r="742" s="16" customFormat="true" ht="13.8" hidden="false" customHeight="false" outlineLevel="0" collapsed="false">
      <c r="A742" s="4" t="s">
        <v>195</v>
      </c>
      <c r="B742" s="17" t="n">
        <v>1</v>
      </c>
      <c r="C742" s="17" t="n">
        <v>2</v>
      </c>
      <c r="D742" s="17" t="n">
        <v>1</v>
      </c>
      <c r="E742" s="17" t="n">
        <v>12</v>
      </c>
      <c r="F742" s="17" t="n">
        <v>5</v>
      </c>
      <c r="G742" s="17" t="n">
        <v>2</v>
      </c>
      <c r="H742" s="4" t="n">
        <v>2005</v>
      </c>
      <c r="I742" s="4" t="s">
        <v>200</v>
      </c>
      <c r="J742" s="4" t="s">
        <v>200</v>
      </c>
      <c r="K742" s="4" t="n">
        <v>22005</v>
      </c>
      <c r="L742" s="4" t="s">
        <v>3517</v>
      </c>
      <c r="O742" s="16" t="s">
        <v>474</v>
      </c>
      <c r="P742" s="0"/>
      <c r="Q742" s="16" t="s">
        <v>282</v>
      </c>
      <c r="R742" s="16" t="n">
        <f aca="false">(1+LEN(N742)-LEN(SUBSTITUTE(N742," ","")))+1</f>
        <v>2</v>
      </c>
      <c r="S742" s="0" t="n">
        <f aca="false">(1+LEN(O742)-LEN(SUBSTITUTE(O742," ","")))</f>
        <v>7</v>
      </c>
      <c r="T742" s="16" t="s">
        <v>351</v>
      </c>
      <c r="U742" s="24" t="s">
        <v>413</v>
      </c>
      <c r="V742" s="20" t="s">
        <v>414</v>
      </c>
      <c r="W742" s="20" t="s">
        <v>415</v>
      </c>
      <c r="X742" s="24" t="s">
        <v>416</v>
      </c>
      <c r="Y742" s="20" t="s">
        <v>417</v>
      </c>
      <c r="Z742" s="24" t="s">
        <v>418</v>
      </c>
      <c r="AA742" s="20" t="s">
        <v>419</v>
      </c>
      <c r="AB742" s="20" t="s">
        <v>420</v>
      </c>
      <c r="AC742" s="24" t="s">
        <v>421</v>
      </c>
      <c r="AD742" s="20" t="s">
        <v>422</v>
      </c>
      <c r="AE742" s="20" t="s">
        <v>423</v>
      </c>
      <c r="AF742" s="20" t="s">
        <v>422</v>
      </c>
      <c r="AG742" s="24" t="s">
        <v>424</v>
      </c>
      <c r="AH742" s="24" t="s">
        <v>418</v>
      </c>
      <c r="AI742" s="20" t="s">
        <v>425</v>
      </c>
      <c r="AJ742" s="20" t="s">
        <v>420</v>
      </c>
      <c r="AK742" s="24" t="s">
        <v>418</v>
      </c>
      <c r="AL742" s="24" t="s">
        <v>426</v>
      </c>
      <c r="AM742" s="24" t="s">
        <v>427</v>
      </c>
      <c r="AN742" s="20" t="s">
        <v>420</v>
      </c>
      <c r="AO742" s="20" t="s">
        <v>428</v>
      </c>
      <c r="AP742" s="20" t="s">
        <v>422</v>
      </c>
      <c r="AQ742" s="20" t="s">
        <v>420</v>
      </c>
      <c r="AR742" s="24" t="s">
        <v>429</v>
      </c>
      <c r="AS742" s="20" t="s">
        <v>417</v>
      </c>
      <c r="AT742" s="24" t="s">
        <v>430</v>
      </c>
      <c r="AU742" s="20" t="s">
        <v>422</v>
      </c>
      <c r="AV742" s="24" t="s">
        <v>431</v>
      </c>
      <c r="AW742" s="24" t="s">
        <v>427</v>
      </c>
      <c r="AX742" s="24" t="s">
        <v>432</v>
      </c>
      <c r="AY742" s="24" t="s">
        <v>418</v>
      </c>
      <c r="AZ742" s="24" t="s">
        <v>427</v>
      </c>
      <c r="BA742" s="24" t="s">
        <v>427</v>
      </c>
      <c r="BB742" s="24" t="s">
        <v>433</v>
      </c>
      <c r="BC742" s="20" t="s">
        <v>434</v>
      </c>
      <c r="BD742" s="20" t="s">
        <v>422</v>
      </c>
      <c r="BE742" s="24" t="s">
        <v>418</v>
      </c>
      <c r="BF742" s="24" t="s">
        <v>418</v>
      </c>
      <c r="BG742" s="24" t="s">
        <v>418</v>
      </c>
      <c r="BH742" s="20" t="s">
        <v>420</v>
      </c>
      <c r="BI742" s="24" t="s">
        <v>435</v>
      </c>
      <c r="BJ742" s="24" t="s">
        <v>436</v>
      </c>
      <c r="BK742" s="24" t="s">
        <v>418</v>
      </c>
      <c r="BL742" s="20" t="s">
        <v>420</v>
      </c>
      <c r="BM742" s="20" t="s">
        <v>437</v>
      </c>
      <c r="BN742" s="20" t="s">
        <v>438</v>
      </c>
      <c r="BO742" s="24" t="s">
        <v>418</v>
      </c>
      <c r="BP742" s="24" t="s">
        <v>439</v>
      </c>
      <c r="BQ742" s="24" t="s">
        <v>440</v>
      </c>
      <c r="BS742" s="16" t="s">
        <v>441</v>
      </c>
      <c r="BW742" s="18"/>
      <c r="BZ742" s="18"/>
      <c r="CD742" s="18"/>
      <c r="CF742" s="18"/>
      <c r="CG742" s="20"/>
      <c r="CI742" s="18"/>
      <c r="CJ742" s="18"/>
    </row>
    <row r="743" customFormat="false" ht="13.8" hidden="false" customHeight="false" outlineLevel="0" collapsed="false">
      <c r="A743" s="4" t="s">
        <v>197</v>
      </c>
      <c r="B743" s="17" t="n">
        <v>1</v>
      </c>
      <c r="C743" s="17" t="n">
        <v>2</v>
      </c>
      <c r="D743" s="17" t="n">
        <v>2</v>
      </c>
      <c r="E743" s="17" t="n">
        <v>12</v>
      </c>
      <c r="F743" s="17" t="n">
        <v>5</v>
      </c>
      <c r="G743" s="17" t="n">
        <v>3</v>
      </c>
      <c r="H743" s="4" t="n">
        <v>3005</v>
      </c>
      <c r="I743" s="4" t="s">
        <v>200</v>
      </c>
      <c r="J743" s="4" t="s">
        <v>200</v>
      </c>
      <c r="K743" s="4" t="n">
        <v>23005</v>
      </c>
      <c r="L743" s="4" t="s">
        <v>3517</v>
      </c>
      <c r="O743" s="16" t="s">
        <v>449</v>
      </c>
      <c r="Q743" s="16" t="s">
        <v>282</v>
      </c>
      <c r="R743" s="16" t="n">
        <f aca="false">(1+LEN(N743)-LEN(SUBSTITUTE(N743," ","")))+1</f>
        <v>2</v>
      </c>
      <c r="S743" s="0" t="n">
        <f aca="false">(1+LEN(O743)-LEN(SUBSTITUTE(O743," ","")))</f>
        <v>8</v>
      </c>
      <c r="T743" s="16" t="s">
        <v>351</v>
      </c>
      <c r="U743" s="16" t="s">
        <v>450</v>
      </c>
      <c r="V743" s="16" t="s">
        <v>451</v>
      </c>
      <c r="W743" s="16" t="s">
        <v>452</v>
      </c>
      <c r="X743" s="16" t="s">
        <v>441</v>
      </c>
      <c r="Y743" s="16" t="s">
        <v>360</v>
      </c>
      <c r="Z743" s="16" t="s">
        <v>453</v>
      </c>
      <c r="AA743" s="16" t="s">
        <v>413</v>
      </c>
      <c r="AB743" s="16" t="s">
        <v>454</v>
      </c>
      <c r="AC743" s="16" t="s">
        <v>450</v>
      </c>
      <c r="AD743" s="16" t="s">
        <v>454</v>
      </c>
      <c r="AE743" s="16" t="s">
        <v>439</v>
      </c>
      <c r="AF743" s="16" t="s">
        <v>455</v>
      </c>
      <c r="AG743" s="16" t="s">
        <v>456</v>
      </c>
      <c r="AH743" s="16" t="s">
        <v>450</v>
      </c>
      <c r="AI743" s="16" t="s">
        <v>452</v>
      </c>
      <c r="AJ743" s="16" t="s">
        <v>457</v>
      </c>
      <c r="AK743" s="16" t="s">
        <v>458</v>
      </c>
      <c r="AL743" s="16" t="s">
        <v>459</v>
      </c>
      <c r="AM743" s="16" t="s">
        <v>454</v>
      </c>
      <c r="AN743" s="16" t="s">
        <v>460</v>
      </c>
      <c r="AO743" s="16" t="s">
        <v>454</v>
      </c>
      <c r="AP743" s="16" t="s">
        <v>454</v>
      </c>
      <c r="AQ743" s="16" t="s">
        <v>454</v>
      </c>
      <c r="AR743" s="16" t="s">
        <v>461</v>
      </c>
      <c r="AS743" s="16" t="s">
        <v>462</v>
      </c>
      <c r="AT743" s="16" t="s">
        <v>460</v>
      </c>
      <c r="AU743" s="16" t="s">
        <v>452</v>
      </c>
      <c r="AV743" s="16" t="s">
        <v>463</v>
      </c>
      <c r="AW743" s="16" t="s">
        <v>464</v>
      </c>
      <c r="AY743" s="16" t="s">
        <v>465</v>
      </c>
      <c r="AZ743" s="16" t="s">
        <v>466</v>
      </c>
      <c r="BA743" s="16" t="s">
        <v>467</v>
      </c>
      <c r="BB743" s="16" t="s">
        <v>450</v>
      </c>
      <c r="BC743" s="16" t="s">
        <v>450</v>
      </c>
      <c r="BD743" s="16" t="s">
        <v>468</v>
      </c>
      <c r="BE743" s="16" t="s">
        <v>469</v>
      </c>
      <c r="BF743" s="16" t="s">
        <v>463</v>
      </c>
      <c r="BG743" s="16" t="s">
        <v>450</v>
      </c>
      <c r="BH743" s="16" t="s">
        <v>450</v>
      </c>
      <c r="BI743" s="16" t="s">
        <v>458</v>
      </c>
      <c r="BJ743" s="16" t="s">
        <v>463</v>
      </c>
      <c r="BK743" s="16" t="s">
        <v>450</v>
      </c>
      <c r="BL743" s="16" t="s">
        <v>450</v>
      </c>
      <c r="BM743" s="16" t="s">
        <v>470</v>
      </c>
      <c r="BN743" s="16" t="s">
        <v>471</v>
      </c>
      <c r="BO743" s="16" t="s">
        <v>452</v>
      </c>
      <c r="BP743" s="16" t="s">
        <v>360</v>
      </c>
      <c r="BQ743" s="16" t="s">
        <v>359</v>
      </c>
      <c r="BS743" s="16" t="s">
        <v>463</v>
      </c>
      <c r="BW743" s="18"/>
      <c r="BZ743" s="18"/>
      <c r="CD743" s="18"/>
      <c r="CF743" s="18"/>
      <c r="CI743" s="18"/>
      <c r="CJ743" s="18"/>
    </row>
    <row r="744" customFormat="false" ht="13.8" hidden="false" customHeight="false" outlineLevel="0" collapsed="false">
      <c r="A744" s="4" t="s">
        <v>131</v>
      </c>
      <c r="B744" s="4" t="n">
        <v>1</v>
      </c>
      <c r="C744" s="4" t="n">
        <v>1</v>
      </c>
      <c r="D744" s="4" t="n">
        <v>1</v>
      </c>
      <c r="E744" s="4" t="n">
        <v>13</v>
      </c>
      <c r="F744" s="4" t="n">
        <v>6</v>
      </c>
      <c r="G744" s="4" t="n">
        <v>0</v>
      </c>
      <c r="H744" s="4" t="n">
        <v>6</v>
      </c>
      <c r="I744" s="4" t="s">
        <v>200</v>
      </c>
      <c r="J744" s="4" t="s">
        <v>200</v>
      </c>
      <c r="K744" s="4" t="n">
        <v>20006</v>
      </c>
      <c r="L744" s="4" t="s">
        <v>3517</v>
      </c>
      <c r="M744" s="16"/>
      <c r="N744" s="16"/>
      <c r="O744" s="15" t="s">
        <v>478</v>
      </c>
      <c r="P744" s="16"/>
      <c r="Q744" s="15" t="s">
        <v>282</v>
      </c>
      <c r="R744" s="16" t="n">
        <f aca="false">(1+LEN(N744)-LEN(SUBSTITUTE(N744," ","")))+1</f>
        <v>2</v>
      </c>
      <c r="S744" s="16" t="n">
        <f aca="false">(1+LEN(O744)-LEN(SUBSTITUTE(O744," ","")))</f>
        <v>6</v>
      </c>
      <c r="T744" s="16" t="s">
        <v>351</v>
      </c>
      <c r="U744" s="16" t="s">
        <v>479</v>
      </c>
      <c r="V744" s="16" t="s">
        <v>480</v>
      </c>
      <c r="W744" s="16" t="s">
        <v>481</v>
      </c>
      <c r="X744" s="16" t="s">
        <v>482</v>
      </c>
      <c r="Y744" s="16" t="s">
        <v>479</v>
      </c>
      <c r="Z744" s="16" t="s">
        <v>479</v>
      </c>
      <c r="AA744" s="16" t="s">
        <v>479</v>
      </c>
      <c r="AB744" s="16" t="s">
        <v>483</v>
      </c>
      <c r="AC744" s="16" t="s">
        <v>484</v>
      </c>
      <c r="AD744" s="16" t="s">
        <v>485</v>
      </c>
      <c r="AE744" s="16" t="s">
        <v>486</v>
      </c>
      <c r="AF744" s="16" t="s">
        <v>479</v>
      </c>
      <c r="AG744" s="16" t="s">
        <v>487</v>
      </c>
      <c r="AH744" s="16" t="s">
        <v>488</v>
      </c>
      <c r="AI744" s="16" t="s">
        <v>489</v>
      </c>
      <c r="AJ744" s="16" t="s">
        <v>490</v>
      </c>
      <c r="AK744" s="16" t="s">
        <v>479</v>
      </c>
      <c r="AL744" s="16" t="s">
        <v>479</v>
      </c>
      <c r="AM744" s="16" t="s">
        <v>479</v>
      </c>
      <c r="AN744" s="16" t="s">
        <v>479</v>
      </c>
      <c r="AO744" s="16" t="s">
        <v>479</v>
      </c>
      <c r="AP744" s="16" t="s">
        <v>491</v>
      </c>
      <c r="AQ744" s="16" t="s">
        <v>492</v>
      </c>
      <c r="AR744" s="16" t="s">
        <v>479</v>
      </c>
      <c r="AS744" s="16" t="s">
        <v>479</v>
      </c>
      <c r="AT744" s="16" t="s">
        <v>479</v>
      </c>
      <c r="AU744" s="16" t="s">
        <v>493</v>
      </c>
      <c r="AV744" s="16" t="s">
        <v>494</v>
      </c>
      <c r="AW744" s="16" t="s">
        <v>495</v>
      </c>
      <c r="AX744" s="16" t="s">
        <v>496</v>
      </c>
      <c r="AY744" s="16" t="s">
        <v>479</v>
      </c>
      <c r="AZ744" s="16" t="s">
        <v>497</v>
      </c>
      <c r="BA744" s="16" t="s">
        <v>498</v>
      </c>
      <c r="BB744" s="16" t="s">
        <v>499</v>
      </c>
      <c r="BC744" s="16" t="s">
        <v>479</v>
      </c>
      <c r="BD744" s="16" t="s">
        <v>500</v>
      </c>
      <c r="BE744" s="16" t="s">
        <v>479</v>
      </c>
      <c r="BF744" s="16" t="s">
        <v>482</v>
      </c>
      <c r="BG744" s="16" t="s">
        <v>501</v>
      </c>
      <c r="BH744" s="16" t="s">
        <v>479</v>
      </c>
      <c r="BI744" s="12"/>
      <c r="BJ744" s="16" t="s">
        <v>172</v>
      </c>
      <c r="BK744" s="16" t="s">
        <v>501</v>
      </c>
      <c r="BL744" s="16" t="s">
        <v>502</v>
      </c>
      <c r="BM744" s="16" t="s">
        <v>479</v>
      </c>
      <c r="BN744" s="16" t="s">
        <v>479</v>
      </c>
      <c r="BO744" s="16" t="s">
        <v>479</v>
      </c>
      <c r="BP744" s="16" t="s">
        <v>503</v>
      </c>
      <c r="BQ744" s="16" t="s">
        <v>504</v>
      </c>
      <c r="BR744" s="16"/>
      <c r="BS744" s="16" t="s">
        <v>501</v>
      </c>
      <c r="BT744" s="16"/>
      <c r="BU744" s="16"/>
      <c r="BV744" s="16"/>
      <c r="BW744" s="13"/>
      <c r="BX744" s="16"/>
      <c r="BY744" s="16"/>
      <c r="BZ744" s="14"/>
      <c r="CA744" s="16"/>
      <c r="CB744" s="16"/>
      <c r="CC744" s="16"/>
      <c r="CD744" s="14"/>
      <c r="CE744" s="16"/>
      <c r="CF744" s="14"/>
      <c r="CG744" s="16"/>
      <c r="CH744" s="16"/>
      <c r="CI744" s="14"/>
      <c r="CJ744" s="14"/>
      <c r="CK744" s="15"/>
      <c r="CL744" s="16"/>
      <c r="CN744" s="16"/>
    </row>
    <row r="745" customFormat="false" ht="13.8" hidden="false" customHeight="false" outlineLevel="0" collapsed="false">
      <c r="A745" s="4" t="s">
        <v>167</v>
      </c>
      <c r="B745" s="4" t="n">
        <v>1</v>
      </c>
      <c r="C745" s="4" t="n">
        <v>1</v>
      </c>
      <c r="D745" s="4" t="n">
        <v>2</v>
      </c>
      <c r="E745" s="4" t="n">
        <v>13</v>
      </c>
      <c r="F745" s="4" t="n">
        <v>6</v>
      </c>
      <c r="G745" s="4" t="n">
        <v>1</v>
      </c>
      <c r="H745" s="4" t="n">
        <v>1006</v>
      </c>
      <c r="I745" s="4" t="s">
        <v>200</v>
      </c>
      <c r="J745" s="4" t="s">
        <v>200</v>
      </c>
      <c r="K745" s="4" t="n">
        <v>21006</v>
      </c>
      <c r="L745" s="4" t="s">
        <v>3517</v>
      </c>
      <c r="O745" s="15" t="s">
        <v>510</v>
      </c>
      <c r="P745" s="16"/>
      <c r="Q745" s="15" t="s">
        <v>282</v>
      </c>
      <c r="R745" s="0" t="n">
        <f aca="false">(1+LEN(N745)-LEN(SUBSTITUTE(N745," ","")))+1</f>
        <v>2</v>
      </c>
      <c r="S745" s="0" t="n">
        <f aca="false">(1+LEN(O745)-LEN(SUBSTITUTE(O745," ","")))</f>
        <v>5</v>
      </c>
      <c r="T745" s="0" t="s">
        <v>351</v>
      </c>
      <c r="U745" s="0" t="s">
        <v>482</v>
      </c>
      <c r="V745" s="0" t="s">
        <v>511</v>
      </c>
      <c r="W745" s="0" t="s">
        <v>512</v>
      </c>
      <c r="X745" s="0" t="s">
        <v>482</v>
      </c>
      <c r="Y745" s="0" t="s">
        <v>513</v>
      </c>
      <c r="Z745" s="19" t="s">
        <v>514</v>
      </c>
      <c r="AA745" s="19" t="s">
        <v>515</v>
      </c>
      <c r="AB745" s="0" t="s">
        <v>516</v>
      </c>
      <c r="AC745" s="19" t="s">
        <v>517</v>
      </c>
      <c r="AD745" s="12"/>
      <c r="AE745" s="0" t="s">
        <v>518</v>
      </c>
      <c r="AF745" s="0" t="s">
        <v>519</v>
      </c>
      <c r="AG745" s="19" t="s">
        <v>520</v>
      </c>
      <c r="AH745" s="0" t="s">
        <v>503</v>
      </c>
      <c r="AI745" s="19" t="s">
        <v>517</v>
      </c>
      <c r="AJ745" s="0" t="s">
        <v>521</v>
      </c>
      <c r="AK745" s="0" t="s">
        <v>522</v>
      </c>
      <c r="AL745" s="0" t="s">
        <v>523</v>
      </c>
      <c r="AM745" s="0" t="s">
        <v>524</v>
      </c>
      <c r="AN745" s="0" t="s">
        <v>502</v>
      </c>
      <c r="AO745" s="0" t="s">
        <v>525</v>
      </c>
      <c r="AP745" s="0" t="s">
        <v>526</v>
      </c>
      <c r="AQ745" s="0" t="s">
        <v>482</v>
      </c>
      <c r="AR745" s="19" t="s">
        <v>527</v>
      </c>
      <c r="AS745" s="0" t="s">
        <v>528</v>
      </c>
      <c r="AT745" s="0" t="s">
        <v>529</v>
      </c>
      <c r="AU745" s="19" t="s">
        <v>517</v>
      </c>
      <c r="AV745" s="0" t="s">
        <v>495</v>
      </c>
      <c r="AW745" s="0" t="s">
        <v>521</v>
      </c>
      <c r="AX745" s="0" t="s">
        <v>530</v>
      </c>
      <c r="AY745" s="0" t="s">
        <v>524</v>
      </c>
      <c r="AZ745" s="0" t="s">
        <v>531</v>
      </c>
      <c r="BA745" s="0" t="s">
        <v>495</v>
      </c>
      <c r="BB745" s="0" t="s">
        <v>532</v>
      </c>
      <c r="BC745" s="0" t="s">
        <v>533</v>
      </c>
      <c r="BD745" s="0" t="s">
        <v>482</v>
      </c>
      <c r="BE745" s="19" t="s">
        <v>534</v>
      </c>
      <c r="BF745" s="19" t="s">
        <v>535</v>
      </c>
      <c r="BG745" s="0" t="s">
        <v>536</v>
      </c>
      <c r="BH745" s="0" t="s">
        <v>537</v>
      </c>
      <c r="BI745" s="19" t="s">
        <v>538</v>
      </c>
      <c r="BJ745" s="19" t="s">
        <v>517</v>
      </c>
      <c r="BK745" s="0" t="s">
        <v>521</v>
      </c>
      <c r="BL745" s="19" t="s">
        <v>539</v>
      </c>
      <c r="BM745" s="0" t="s">
        <v>540</v>
      </c>
      <c r="BN745" s="0" t="s">
        <v>541</v>
      </c>
      <c r="BO745" s="0" t="s">
        <v>521</v>
      </c>
      <c r="BP745" s="19" t="s">
        <v>517</v>
      </c>
      <c r="BQ745" s="0" t="s">
        <v>542</v>
      </c>
      <c r="BS745" s="0" t="s">
        <v>543</v>
      </c>
      <c r="BZ745" s="13"/>
      <c r="CG745" s="19"/>
      <c r="CI745" s="14"/>
      <c r="CJ745" s="14"/>
      <c r="CK745" s="15"/>
      <c r="CN745" s="16"/>
    </row>
    <row r="746" s="16" customFormat="true" ht="13.8" hidden="false" customHeight="false" outlineLevel="0" collapsed="false">
      <c r="A746" s="4" t="s">
        <v>195</v>
      </c>
      <c r="B746" s="17" t="n">
        <v>1</v>
      </c>
      <c r="C746" s="17" t="n">
        <v>2</v>
      </c>
      <c r="D746" s="17" t="n">
        <v>1</v>
      </c>
      <c r="E746" s="17" t="n">
        <v>13</v>
      </c>
      <c r="F746" s="17" t="n">
        <v>6</v>
      </c>
      <c r="G746" s="17" t="n">
        <v>2</v>
      </c>
      <c r="H746" s="4" t="n">
        <v>2006</v>
      </c>
      <c r="I746" s="4" t="s">
        <v>200</v>
      </c>
      <c r="J746" s="4" t="s">
        <v>200</v>
      </c>
      <c r="K746" s="4" t="n">
        <v>22006</v>
      </c>
      <c r="L746" s="4" t="s">
        <v>3517</v>
      </c>
      <c r="O746" s="16" t="s">
        <v>547</v>
      </c>
      <c r="Q746" s="16" t="s">
        <v>282</v>
      </c>
      <c r="R746" s="16" t="n">
        <f aca="false">(1+LEN(N746)-LEN(SUBSTITUTE(N746," ","")))+1</f>
        <v>2</v>
      </c>
      <c r="S746" s="16" t="n">
        <f aca="false">(1+LEN(O746)-LEN(SUBSTITUTE(O746," ","")))</f>
        <v>5</v>
      </c>
      <c r="T746" s="16" t="s">
        <v>351</v>
      </c>
      <c r="U746" s="16" t="s">
        <v>479</v>
      </c>
      <c r="V746" s="16" t="s">
        <v>480</v>
      </c>
      <c r="W746" s="16" t="s">
        <v>481</v>
      </c>
      <c r="X746" s="16" t="s">
        <v>482</v>
      </c>
      <c r="Y746" s="16" t="s">
        <v>479</v>
      </c>
      <c r="Z746" s="16" t="s">
        <v>479</v>
      </c>
      <c r="AA746" s="16" t="s">
        <v>479</v>
      </c>
      <c r="AB746" s="16" t="s">
        <v>483</v>
      </c>
      <c r="AC746" s="16" t="s">
        <v>484</v>
      </c>
      <c r="AD746" s="16" t="s">
        <v>485</v>
      </c>
      <c r="AE746" s="16" t="s">
        <v>486</v>
      </c>
      <c r="AF746" s="16" t="s">
        <v>479</v>
      </c>
      <c r="AG746" s="16" t="s">
        <v>487</v>
      </c>
      <c r="AH746" s="16" t="s">
        <v>488</v>
      </c>
      <c r="AI746" s="16" t="s">
        <v>489</v>
      </c>
      <c r="AJ746" s="16" t="s">
        <v>490</v>
      </c>
      <c r="AK746" s="16" t="s">
        <v>479</v>
      </c>
      <c r="AL746" s="16" t="s">
        <v>479</v>
      </c>
      <c r="AM746" s="16" t="s">
        <v>479</v>
      </c>
      <c r="AN746" s="16" t="s">
        <v>479</v>
      </c>
      <c r="AO746" s="16" t="s">
        <v>479</v>
      </c>
      <c r="AP746" s="16" t="s">
        <v>491</v>
      </c>
      <c r="AQ746" s="16" t="s">
        <v>492</v>
      </c>
      <c r="AR746" s="16" t="s">
        <v>479</v>
      </c>
      <c r="AS746" s="16" t="s">
        <v>479</v>
      </c>
      <c r="AT746" s="16" t="s">
        <v>479</v>
      </c>
      <c r="AU746" s="16" t="s">
        <v>493</v>
      </c>
      <c r="AV746" s="16" t="s">
        <v>494</v>
      </c>
      <c r="AW746" s="16" t="s">
        <v>495</v>
      </c>
      <c r="AX746" s="16" t="s">
        <v>496</v>
      </c>
      <c r="AY746" s="16" t="s">
        <v>479</v>
      </c>
      <c r="AZ746" s="16" t="s">
        <v>497</v>
      </c>
      <c r="BA746" s="16" t="s">
        <v>498</v>
      </c>
      <c r="BB746" s="16" t="s">
        <v>499</v>
      </c>
      <c r="BC746" s="16" t="s">
        <v>479</v>
      </c>
      <c r="BD746" s="16" t="s">
        <v>500</v>
      </c>
      <c r="BE746" s="16" t="s">
        <v>479</v>
      </c>
      <c r="BF746" s="16" t="s">
        <v>482</v>
      </c>
      <c r="BG746" s="16" t="s">
        <v>501</v>
      </c>
      <c r="BH746" s="16" t="s">
        <v>479</v>
      </c>
      <c r="BJ746" s="16" t="s">
        <v>172</v>
      </c>
      <c r="BK746" s="16" t="s">
        <v>501</v>
      </c>
      <c r="BL746" s="16" t="s">
        <v>502</v>
      </c>
      <c r="BM746" s="16" t="s">
        <v>479</v>
      </c>
      <c r="BN746" s="16" t="s">
        <v>479</v>
      </c>
      <c r="BO746" s="16" t="s">
        <v>479</v>
      </c>
      <c r="BP746" s="16" t="s">
        <v>503</v>
      </c>
      <c r="BQ746" s="16" t="s">
        <v>504</v>
      </c>
      <c r="BS746" s="16" t="s">
        <v>501</v>
      </c>
      <c r="BW746" s="18"/>
      <c r="BZ746" s="18"/>
      <c r="CD746" s="18"/>
      <c r="CF746" s="18"/>
      <c r="CI746" s="18"/>
      <c r="CJ746" s="18"/>
    </row>
    <row r="747" customFormat="false" ht="13.8" hidden="false" customHeight="false" outlineLevel="0" collapsed="false">
      <c r="A747" s="4" t="s">
        <v>197</v>
      </c>
      <c r="B747" s="17" t="n">
        <v>1</v>
      </c>
      <c r="C747" s="17" t="n">
        <v>2</v>
      </c>
      <c r="D747" s="17" t="n">
        <v>2</v>
      </c>
      <c r="E747" s="17" t="n">
        <v>13</v>
      </c>
      <c r="F747" s="17" t="n">
        <v>6</v>
      </c>
      <c r="G747" s="17" t="n">
        <v>3</v>
      </c>
      <c r="H747" s="4" t="n">
        <v>3006</v>
      </c>
      <c r="I747" s="4" t="s">
        <v>200</v>
      </c>
      <c r="J747" s="4" t="s">
        <v>200</v>
      </c>
      <c r="K747" s="4" t="n">
        <v>23006</v>
      </c>
      <c r="L747" s="4" t="s">
        <v>3517</v>
      </c>
      <c r="O747" s="16" t="s">
        <v>510</v>
      </c>
      <c r="Q747" s="16" t="s">
        <v>282</v>
      </c>
      <c r="R747" s="16" t="n">
        <f aca="false">(1+LEN(N747)-LEN(SUBSTITUTE(N747," ","")))+1</f>
        <v>2</v>
      </c>
      <c r="S747" s="0" t="n">
        <f aca="false">(1+LEN(O747)-LEN(SUBSTITUTE(O747," ","")))</f>
        <v>5</v>
      </c>
      <c r="T747" s="16" t="s">
        <v>351</v>
      </c>
      <c r="U747" s="16" t="s">
        <v>482</v>
      </c>
      <c r="V747" s="16" t="s">
        <v>511</v>
      </c>
      <c r="W747" s="16" t="s">
        <v>512</v>
      </c>
      <c r="X747" s="16" t="s">
        <v>482</v>
      </c>
      <c r="Y747" s="16" t="s">
        <v>513</v>
      </c>
      <c r="Z747" s="20" t="s">
        <v>514</v>
      </c>
      <c r="AA747" s="20" t="s">
        <v>515</v>
      </c>
      <c r="AB747" s="16" t="s">
        <v>516</v>
      </c>
      <c r="AC747" s="20" t="s">
        <v>517</v>
      </c>
      <c r="AE747" s="16" t="s">
        <v>518</v>
      </c>
      <c r="AF747" s="16" t="s">
        <v>519</v>
      </c>
      <c r="AG747" s="20" t="s">
        <v>520</v>
      </c>
      <c r="AH747" s="16" t="s">
        <v>503</v>
      </c>
      <c r="AI747" s="20" t="s">
        <v>517</v>
      </c>
      <c r="AJ747" s="16" t="s">
        <v>521</v>
      </c>
      <c r="AK747" s="16" t="s">
        <v>522</v>
      </c>
      <c r="AL747" s="16" t="s">
        <v>523</v>
      </c>
      <c r="AM747" s="16" t="s">
        <v>524</v>
      </c>
      <c r="AN747" s="16" t="s">
        <v>502</v>
      </c>
      <c r="AO747" s="16" t="s">
        <v>525</v>
      </c>
      <c r="AP747" s="16" t="s">
        <v>526</v>
      </c>
      <c r="AQ747" s="16" t="s">
        <v>482</v>
      </c>
      <c r="AR747" s="20" t="s">
        <v>527</v>
      </c>
      <c r="AS747" s="16" t="s">
        <v>528</v>
      </c>
      <c r="AT747" s="16" t="s">
        <v>529</v>
      </c>
      <c r="AU747" s="20" t="s">
        <v>517</v>
      </c>
      <c r="AV747" s="16" t="s">
        <v>495</v>
      </c>
      <c r="AW747" s="16" t="s">
        <v>521</v>
      </c>
      <c r="AX747" s="16" t="s">
        <v>530</v>
      </c>
      <c r="AY747" s="16" t="s">
        <v>524</v>
      </c>
      <c r="AZ747" s="16" t="s">
        <v>531</v>
      </c>
      <c r="BA747" s="16" t="s">
        <v>495</v>
      </c>
      <c r="BB747" s="16" t="s">
        <v>532</v>
      </c>
      <c r="BC747" s="16" t="s">
        <v>533</v>
      </c>
      <c r="BD747" s="16" t="s">
        <v>482</v>
      </c>
      <c r="BE747" s="20" t="s">
        <v>534</v>
      </c>
      <c r="BF747" s="20" t="s">
        <v>535</v>
      </c>
      <c r="BG747" s="16" t="s">
        <v>536</v>
      </c>
      <c r="BH747" s="16" t="s">
        <v>537</v>
      </c>
      <c r="BI747" s="20" t="s">
        <v>538</v>
      </c>
      <c r="BJ747" s="20" t="s">
        <v>517</v>
      </c>
      <c r="BK747" s="16" t="s">
        <v>521</v>
      </c>
      <c r="BL747" s="20" t="s">
        <v>539</v>
      </c>
      <c r="BM747" s="16" t="s">
        <v>540</v>
      </c>
      <c r="BN747" s="16" t="s">
        <v>541</v>
      </c>
      <c r="BO747" s="16" t="s">
        <v>521</v>
      </c>
      <c r="BP747" s="20" t="s">
        <v>517</v>
      </c>
      <c r="BQ747" s="16" t="s">
        <v>542</v>
      </c>
      <c r="BS747" s="16" t="s">
        <v>543</v>
      </c>
      <c r="BW747" s="18"/>
      <c r="BZ747" s="18"/>
      <c r="CD747" s="18"/>
      <c r="CF747" s="18"/>
      <c r="CG747" s="20"/>
      <c r="CI747" s="18"/>
      <c r="CJ747" s="18"/>
    </row>
    <row r="748" customFormat="false" ht="13.8" hidden="false" customHeight="false" outlineLevel="0" collapsed="false">
      <c r="A748" s="4" t="s">
        <v>131</v>
      </c>
      <c r="B748" s="4" t="n">
        <v>1</v>
      </c>
      <c r="C748" s="4" t="n">
        <v>1</v>
      </c>
      <c r="D748" s="4" t="n">
        <v>1</v>
      </c>
      <c r="E748" s="4" t="n">
        <v>16</v>
      </c>
      <c r="F748" s="4" t="n">
        <v>7</v>
      </c>
      <c r="G748" s="4" t="n">
        <v>0</v>
      </c>
      <c r="H748" s="4" t="n">
        <v>7</v>
      </c>
      <c r="I748" s="4" t="s">
        <v>200</v>
      </c>
      <c r="J748" s="4" t="s">
        <v>200</v>
      </c>
      <c r="K748" s="4" t="n">
        <v>20007</v>
      </c>
      <c r="L748" s="4" t="s">
        <v>3517</v>
      </c>
      <c r="M748" s="16"/>
      <c r="N748" s="16"/>
      <c r="O748" s="15" t="s">
        <v>551</v>
      </c>
      <c r="Q748" s="15" t="s">
        <v>137</v>
      </c>
      <c r="R748" s="0" t="n">
        <f aca="false">(1+LEN(N748)-LEN(SUBSTITUTE(N748," ","")))+1</f>
        <v>2</v>
      </c>
      <c r="S748" s="0" t="n">
        <f aca="false">(1+LEN(O748)-LEN(SUBSTITUTE(O748," ","")))</f>
        <v>6</v>
      </c>
      <c r="T748" s="0" t="s">
        <v>351</v>
      </c>
      <c r="U748" s="0" t="s">
        <v>552</v>
      </c>
      <c r="V748" s="0" t="s">
        <v>553</v>
      </c>
      <c r="W748" s="0" t="s">
        <v>554</v>
      </c>
      <c r="X748" s="0" t="s">
        <v>555</v>
      </c>
      <c r="Y748" s="0" t="s">
        <v>555</v>
      </c>
      <c r="Z748" s="0" t="s">
        <v>556</v>
      </c>
      <c r="AA748" s="0" t="s">
        <v>552</v>
      </c>
      <c r="AB748" s="0" t="s">
        <v>557</v>
      </c>
      <c r="AC748" s="0" t="s">
        <v>555</v>
      </c>
      <c r="AD748" s="0" t="s">
        <v>555</v>
      </c>
      <c r="AE748" s="0" t="s">
        <v>552</v>
      </c>
      <c r="AF748" s="0" t="s">
        <v>553</v>
      </c>
      <c r="AG748" s="0" t="s">
        <v>555</v>
      </c>
      <c r="AH748" s="0" t="s">
        <v>552</v>
      </c>
      <c r="AI748" s="0" t="s">
        <v>558</v>
      </c>
      <c r="AJ748" s="0" t="s">
        <v>555</v>
      </c>
      <c r="AK748" s="0" t="s">
        <v>555</v>
      </c>
      <c r="AL748" s="0" t="s">
        <v>556</v>
      </c>
      <c r="AM748" s="0" t="s">
        <v>555</v>
      </c>
      <c r="AN748" s="0" t="s">
        <v>558</v>
      </c>
      <c r="AO748" s="0" t="s">
        <v>559</v>
      </c>
      <c r="AP748" s="0" t="s">
        <v>555</v>
      </c>
      <c r="AQ748" s="0" t="s">
        <v>560</v>
      </c>
      <c r="AR748" s="0" t="s">
        <v>555</v>
      </c>
      <c r="AS748" s="0" t="s">
        <v>555</v>
      </c>
      <c r="AT748" s="0" t="s">
        <v>555</v>
      </c>
      <c r="AU748" s="0" t="s">
        <v>555</v>
      </c>
      <c r="AV748" s="0" t="s">
        <v>561</v>
      </c>
      <c r="AW748" s="0" t="s">
        <v>562</v>
      </c>
      <c r="AX748" s="0" t="s">
        <v>555</v>
      </c>
      <c r="AY748" s="0" t="s">
        <v>557</v>
      </c>
      <c r="AZ748" s="0" t="s">
        <v>556</v>
      </c>
      <c r="BA748" s="0" t="s">
        <v>552</v>
      </c>
      <c r="BB748" s="0" t="s">
        <v>555</v>
      </c>
      <c r="BC748" s="0" t="s">
        <v>557</v>
      </c>
      <c r="BD748" s="0" t="s">
        <v>563</v>
      </c>
      <c r="BE748" s="0" t="s">
        <v>556</v>
      </c>
      <c r="BF748" s="0" t="s">
        <v>552</v>
      </c>
      <c r="BG748" s="0" t="s">
        <v>555</v>
      </c>
      <c r="BH748" s="0" t="s">
        <v>557</v>
      </c>
      <c r="BI748" s="0" t="s">
        <v>555</v>
      </c>
      <c r="BJ748" s="0" t="s">
        <v>564</v>
      </c>
      <c r="BK748" s="0" t="s">
        <v>555</v>
      </c>
      <c r="BL748" s="0" t="s">
        <v>556</v>
      </c>
      <c r="BM748" s="0" t="s">
        <v>555</v>
      </c>
      <c r="BN748" s="0" t="s">
        <v>565</v>
      </c>
      <c r="BO748" s="0" t="s">
        <v>555</v>
      </c>
      <c r="BP748" s="0" t="s">
        <v>562</v>
      </c>
      <c r="BQ748" s="0" t="s">
        <v>566</v>
      </c>
      <c r="BS748" s="0" t="s">
        <v>567</v>
      </c>
      <c r="CI748" s="14"/>
      <c r="CJ748" s="14"/>
      <c r="CK748" s="15"/>
    </row>
    <row r="749" customFormat="false" ht="13.8" hidden="false" customHeight="false" outlineLevel="0" collapsed="false">
      <c r="A749" s="4" t="s">
        <v>167</v>
      </c>
      <c r="B749" s="4" t="n">
        <v>1</v>
      </c>
      <c r="C749" s="4" t="n">
        <v>1</v>
      </c>
      <c r="D749" s="4" t="n">
        <v>2</v>
      </c>
      <c r="E749" s="4" t="n">
        <v>16</v>
      </c>
      <c r="F749" s="4" t="n">
        <v>7</v>
      </c>
      <c r="G749" s="4" t="n">
        <v>1</v>
      </c>
      <c r="H749" s="4" t="n">
        <v>1007</v>
      </c>
      <c r="I749" s="4" t="s">
        <v>200</v>
      </c>
      <c r="J749" s="4" t="s">
        <v>200</v>
      </c>
      <c r="K749" s="4" t="n">
        <v>21007</v>
      </c>
      <c r="L749" s="4" t="s">
        <v>3517</v>
      </c>
      <c r="O749" s="15" t="s">
        <v>573</v>
      </c>
      <c r="Q749" s="15" t="s">
        <v>137</v>
      </c>
      <c r="R749" s="0" t="n">
        <f aca="false">(1+LEN(N749)-LEN(SUBSTITUTE(N749," ","")))+1</f>
        <v>2</v>
      </c>
      <c r="S749" s="0" t="n">
        <f aca="false">(1+LEN(O749)-LEN(SUBSTITUTE(O749," ","")))</f>
        <v>5</v>
      </c>
      <c r="T749" s="0" t="s">
        <v>351</v>
      </c>
      <c r="U749" s="0" t="s">
        <v>552</v>
      </c>
      <c r="V749" s="0" t="s">
        <v>574</v>
      </c>
      <c r="W749" s="0" t="s">
        <v>575</v>
      </c>
      <c r="X749" s="0" t="s">
        <v>576</v>
      </c>
      <c r="Y749" s="0" t="s">
        <v>577</v>
      </c>
      <c r="Z749" s="0" t="s">
        <v>578</v>
      </c>
      <c r="AA749" s="0" t="s">
        <v>579</v>
      </c>
      <c r="AB749" s="0" t="s">
        <v>556</v>
      </c>
      <c r="AC749" s="0" t="s">
        <v>552</v>
      </c>
      <c r="AD749" s="12"/>
      <c r="AE749" s="0" t="s">
        <v>555</v>
      </c>
      <c r="AF749" s="0" t="s">
        <v>580</v>
      </c>
      <c r="AG749" s="0" t="s">
        <v>581</v>
      </c>
      <c r="AH749" s="0" t="s">
        <v>555</v>
      </c>
      <c r="AI749" s="0" t="s">
        <v>582</v>
      </c>
      <c r="AJ749" s="0" t="s">
        <v>583</v>
      </c>
      <c r="AK749" s="0" t="s">
        <v>584</v>
      </c>
      <c r="AL749" s="0" t="s">
        <v>585</v>
      </c>
      <c r="AM749" s="0" t="s">
        <v>586</v>
      </c>
      <c r="AN749" s="0" t="s">
        <v>186</v>
      </c>
      <c r="AO749" s="0" t="s">
        <v>587</v>
      </c>
      <c r="AP749" s="0" t="s">
        <v>577</v>
      </c>
      <c r="AQ749" s="0" t="s">
        <v>557</v>
      </c>
      <c r="AR749" s="0" t="s">
        <v>588</v>
      </c>
      <c r="AS749" s="0" t="s">
        <v>589</v>
      </c>
      <c r="AT749" s="0" t="s">
        <v>582</v>
      </c>
      <c r="AU749" s="0" t="s">
        <v>582</v>
      </c>
      <c r="AV749" s="0" t="s">
        <v>582</v>
      </c>
      <c r="AW749" s="0" t="s">
        <v>590</v>
      </c>
      <c r="AX749" s="0" t="s">
        <v>591</v>
      </c>
      <c r="AY749" s="0" t="s">
        <v>555</v>
      </c>
      <c r="AZ749" s="0" t="s">
        <v>592</v>
      </c>
      <c r="BA749" s="0" t="s">
        <v>593</v>
      </c>
      <c r="BB749" s="0" t="s">
        <v>557</v>
      </c>
      <c r="BC749" s="0" t="s">
        <v>583</v>
      </c>
      <c r="BD749" s="0" t="s">
        <v>577</v>
      </c>
      <c r="BE749" s="0" t="s">
        <v>594</v>
      </c>
      <c r="BF749" s="0" t="s">
        <v>555</v>
      </c>
      <c r="BG749" s="0" t="s">
        <v>555</v>
      </c>
      <c r="BH749" s="0" t="s">
        <v>582</v>
      </c>
      <c r="BI749" s="0" t="s">
        <v>595</v>
      </c>
      <c r="BJ749" s="0" t="s">
        <v>582</v>
      </c>
      <c r="BK749" s="0" t="s">
        <v>596</v>
      </c>
      <c r="BL749" s="0" t="s">
        <v>597</v>
      </c>
      <c r="BM749" s="0" t="s">
        <v>555</v>
      </c>
      <c r="BN749" s="0" t="s">
        <v>582</v>
      </c>
      <c r="BO749" s="12"/>
      <c r="BP749" s="0" t="s">
        <v>582</v>
      </c>
      <c r="BQ749" s="0" t="s">
        <v>186</v>
      </c>
      <c r="BS749" s="0" t="s">
        <v>598</v>
      </c>
      <c r="CI749" s="14"/>
      <c r="CJ749" s="14"/>
      <c r="CK749" s="15"/>
    </row>
    <row r="750" s="16" customFormat="true" ht="13.8" hidden="false" customHeight="false" outlineLevel="0" collapsed="false">
      <c r="A750" s="4" t="s">
        <v>195</v>
      </c>
      <c r="B750" s="17" t="n">
        <v>1</v>
      </c>
      <c r="C750" s="17" t="n">
        <v>2</v>
      </c>
      <c r="D750" s="17" t="n">
        <v>1</v>
      </c>
      <c r="E750" s="17" t="n">
        <v>16</v>
      </c>
      <c r="F750" s="17" t="n">
        <v>7</v>
      </c>
      <c r="G750" s="17" t="n">
        <v>2</v>
      </c>
      <c r="H750" s="4" t="n">
        <v>2007</v>
      </c>
      <c r="I750" s="4" t="s">
        <v>200</v>
      </c>
      <c r="J750" s="4" t="s">
        <v>200</v>
      </c>
      <c r="K750" s="4" t="n">
        <v>22007</v>
      </c>
      <c r="L750" s="4" t="s">
        <v>3517</v>
      </c>
      <c r="O750" s="16" t="s">
        <v>573</v>
      </c>
      <c r="Q750" s="16" t="s">
        <v>137</v>
      </c>
      <c r="R750" s="16" t="n">
        <f aca="false">(1+LEN(N750)-LEN(SUBSTITUTE(N750," ","")))+1</f>
        <v>2</v>
      </c>
      <c r="S750" s="16" t="n">
        <f aca="false">(1+LEN(O750)-LEN(SUBSTITUTE(O750," ","")))</f>
        <v>5</v>
      </c>
      <c r="T750" s="16" t="s">
        <v>351</v>
      </c>
      <c r="U750" s="16" t="s">
        <v>552</v>
      </c>
      <c r="V750" s="16" t="s">
        <v>553</v>
      </c>
      <c r="W750" s="16" t="s">
        <v>554</v>
      </c>
      <c r="X750" s="16" t="s">
        <v>555</v>
      </c>
      <c r="Y750" s="16" t="s">
        <v>555</v>
      </c>
      <c r="Z750" s="16" t="s">
        <v>556</v>
      </c>
      <c r="AA750" s="16" t="s">
        <v>552</v>
      </c>
      <c r="AB750" s="16" t="s">
        <v>557</v>
      </c>
      <c r="AC750" s="16" t="s">
        <v>555</v>
      </c>
      <c r="AD750" s="16" t="s">
        <v>555</v>
      </c>
      <c r="AE750" s="16" t="s">
        <v>552</v>
      </c>
      <c r="AF750" s="16" t="s">
        <v>553</v>
      </c>
      <c r="AG750" s="16" t="s">
        <v>555</v>
      </c>
      <c r="AH750" s="16" t="s">
        <v>552</v>
      </c>
      <c r="AI750" s="16" t="s">
        <v>558</v>
      </c>
      <c r="AJ750" s="16" t="s">
        <v>555</v>
      </c>
      <c r="AK750" s="16" t="s">
        <v>555</v>
      </c>
      <c r="AL750" s="16" t="s">
        <v>556</v>
      </c>
      <c r="AM750" s="16" t="s">
        <v>555</v>
      </c>
      <c r="AN750" s="16" t="s">
        <v>558</v>
      </c>
      <c r="AO750" s="16" t="s">
        <v>559</v>
      </c>
      <c r="AP750" s="16" t="s">
        <v>555</v>
      </c>
      <c r="AQ750" s="16" t="s">
        <v>560</v>
      </c>
      <c r="AR750" s="16" t="s">
        <v>555</v>
      </c>
      <c r="AS750" s="16" t="s">
        <v>555</v>
      </c>
      <c r="AT750" s="16" t="s">
        <v>555</v>
      </c>
      <c r="AU750" s="16" t="s">
        <v>555</v>
      </c>
      <c r="AV750" s="16" t="s">
        <v>561</v>
      </c>
      <c r="AW750" s="16" t="s">
        <v>562</v>
      </c>
      <c r="AX750" s="16" t="s">
        <v>555</v>
      </c>
      <c r="AY750" s="16" t="s">
        <v>557</v>
      </c>
      <c r="AZ750" s="16" t="s">
        <v>556</v>
      </c>
      <c r="BA750" s="16" t="s">
        <v>552</v>
      </c>
      <c r="BB750" s="16" t="s">
        <v>555</v>
      </c>
      <c r="BC750" s="16" t="s">
        <v>557</v>
      </c>
      <c r="BD750" s="16" t="s">
        <v>563</v>
      </c>
      <c r="BE750" s="16" t="s">
        <v>556</v>
      </c>
      <c r="BF750" s="16" t="s">
        <v>552</v>
      </c>
      <c r="BG750" s="16" t="s">
        <v>555</v>
      </c>
      <c r="BH750" s="16" t="s">
        <v>557</v>
      </c>
      <c r="BI750" s="16" t="s">
        <v>555</v>
      </c>
      <c r="BJ750" s="16" t="s">
        <v>564</v>
      </c>
      <c r="BK750" s="16" t="s">
        <v>555</v>
      </c>
      <c r="BL750" s="16" t="s">
        <v>556</v>
      </c>
      <c r="BM750" s="16" t="s">
        <v>555</v>
      </c>
      <c r="BN750" s="16" t="s">
        <v>565</v>
      </c>
      <c r="BO750" s="16" t="s">
        <v>555</v>
      </c>
      <c r="BP750" s="16" t="s">
        <v>562</v>
      </c>
      <c r="BQ750" s="16" t="s">
        <v>566</v>
      </c>
      <c r="BR750" s="0"/>
      <c r="BS750" s="16" t="s">
        <v>567</v>
      </c>
      <c r="BT750" s="0"/>
      <c r="BU750" s="0"/>
      <c r="BV750" s="0"/>
      <c r="BW750" s="18"/>
      <c r="BX750" s="0"/>
      <c r="BY750" s="0"/>
      <c r="BZ750" s="18"/>
      <c r="CA750" s="0"/>
      <c r="CB750" s="0"/>
      <c r="CC750" s="0"/>
      <c r="CD750" s="18"/>
      <c r="CE750" s="0"/>
      <c r="CF750" s="18"/>
      <c r="CG750" s="0"/>
      <c r="CH750" s="0"/>
      <c r="CI750" s="18"/>
      <c r="CJ750" s="18"/>
      <c r="CK750" s="0"/>
      <c r="CL750" s="0"/>
    </row>
    <row r="751" customFormat="false" ht="13.8" hidden="false" customHeight="false" outlineLevel="0" collapsed="false">
      <c r="A751" s="4" t="s">
        <v>197</v>
      </c>
      <c r="B751" s="17" t="n">
        <v>1</v>
      </c>
      <c r="C751" s="17" t="n">
        <v>2</v>
      </c>
      <c r="D751" s="17" t="n">
        <v>2</v>
      </c>
      <c r="E751" s="17" t="n">
        <v>16</v>
      </c>
      <c r="F751" s="17" t="n">
        <v>7</v>
      </c>
      <c r="G751" s="17" t="n">
        <v>3</v>
      </c>
      <c r="H751" s="4" t="n">
        <v>3007</v>
      </c>
      <c r="I751" s="4" t="s">
        <v>200</v>
      </c>
      <c r="J751" s="4" t="s">
        <v>200</v>
      </c>
      <c r="K751" s="4" t="n">
        <v>23007</v>
      </c>
      <c r="L751" s="4" t="s">
        <v>3517</v>
      </c>
      <c r="O751" s="16" t="s">
        <v>551</v>
      </c>
      <c r="Q751" s="16" t="s">
        <v>137</v>
      </c>
      <c r="R751" s="16" t="n">
        <f aca="false">(1+LEN(N751)-LEN(SUBSTITUTE(N751," ","")))+1</f>
        <v>2</v>
      </c>
      <c r="S751" s="0" t="n">
        <f aca="false">(1+LEN(O751)-LEN(SUBSTITUTE(O751," ","")))</f>
        <v>6</v>
      </c>
      <c r="T751" s="16" t="s">
        <v>351</v>
      </c>
      <c r="U751" s="16" t="s">
        <v>552</v>
      </c>
      <c r="V751" s="16" t="s">
        <v>574</v>
      </c>
      <c r="W751" s="16" t="s">
        <v>575</v>
      </c>
      <c r="X751" s="16" t="s">
        <v>576</v>
      </c>
      <c r="Y751" s="16" t="s">
        <v>577</v>
      </c>
      <c r="Z751" s="16" t="s">
        <v>578</v>
      </c>
      <c r="AA751" s="16" t="s">
        <v>579</v>
      </c>
      <c r="AB751" s="16" t="s">
        <v>556</v>
      </c>
      <c r="AC751" s="16" t="s">
        <v>552</v>
      </c>
      <c r="AE751" s="16" t="s">
        <v>555</v>
      </c>
      <c r="AF751" s="16" t="s">
        <v>580</v>
      </c>
      <c r="AG751" s="16" t="s">
        <v>581</v>
      </c>
      <c r="AH751" s="16" t="s">
        <v>555</v>
      </c>
      <c r="AI751" s="16" t="s">
        <v>582</v>
      </c>
      <c r="AJ751" s="16" t="s">
        <v>583</v>
      </c>
      <c r="AK751" s="16" t="s">
        <v>584</v>
      </c>
      <c r="AL751" s="16" t="s">
        <v>585</v>
      </c>
      <c r="AM751" s="16" t="s">
        <v>586</v>
      </c>
      <c r="AN751" s="16" t="s">
        <v>186</v>
      </c>
      <c r="AO751" s="16" t="s">
        <v>587</v>
      </c>
      <c r="AP751" s="16" t="s">
        <v>577</v>
      </c>
      <c r="AQ751" s="16" t="s">
        <v>557</v>
      </c>
      <c r="AR751" s="16" t="s">
        <v>588</v>
      </c>
      <c r="AS751" s="16" t="s">
        <v>589</v>
      </c>
      <c r="AT751" s="16" t="s">
        <v>582</v>
      </c>
      <c r="AU751" s="16" t="s">
        <v>582</v>
      </c>
      <c r="AV751" s="16" t="s">
        <v>582</v>
      </c>
      <c r="AW751" s="16" t="s">
        <v>590</v>
      </c>
      <c r="AX751" s="16" t="s">
        <v>591</v>
      </c>
      <c r="AY751" s="16" t="s">
        <v>555</v>
      </c>
      <c r="AZ751" s="16" t="s">
        <v>592</v>
      </c>
      <c r="BA751" s="16" t="s">
        <v>593</v>
      </c>
      <c r="BB751" s="16" t="s">
        <v>557</v>
      </c>
      <c r="BC751" s="16" t="s">
        <v>583</v>
      </c>
      <c r="BD751" s="16" t="s">
        <v>577</v>
      </c>
      <c r="BE751" s="16" t="s">
        <v>594</v>
      </c>
      <c r="BF751" s="16" t="s">
        <v>555</v>
      </c>
      <c r="BG751" s="16" t="s">
        <v>555</v>
      </c>
      <c r="BH751" s="16" t="s">
        <v>582</v>
      </c>
      <c r="BI751" s="16" t="s">
        <v>595</v>
      </c>
      <c r="BJ751" s="16" t="s">
        <v>582</v>
      </c>
      <c r="BK751" s="16" t="s">
        <v>596</v>
      </c>
      <c r="BL751" s="16" t="s">
        <v>597</v>
      </c>
      <c r="BM751" s="16" t="s">
        <v>555</v>
      </c>
      <c r="BN751" s="16" t="s">
        <v>582</v>
      </c>
      <c r="BP751" s="16" t="s">
        <v>582</v>
      </c>
      <c r="BQ751" s="16" t="s">
        <v>186</v>
      </c>
      <c r="BS751" s="16" t="s">
        <v>598</v>
      </c>
      <c r="BW751" s="18"/>
      <c r="BZ751" s="18"/>
      <c r="CD751" s="18"/>
      <c r="CF751" s="18"/>
      <c r="CI751" s="18"/>
      <c r="CJ751" s="18"/>
    </row>
    <row r="752" customFormat="false" ht="13.8" hidden="false" customHeight="false" outlineLevel="0" collapsed="false">
      <c r="A752" s="4" t="s">
        <v>131</v>
      </c>
      <c r="B752" s="4" t="n">
        <v>1</v>
      </c>
      <c r="C752" s="4" t="n">
        <v>1</v>
      </c>
      <c r="D752" s="4" t="n">
        <v>1</v>
      </c>
      <c r="E752" s="4" t="n">
        <v>17</v>
      </c>
      <c r="F752" s="4" t="n">
        <v>8</v>
      </c>
      <c r="G752" s="4" t="n">
        <v>0</v>
      </c>
      <c r="H752" s="4" t="n">
        <v>8</v>
      </c>
      <c r="I752" s="4" t="s">
        <v>200</v>
      </c>
      <c r="J752" s="4" t="s">
        <v>200</v>
      </c>
      <c r="K752" s="4" t="n">
        <v>20008</v>
      </c>
      <c r="L752" s="4" t="s">
        <v>3517</v>
      </c>
      <c r="O752" s="15" t="s">
        <v>602</v>
      </c>
      <c r="P752" s="16"/>
      <c r="Q752" s="15" t="s">
        <v>137</v>
      </c>
      <c r="R752" s="0" t="n">
        <f aca="false">(1+LEN(N752)-LEN(SUBSTITUTE(N752," ","")))+1</f>
        <v>2</v>
      </c>
      <c r="S752" s="0" t="n">
        <f aca="false">(1+LEN(O752)-LEN(SUBSTITUTE(O752," ","")))</f>
        <v>4</v>
      </c>
      <c r="T752" s="0" t="s">
        <v>351</v>
      </c>
      <c r="U752" s="0" t="s">
        <v>603</v>
      </c>
      <c r="V752" s="0" t="s">
        <v>603</v>
      </c>
      <c r="W752" s="0" t="s">
        <v>604</v>
      </c>
      <c r="X752" s="0" t="s">
        <v>222</v>
      </c>
      <c r="Y752" s="0" t="s">
        <v>605</v>
      </c>
      <c r="Z752" s="0" t="s">
        <v>606</v>
      </c>
      <c r="AA752" s="0" t="s">
        <v>607</v>
      </c>
      <c r="AB752" s="0" t="s">
        <v>608</v>
      </c>
      <c r="AC752" s="0" t="s">
        <v>608</v>
      </c>
      <c r="AD752" s="0" t="s">
        <v>609</v>
      </c>
      <c r="AE752" s="0" t="s">
        <v>603</v>
      </c>
      <c r="AF752" s="0" t="s">
        <v>608</v>
      </c>
      <c r="AG752" s="0" t="s">
        <v>610</v>
      </c>
      <c r="AH752" s="0" t="s">
        <v>611</v>
      </c>
      <c r="AI752" s="0" t="s">
        <v>222</v>
      </c>
      <c r="AJ752" s="0" t="s">
        <v>603</v>
      </c>
      <c r="AK752" s="0" t="s">
        <v>612</v>
      </c>
      <c r="AL752" s="0" t="s">
        <v>613</v>
      </c>
      <c r="AM752" s="0" t="s">
        <v>603</v>
      </c>
      <c r="AN752" s="0" t="s">
        <v>614</v>
      </c>
      <c r="AO752" s="0" t="s">
        <v>608</v>
      </c>
      <c r="AP752" s="0" t="s">
        <v>217</v>
      </c>
      <c r="AQ752" s="0" t="s">
        <v>615</v>
      </c>
      <c r="AR752" s="0" t="s">
        <v>616</v>
      </c>
      <c r="AS752" s="0" t="s">
        <v>617</v>
      </c>
      <c r="AT752" s="0" t="s">
        <v>608</v>
      </c>
      <c r="AU752" s="0" t="s">
        <v>217</v>
      </c>
      <c r="AV752" s="0" t="s">
        <v>618</v>
      </c>
      <c r="AW752" s="0" t="s">
        <v>222</v>
      </c>
      <c r="AX752" s="0" t="s">
        <v>217</v>
      </c>
      <c r="AY752" s="0" t="s">
        <v>603</v>
      </c>
      <c r="AZ752" s="0" t="s">
        <v>217</v>
      </c>
      <c r="BA752" s="0" t="s">
        <v>603</v>
      </c>
      <c r="BB752" s="0" t="s">
        <v>217</v>
      </c>
      <c r="BC752" s="0" t="s">
        <v>222</v>
      </c>
      <c r="BD752" s="0" t="s">
        <v>608</v>
      </c>
      <c r="BE752" s="0" t="s">
        <v>619</v>
      </c>
      <c r="BF752" s="0" t="s">
        <v>608</v>
      </c>
      <c r="BG752" s="0" t="s">
        <v>217</v>
      </c>
      <c r="BH752" s="0" t="s">
        <v>603</v>
      </c>
      <c r="BI752" s="0" t="s">
        <v>603</v>
      </c>
      <c r="BJ752" s="0" t="s">
        <v>620</v>
      </c>
      <c r="BK752" s="0" t="s">
        <v>621</v>
      </c>
      <c r="BL752" s="0" t="s">
        <v>622</v>
      </c>
      <c r="BM752" s="0" t="s">
        <v>623</v>
      </c>
      <c r="BN752" s="0" t="s">
        <v>624</v>
      </c>
      <c r="BO752" s="0" t="s">
        <v>217</v>
      </c>
      <c r="BP752" s="0" t="s">
        <v>603</v>
      </c>
      <c r="BQ752" s="0" t="s">
        <v>222</v>
      </c>
      <c r="BS752" s="0" t="s">
        <v>560</v>
      </c>
      <c r="BZ752" s="18"/>
      <c r="CI752" s="14"/>
      <c r="CJ752" s="14"/>
      <c r="CK752" s="15"/>
      <c r="CM752" s="16"/>
      <c r="CN752" s="16"/>
    </row>
    <row r="753" customFormat="false" ht="13.8" hidden="false" customHeight="false" outlineLevel="0" collapsed="false">
      <c r="A753" s="4" t="s">
        <v>167</v>
      </c>
      <c r="B753" s="4" t="n">
        <v>1</v>
      </c>
      <c r="C753" s="4" t="n">
        <v>1</v>
      </c>
      <c r="D753" s="4" t="n">
        <v>2</v>
      </c>
      <c r="E753" s="4" t="n">
        <v>17</v>
      </c>
      <c r="F753" s="4" t="n">
        <v>8</v>
      </c>
      <c r="G753" s="4" t="n">
        <v>1</v>
      </c>
      <c r="H753" s="4" t="n">
        <v>1008</v>
      </c>
      <c r="I753" s="4" t="s">
        <v>200</v>
      </c>
      <c r="J753" s="4" t="s">
        <v>200</v>
      </c>
      <c r="K753" s="4" t="n">
        <v>21008</v>
      </c>
      <c r="L753" s="4" t="s">
        <v>3517</v>
      </c>
      <c r="M753" s="16"/>
      <c r="N753" s="16"/>
      <c r="O753" s="15" t="s">
        <v>602</v>
      </c>
      <c r="P753" s="16"/>
      <c r="Q753" s="15" t="s">
        <v>137</v>
      </c>
      <c r="R753" s="16" t="n">
        <f aca="false">(1+LEN(N753)-LEN(SUBSTITUTE(N753," ","")))+1</f>
        <v>2</v>
      </c>
      <c r="S753" s="16" t="n">
        <f aca="false">(1+LEN(O753)-LEN(SUBSTITUTE(O753," ","")))</f>
        <v>4</v>
      </c>
      <c r="T753" s="16" t="s">
        <v>351</v>
      </c>
      <c r="U753" s="16" t="s">
        <v>628</v>
      </c>
      <c r="V753" s="16" t="s">
        <v>629</v>
      </c>
      <c r="W753" s="19" t="s">
        <v>630</v>
      </c>
      <c r="X753" s="16" t="s">
        <v>619</v>
      </c>
      <c r="Y753" s="16" t="s">
        <v>631</v>
      </c>
      <c r="Z753" s="16" t="s">
        <v>632</v>
      </c>
      <c r="AA753" s="16" t="s">
        <v>603</v>
      </c>
      <c r="AB753" s="19" t="s">
        <v>633</v>
      </c>
      <c r="AC753" s="16" t="s">
        <v>634</v>
      </c>
      <c r="AD753" s="16" t="s">
        <v>635</v>
      </c>
      <c r="AE753" s="16" t="s">
        <v>636</v>
      </c>
      <c r="AF753" s="16" t="s">
        <v>637</v>
      </c>
      <c r="AG753" s="16" t="s">
        <v>618</v>
      </c>
      <c r="AH753" s="16" t="s">
        <v>638</v>
      </c>
      <c r="AI753" s="16" t="s">
        <v>632</v>
      </c>
      <c r="AJ753" s="19" t="s">
        <v>639</v>
      </c>
      <c r="AK753" s="16" t="s">
        <v>640</v>
      </c>
      <c r="AL753" s="16" t="s">
        <v>629</v>
      </c>
      <c r="AM753" s="16" t="s">
        <v>607</v>
      </c>
      <c r="AN753" s="16" t="s">
        <v>641</v>
      </c>
      <c r="AO753" s="19" t="s">
        <v>633</v>
      </c>
      <c r="AP753" s="16" t="s">
        <v>642</v>
      </c>
      <c r="AQ753" s="19" t="s">
        <v>633</v>
      </c>
      <c r="AR753" s="16" t="s">
        <v>631</v>
      </c>
      <c r="AS753" s="19" t="s">
        <v>643</v>
      </c>
      <c r="AT753" s="16" t="s">
        <v>619</v>
      </c>
      <c r="AU753" s="16" t="s">
        <v>634</v>
      </c>
      <c r="AV753" s="16" t="s">
        <v>644</v>
      </c>
      <c r="AW753" s="16" t="s">
        <v>634</v>
      </c>
      <c r="AX753" s="16" t="s">
        <v>609</v>
      </c>
      <c r="AY753" s="19" t="s">
        <v>633</v>
      </c>
      <c r="AZ753" s="16" t="s">
        <v>645</v>
      </c>
      <c r="BA753" s="16" t="s">
        <v>646</v>
      </c>
      <c r="BB753" s="16" t="s">
        <v>647</v>
      </c>
      <c r="BC753" s="16" t="s">
        <v>619</v>
      </c>
      <c r="BD753" s="16" t="s">
        <v>632</v>
      </c>
      <c r="BE753" s="16" t="s">
        <v>648</v>
      </c>
      <c r="BF753" s="16" t="s">
        <v>646</v>
      </c>
      <c r="BG753" s="16" t="s">
        <v>649</v>
      </c>
      <c r="BH753" s="16" t="s">
        <v>647</v>
      </c>
      <c r="BI753" s="16" t="s">
        <v>650</v>
      </c>
      <c r="BJ753" s="16" t="s">
        <v>632</v>
      </c>
      <c r="BK753" s="19" t="s">
        <v>643</v>
      </c>
      <c r="BL753" s="16" t="s">
        <v>651</v>
      </c>
      <c r="BM753" s="16" t="s">
        <v>652</v>
      </c>
      <c r="BN753" s="19" t="s">
        <v>633</v>
      </c>
      <c r="BO753" s="16" t="s">
        <v>653</v>
      </c>
      <c r="BP753" s="16" t="s">
        <v>654</v>
      </c>
      <c r="BQ753" s="16" t="s">
        <v>655</v>
      </c>
      <c r="BR753" s="16"/>
      <c r="BS753" s="16" t="s">
        <v>644</v>
      </c>
      <c r="BT753" s="16"/>
      <c r="BU753" s="16"/>
      <c r="BV753" s="16"/>
      <c r="BW753" s="14"/>
      <c r="BX753" s="16"/>
      <c r="BY753" s="16"/>
      <c r="BZ753" s="18"/>
      <c r="CA753" s="16"/>
      <c r="CB753" s="16"/>
      <c r="CC753" s="16"/>
      <c r="CD753" s="14"/>
      <c r="CE753" s="16"/>
      <c r="CF753" s="14"/>
      <c r="CG753" s="16"/>
      <c r="CH753" s="16"/>
      <c r="CI753" s="14"/>
      <c r="CJ753" s="14"/>
      <c r="CK753" s="15"/>
      <c r="CL753" s="16"/>
      <c r="CM753" s="16"/>
    </row>
    <row r="754" s="16" customFormat="true" ht="13.8" hidden="false" customHeight="false" outlineLevel="0" collapsed="false">
      <c r="A754" s="4" t="s">
        <v>195</v>
      </c>
      <c r="B754" s="17" t="n">
        <v>1</v>
      </c>
      <c r="C754" s="17" t="n">
        <v>2</v>
      </c>
      <c r="D754" s="17" t="n">
        <v>1</v>
      </c>
      <c r="E754" s="17" t="n">
        <v>17</v>
      </c>
      <c r="F754" s="17" t="n">
        <v>8</v>
      </c>
      <c r="G754" s="17" t="n">
        <v>2</v>
      </c>
      <c r="H754" s="4" t="n">
        <v>2008</v>
      </c>
      <c r="I754" s="4" t="s">
        <v>200</v>
      </c>
      <c r="J754" s="4" t="s">
        <v>200</v>
      </c>
      <c r="K754" s="4" t="n">
        <v>22008</v>
      </c>
      <c r="L754" s="4" t="s">
        <v>3517</v>
      </c>
      <c r="O754" s="16" t="s">
        <v>602</v>
      </c>
      <c r="Q754" s="16" t="s">
        <v>137</v>
      </c>
      <c r="R754" s="16" t="n">
        <f aca="false">(1+LEN(N754)-LEN(SUBSTITUTE(N754," ","")))+1</f>
        <v>2</v>
      </c>
      <c r="S754" s="0" t="n">
        <f aca="false">(1+LEN(O754)-LEN(SUBSTITUTE(O754," ","")))</f>
        <v>4</v>
      </c>
      <c r="T754" s="16" t="s">
        <v>351</v>
      </c>
      <c r="U754" s="16" t="s">
        <v>603</v>
      </c>
      <c r="V754" s="16" t="s">
        <v>603</v>
      </c>
      <c r="W754" s="16" t="s">
        <v>604</v>
      </c>
      <c r="X754" s="16" t="s">
        <v>222</v>
      </c>
      <c r="Y754" s="16" t="s">
        <v>605</v>
      </c>
      <c r="Z754" s="16" t="s">
        <v>606</v>
      </c>
      <c r="AA754" s="16" t="s">
        <v>607</v>
      </c>
      <c r="AB754" s="16" t="s">
        <v>608</v>
      </c>
      <c r="AC754" s="16" t="s">
        <v>608</v>
      </c>
      <c r="AD754" s="16" t="s">
        <v>609</v>
      </c>
      <c r="AE754" s="16" t="s">
        <v>603</v>
      </c>
      <c r="AF754" s="16" t="s">
        <v>608</v>
      </c>
      <c r="AG754" s="16" t="s">
        <v>610</v>
      </c>
      <c r="AH754" s="16" t="s">
        <v>611</v>
      </c>
      <c r="AI754" s="16" t="s">
        <v>222</v>
      </c>
      <c r="AJ754" s="16" t="s">
        <v>603</v>
      </c>
      <c r="AK754" s="16" t="s">
        <v>612</v>
      </c>
      <c r="AL754" s="16" t="s">
        <v>613</v>
      </c>
      <c r="AM754" s="16" t="s">
        <v>603</v>
      </c>
      <c r="AN754" s="16" t="s">
        <v>614</v>
      </c>
      <c r="AO754" s="16" t="s">
        <v>608</v>
      </c>
      <c r="AP754" s="16" t="s">
        <v>217</v>
      </c>
      <c r="AQ754" s="16" t="s">
        <v>615</v>
      </c>
      <c r="AR754" s="16" t="s">
        <v>616</v>
      </c>
      <c r="AS754" s="16" t="s">
        <v>617</v>
      </c>
      <c r="AT754" s="16" t="s">
        <v>608</v>
      </c>
      <c r="AU754" s="16" t="s">
        <v>217</v>
      </c>
      <c r="AV754" s="16" t="s">
        <v>618</v>
      </c>
      <c r="AW754" s="16" t="s">
        <v>222</v>
      </c>
      <c r="AX754" s="16" t="s">
        <v>217</v>
      </c>
      <c r="AY754" s="16" t="s">
        <v>603</v>
      </c>
      <c r="AZ754" s="16" t="s">
        <v>217</v>
      </c>
      <c r="BA754" s="16" t="s">
        <v>603</v>
      </c>
      <c r="BB754" s="16" t="s">
        <v>217</v>
      </c>
      <c r="BC754" s="16" t="s">
        <v>222</v>
      </c>
      <c r="BD754" s="16" t="s">
        <v>608</v>
      </c>
      <c r="BE754" s="16" t="s">
        <v>619</v>
      </c>
      <c r="BF754" s="16" t="s">
        <v>608</v>
      </c>
      <c r="BG754" s="16" t="s">
        <v>217</v>
      </c>
      <c r="BH754" s="16" t="s">
        <v>603</v>
      </c>
      <c r="BI754" s="16" t="s">
        <v>603</v>
      </c>
      <c r="BJ754" s="16" t="s">
        <v>620</v>
      </c>
      <c r="BK754" s="16" t="s">
        <v>621</v>
      </c>
      <c r="BL754" s="16" t="s">
        <v>622</v>
      </c>
      <c r="BM754" s="16" t="s">
        <v>623</v>
      </c>
      <c r="BN754" s="16" t="s">
        <v>624</v>
      </c>
      <c r="BO754" s="16" t="s">
        <v>217</v>
      </c>
      <c r="BP754" s="16" t="s">
        <v>603</v>
      </c>
      <c r="BQ754" s="16" t="s">
        <v>222</v>
      </c>
      <c r="BS754" s="16" t="s">
        <v>560</v>
      </c>
      <c r="BW754" s="18"/>
      <c r="BZ754" s="18"/>
      <c r="CD754" s="18"/>
      <c r="CF754" s="18"/>
      <c r="CI754" s="18"/>
      <c r="CJ754" s="18"/>
    </row>
    <row r="755" customFormat="false" ht="13.8" hidden="false" customHeight="false" outlineLevel="0" collapsed="false">
      <c r="A755" s="4" t="s">
        <v>197</v>
      </c>
      <c r="B755" s="17" t="n">
        <v>1</v>
      </c>
      <c r="C755" s="17" t="n">
        <v>2</v>
      </c>
      <c r="D755" s="17" t="n">
        <v>2</v>
      </c>
      <c r="E755" s="17" t="n">
        <v>17</v>
      </c>
      <c r="F755" s="17" t="n">
        <v>8</v>
      </c>
      <c r="G755" s="17" t="n">
        <v>3</v>
      </c>
      <c r="H755" s="4" t="n">
        <v>3008</v>
      </c>
      <c r="I755" s="4" t="s">
        <v>200</v>
      </c>
      <c r="J755" s="4" t="s">
        <v>200</v>
      </c>
      <c r="K755" s="4" t="n">
        <v>23008</v>
      </c>
      <c r="L755" s="4" t="s">
        <v>3517</v>
      </c>
      <c r="O755" s="16" t="s">
        <v>602</v>
      </c>
      <c r="Q755" s="16" t="s">
        <v>137</v>
      </c>
      <c r="R755" s="16" t="n">
        <f aca="false">(1+LEN(N755)-LEN(SUBSTITUTE(N755," ","")))+1</f>
        <v>2</v>
      </c>
      <c r="S755" s="0" t="n">
        <f aca="false">(1+LEN(O755)-LEN(SUBSTITUTE(O755," ","")))</f>
        <v>4</v>
      </c>
      <c r="T755" s="16" t="s">
        <v>351</v>
      </c>
      <c r="U755" s="16" t="s">
        <v>628</v>
      </c>
      <c r="V755" s="16" t="s">
        <v>629</v>
      </c>
      <c r="W755" s="20" t="s">
        <v>630</v>
      </c>
      <c r="X755" s="16" t="s">
        <v>619</v>
      </c>
      <c r="Y755" s="16" t="s">
        <v>631</v>
      </c>
      <c r="Z755" s="16" t="s">
        <v>632</v>
      </c>
      <c r="AA755" s="16" t="s">
        <v>603</v>
      </c>
      <c r="AB755" s="20" t="s">
        <v>633</v>
      </c>
      <c r="AC755" s="16" t="s">
        <v>634</v>
      </c>
      <c r="AD755" s="16" t="s">
        <v>635</v>
      </c>
      <c r="AE755" s="16" t="s">
        <v>636</v>
      </c>
      <c r="AF755" s="16" t="s">
        <v>637</v>
      </c>
      <c r="AG755" s="16" t="s">
        <v>618</v>
      </c>
      <c r="AH755" s="16" t="s">
        <v>638</v>
      </c>
      <c r="AI755" s="16" t="s">
        <v>632</v>
      </c>
      <c r="AJ755" s="20" t="s">
        <v>639</v>
      </c>
      <c r="AK755" s="16" t="s">
        <v>640</v>
      </c>
      <c r="AL755" s="16" t="s">
        <v>629</v>
      </c>
      <c r="AM755" s="16" t="s">
        <v>607</v>
      </c>
      <c r="AN755" s="16" t="s">
        <v>641</v>
      </c>
      <c r="AO755" s="20" t="s">
        <v>633</v>
      </c>
      <c r="AP755" s="16" t="s">
        <v>642</v>
      </c>
      <c r="AQ755" s="20" t="s">
        <v>633</v>
      </c>
      <c r="AR755" s="16" t="s">
        <v>631</v>
      </c>
      <c r="AS755" s="20" t="s">
        <v>643</v>
      </c>
      <c r="AT755" s="16" t="s">
        <v>619</v>
      </c>
      <c r="AU755" s="16" t="s">
        <v>634</v>
      </c>
      <c r="AV755" s="16" t="s">
        <v>644</v>
      </c>
      <c r="AW755" s="16" t="s">
        <v>634</v>
      </c>
      <c r="AX755" s="16" t="s">
        <v>609</v>
      </c>
      <c r="AY755" s="20" t="s">
        <v>633</v>
      </c>
      <c r="AZ755" s="16" t="s">
        <v>645</v>
      </c>
      <c r="BA755" s="16" t="s">
        <v>646</v>
      </c>
      <c r="BB755" s="16" t="s">
        <v>647</v>
      </c>
      <c r="BC755" s="16" t="s">
        <v>619</v>
      </c>
      <c r="BD755" s="16" t="s">
        <v>632</v>
      </c>
      <c r="BE755" s="16" t="s">
        <v>648</v>
      </c>
      <c r="BF755" s="16" t="s">
        <v>646</v>
      </c>
      <c r="BG755" s="16" t="s">
        <v>649</v>
      </c>
      <c r="BH755" s="16" t="s">
        <v>647</v>
      </c>
      <c r="BI755" s="16" t="s">
        <v>650</v>
      </c>
      <c r="BJ755" s="16" t="s">
        <v>632</v>
      </c>
      <c r="BK755" s="20" t="s">
        <v>643</v>
      </c>
      <c r="BL755" s="16" t="s">
        <v>651</v>
      </c>
      <c r="BM755" s="16" t="s">
        <v>652</v>
      </c>
      <c r="BN755" s="20" t="s">
        <v>633</v>
      </c>
      <c r="BO755" s="16" t="s">
        <v>653</v>
      </c>
      <c r="BP755" s="16" t="s">
        <v>654</v>
      </c>
      <c r="BQ755" s="16" t="s">
        <v>655</v>
      </c>
      <c r="BS755" s="16" t="s">
        <v>644</v>
      </c>
      <c r="BW755" s="18"/>
      <c r="BZ755" s="18"/>
      <c r="CD755" s="18"/>
      <c r="CF755" s="18"/>
      <c r="CI755" s="18"/>
      <c r="CJ755" s="18"/>
    </row>
    <row r="756" customFormat="false" ht="13.8" hidden="false" customHeight="false" outlineLevel="0" collapsed="false">
      <c r="A756" s="4" t="s">
        <v>199</v>
      </c>
      <c r="B756" s="4" t="n">
        <v>2</v>
      </c>
      <c r="C756" s="4" t="n">
        <v>1</v>
      </c>
      <c r="D756" s="4" t="n">
        <v>1</v>
      </c>
      <c r="E756" s="4" t="n">
        <v>18</v>
      </c>
      <c r="F756" s="4" t="n">
        <v>9</v>
      </c>
      <c r="G756" s="4" t="n">
        <v>5</v>
      </c>
      <c r="H756" s="4" t="n">
        <v>5009</v>
      </c>
      <c r="I756" s="4" t="s">
        <v>200</v>
      </c>
      <c r="J756" s="4" t="s">
        <v>200</v>
      </c>
      <c r="K756" s="4" t="n">
        <v>25009</v>
      </c>
      <c r="L756" s="4" t="s">
        <v>3517</v>
      </c>
      <c r="O756" s="15" t="s">
        <v>736</v>
      </c>
      <c r="Q756" s="15" t="s">
        <v>282</v>
      </c>
      <c r="R756" s="0" t="n">
        <f aca="false">(1+LEN(N756)-LEN(SUBSTITUTE(N756," ","")))+1</f>
        <v>2</v>
      </c>
      <c r="S756" s="0" t="n">
        <f aca="false">(1+LEN(O756)-LEN(SUBSTITUTE(O756," ","")))</f>
        <v>8</v>
      </c>
      <c r="T756" s="0" t="s">
        <v>351</v>
      </c>
      <c r="U756" s="0" t="s">
        <v>662</v>
      </c>
      <c r="V756" s="19" t="s">
        <v>663</v>
      </c>
      <c r="W756" s="19" t="s">
        <v>664</v>
      </c>
      <c r="X756" s="19" t="s">
        <v>665</v>
      </c>
      <c r="Y756" s="19" t="s">
        <v>666</v>
      </c>
      <c r="Z756" s="0" t="s">
        <v>667</v>
      </c>
      <c r="AA756" s="19" t="s">
        <v>668</v>
      </c>
      <c r="AB756" s="0" t="s">
        <v>669</v>
      </c>
      <c r="AC756" s="0" t="s">
        <v>558</v>
      </c>
      <c r="AD756" s="0" t="s">
        <v>670</v>
      </c>
      <c r="AE756" s="0" t="s">
        <v>671</v>
      </c>
      <c r="AF756" s="0" t="s">
        <v>672</v>
      </c>
      <c r="AG756" s="0" t="s">
        <v>514</v>
      </c>
      <c r="AH756" s="0" t="s">
        <v>673</v>
      </c>
      <c r="AI756" s="0" t="s">
        <v>674</v>
      </c>
      <c r="AJ756" s="0" t="s">
        <v>514</v>
      </c>
      <c r="AK756" s="0" t="s">
        <v>675</v>
      </c>
      <c r="AL756" s="0" t="s">
        <v>676</v>
      </c>
      <c r="AM756" s="0" t="s">
        <v>677</v>
      </c>
      <c r="AN756" s="0" t="s">
        <v>678</v>
      </c>
      <c r="AO756" s="0" t="s">
        <v>679</v>
      </c>
      <c r="AP756" s="19" t="s">
        <v>680</v>
      </c>
      <c r="AQ756" s="19" t="s">
        <v>681</v>
      </c>
      <c r="AR756" s="19" t="s">
        <v>681</v>
      </c>
      <c r="AS756" s="0" t="s">
        <v>682</v>
      </c>
      <c r="AT756" s="19" t="s">
        <v>681</v>
      </c>
      <c r="AU756" s="0" t="s">
        <v>683</v>
      </c>
      <c r="AV756" s="19" t="s">
        <v>684</v>
      </c>
      <c r="AW756" s="0" t="s">
        <v>667</v>
      </c>
      <c r="AX756" s="19" t="s">
        <v>681</v>
      </c>
      <c r="AY756" s="0" t="s">
        <v>556</v>
      </c>
      <c r="AZ756" s="19" t="s">
        <v>681</v>
      </c>
      <c r="BA756" s="0" t="s">
        <v>514</v>
      </c>
      <c r="BB756" s="0" t="s">
        <v>685</v>
      </c>
      <c r="BC756" s="0" t="s">
        <v>374</v>
      </c>
      <c r="BD756" s="19" t="s">
        <v>681</v>
      </c>
      <c r="BE756" s="0" t="s">
        <v>686</v>
      </c>
      <c r="BF756" s="19" t="s">
        <v>681</v>
      </c>
      <c r="BG756" s="0" t="s">
        <v>687</v>
      </c>
      <c r="BH756" s="0" t="s">
        <v>688</v>
      </c>
      <c r="BI756" s="12"/>
      <c r="BJ756" s="0" t="s">
        <v>689</v>
      </c>
      <c r="BK756" s="0" t="s">
        <v>690</v>
      </c>
      <c r="BL756" s="0" t="s">
        <v>514</v>
      </c>
      <c r="BM756" s="19" t="s">
        <v>665</v>
      </c>
      <c r="BN756" s="0" t="s">
        <v>691</v>
      </c>
      <c r="BO756" s="0" t="s">
        <v>692</v>
      </c>
      <c r="BP756" s="0" t="s">
        <v>693</v>
      </c>
      <c r="BQ756" s="0" t="s">
        <v>694</v>
      </c>
      <c r="BS756" s="0" t="s">
        <v>695</v>
      </c>
      <c r="BZ756" s="18"/>
      <c r="CG756" s="19"/>
      <c r="CI756" s="14"/>
      <c r="CJ756" s="14"/>
      <c r="CK756" s="15"/>
      <c r="CN756" s="16"/>
    </row>
    <row r="757" customFormat="false" ht="13.8" hidden="false" customHeight="false" outlineLevel="0" collapsed="false">
      <c r="A757" s="4" t="s">
        <v>201</v>
      </c>
      <c r="B757" s="4" t="n">
        <v>2</v>
      </c>
      <c r="C757" s="4" t="n">
        <v>1</v>
      </c>
      <c r="D757" s="4" t="n">
        <v>2</v>
      </c>
      <c r="E757" s="4" t="n">
        <v>18</v>
      </c>
      <c r="F757" s="4" t="n">
        <v>9</v>
      </c>
      <c r="G757" s="4" t="n">
        <v>6</v>
      </c>
      <c r="H757" s="4" t="n">
        <v>6009</v>
      </c>
      <c r="I757" s="4" t="s">
        <v>200</v>
      </c>
      <c r="J757" s="4" t="s">
        <v>200</v>
      </c>
      <c r="K757" s="4" t="n">
        <v>26009</v>
      </c>
      <c r="L757" s="4" t="s">
        <v>3517</v>
      </c>
      <c r="M757" s="16"/>
      <c r="N757" s="16"/>
      <c r="O757" s="15" t="s">
        <v>737</v>
      </c>
      <c r="P757" s="16"/>
      <c r="Q757" s="15" t="s">
        <v>282</v>
      </c>
      <c r="R757" s="16" t="n">
        <f aca="false">(1+LEN(N757)-LEN(SUBSTITUTE(N757," ","")))+1</f>
        <v>2</v>
      </c>
      <c r="S757" s="16" t="n">
        <f aca="false">(1+LEN(O757)-LEN(SUBSTITUTE(O757," ","")))</f>
        <v>4</v>
      </c>
      <c r="T757" s="16" t="s">
        <v>351</v>
      </c>
      <c r="U757" s="16" t="s">
        <v>703</v>
      </c>
      <c r="V757" s="19" t="s">
        <v>704</v>
      </c>
      <c r="W757" s="19" t="s">
        <v>705</v>
      </c>
      <c r="X757" s="16" t="s">
        <v>706</v>
      </c>
      <c r="Y757" s="19" t="s">
        <v>707</v>
      </c>
      <c r="Z757" s="19" t="s">
        <v>708</v>
      </c>
      <c r="AA757" s="19" t="s">
        <v>704</v>
      </c>
      <c r="AB757" s="16" t="s">
        <v>709</v>
      </c>
      <c r="AC757" s="16" t="s">
        <v>710</v>
      </c>
      <c r="AD757" s="19" t="s">
        <v>704</v>
      </c>
      <c r="AE757" s="19" t="s">
        <v>711</v>
      </c>
      <c r="AF757" s="16" t="s">
        <v>712</v>
      </c>
      <c r="AG757" s="16" t="s">
        <v>713</v>
      </c>
      <c r="AH757" s="19" t="s">
        <v>714</v>
      </c>
      <c r="AI757" s="19" t="s">
        <v>704</v>
      </c>
      <c r="AJ757" s="19" t="s">
        <v>715</v>
      </c>
      <c r="AK757" s="16" t="s">
        <v>716</v>
      </c>
      <c r="AL757" s="19" t="s">
        <v>717</v>
      </c>
      <c r="AM757" s="16" t="s">
        <v>718</v>
      </c>
      <c r="AN757" s="19" t="s">
        <v>708</v>
      </c>
      <c r="AO757" s="19" t="s">
        <v>708</v>
      </c>
      <c r="AP757" s="19" t="s">
        <v>719</v>
      </c>
      <c r="AQ757" s="19" t="s">
        <v>708</v>
      </c>
      <c r="AR757" s="19" t="s">
        <v>704</v>
      </c>
      <c r="AS757" s="16" t="s">
        <v>171</v>
      </c>
      <c r="AT757" s="16" t="s">
        <v>720</v>
      </c>
      <c r="AU757" s="19" t="s">
        <v>708</v>
      </c>
      <c r="AV757" s="16" t="s">
        <v>666</v>
      </c>
      <c r="AW757" s="19" t="s">
        <v>708</v>
      </c>
      <c r="AX757" s="16" t="s">
        <v>304</v>
      </c>
      <c r="AY757" s="19" t="s">
        <v>721</v>
      </c>
      <c r="AZ757" s="19" t="s">
        <v>722</v>
      </c>
      <c r="BA757" s="19" t="s">
        <v>723</v>
      </c>
      <c r="BB757" s="19" t="s">
        <v>708</v>
      </c>
      <c r="BC757" s="16" t="s">
        <v>724</v>
      </c>
      <c r="BD757" s="19" t="s">
        <v>722</v>
      </c>
      <c r="BE757" s="16" t="s">
        <v>725</v>
      </c>
      <c r="BF757" s="19" t="s">
        <v>722</v>
      </c>
      <c r="BG757" s="19" t="s">
        <v>708</v>
      </c>
      <c r="BH757" s="19" t="s">
        <v>708</v>
      </c>
      <c r="BI757" s="16" t="s">
        <v>726</v>
      </c>
      <c r="BJ757" s="19" t="s">
        <v>708</v>
      </c>
      <c r="BK757" s="16" t="s">
        <v>727</v>
      </c>
      <c r="BL757" s="19" t="s">
        <v>704</v>
      </c>
      <c r="BM757" s="16" t="s">
        <v>728</v>
      </c>
      <c r="BN757" s="16" t="s">
        <v>729</v>
      </c>
      <c r="BO757" s="19" t="s">
        <v>730</v>
      </c>
      <c r="BP757" s="19" t="s">
        <v>722</v>
      </c>
      <c r="BQ757" s="16" t="s">
        <v>560</v>
      </c>
      <c r="BR757" s="16"/>
      <c r="BS757" s="16" t="s">
        <v>728</v>
      </c>
      <c r="BT757" s="16"/>
      <c r="BU757" s="16"/>
      <c r="BV757" s="16"/>
      <c r="BW757" s="14"/>
      <c r="BX757" s="16"/>
      <c r="BY757" s="16"/>
      <c r="BZ757" s="18"/>
      <c r="CA757" s="16"/>
      <c r="CB757" s="16"/>
      <c r="CC757" s="16"/>
      <c r="CD757" s="14"/>
      <c r="CE757" s="16"/>
      <c r="CF757" s="14"/>
      <c r="CG757" s="19"/>
      <c r="CH757" s="16"/>
      <c r="CI757" s="14"/>
      <c r="CJ757" s="14"/>
      <c r="CK757" s="15"/>
      <c r="CL757" s="16"/>
      <c r="CN757" s="16"/>
    </row>
    <row r="758" s="16" customFormat="true" ht="13.8" hidden="false" customHeight="false" outlineLevel="0" collapsed="false">
      <c r="A758" s="4" t="s">
        <v>202</v>
      </c>
      <c r="B758" s="17" t="n">
        <v>2</v>
      </c>
      <c r="C758" s="17" t="n">
        <v>2</v>
      </c>
      <c r="D758" s="17" t="n">
        <v>1</v>
      </c>
      <c r="E758" s="17" t="n">
        <v>18</v>
      </c>
      <c r="F758" s="17" t="n">
        <v>9</v>
      </c>
      <c r="G758" s="17" t="n">
        <v>7</v>
      </c>
      <c r="H758" s="4" t="n">
        <v>7009</v>
      </c>
      <c r="I758" s="4" t="s">
        <v>200</v>
      </c>
      <c r="J758" s="4" t="s">
        <v>200</v>
      </c>
      <c r="K758" s="4" t="n">
        <v>27009</v>
      </c>
      <c r="L758" s="4" t="s">
        <v>3517</v>
      </c>
      <c r="M758" s="0"/>
      <c r="N758" s="0"/>
      <c r="O758" s="16" t="s">
        <v>735</v>
      </c>
      <c r="P758" s="0"/>
      <c r="Q758" s="16" t="s">
        <v>282</v>
      </c>
      <c r="R758" s="16" t="n">
        <f aca="false">(1+LEN(N758)-LEN(SUBSTITUTE(N758," ","")))+1</f>
        <v>2</v>
      </c>
      <c r="S758" s="0" t="n">
        <f aca="false">(1+LEN(O758)-LEN(SUBSTITUTE(O758," ","")))</f>
        <v>5</v>
      </c>
      <c r="T758" s="16" t="s">
        <v>351</v>
      </c>
      <c r="U758" s="16" t="s">
        <v>662</v>
      </c>
      <c r="V758" s="20" t="s">
        <v>663</v>
      </c>
      <c r="W758" s="20" t="s">
        <v>664</v>
      </c>
      <c r="X758" s="20" t="s">
        <v>665</v>
      </c>
      <c r="Y758" s="20" t="s">
        <v>666</v>
      </c>
      <c r="Z758" s="16" t="s">
        <v>667</v>
      </c>
      <c r="AA758" s="20" t="s">
        <v>668</v>
      </c>
      <c r="AB758" s="16" t="s">
        <v>669</v>
      </c>
      <c r="AC758" s="16" t="s">
        <v>558</v>
      </c>
      <c r="AD758" s="16" t="s">
        <v>670</v>
      </c>
      <c r="AE758" s="16" t="s">
        <v>671</v>
      </c>
      <c r="AF758" s="16" t="s">
        <v>672</v>
      </c>
      <c r="AG758" s="16" t="s">
        <v>514</v>
      </c>
      <c r="AH758" s="16" t="s">
        <v>673</v>
      </c>
      <c r="AI758" s="16" t="s">
        <v>674</v>
      </c>
      <c r="AJ758" s="16" t="s">
        <v>514</v>
      </c>
      <c r="AK758" s="16" t="s">
        <v>675</v>
      </c>
      <c r="AL758" s="16" t="s">
        <v>676</v>
      </c>
      <c r="AM758" s="16" t="s">
        <v>677</v>
      </c>
      <c r="AN758" s="16" t="s">
        <v>678</v>
      </c>
      <c r="AO758" s="16" t="s">
        <v>679</v>
      </c>
      <c r="AP758" s="20" t="s">
        <v>680</v>
      </c>
      <c r="AQ758" s="20" t="s">
        <v>681</v>
      </c>
      <c r="AR758" s="20" t="s">
        <v>681</v>
      </c>
      <c r="AS758" s="16" t="s">
        <v>682</v>
      </c>
      <c r="AT758" s="20" t="s">
        <v>681</v>
      </c>
      <c r="AU758" s="16" t="s">
        <v>683</v>
      </c>
      <c r="AV758" s="20" t="s">
        <v>684</v>
      </c>
      <c r="AW758" s="16" t="s">
        <v>667</v>
      </c>
      <c r="AX758" s="20" t="s">
        <v>681</v>
      </c>
      <c r="AY758" s="16" t="s">
        <v>556</v>
      </c>
      <c r="AZ758" s="20" t="s">
        <v>681</v>
      </c>
      <c r="BA758" s="16" t="s">
        <v>514</v>
      </c>
      <c r="BB758" s="16" t="s">
        <v>685</v>
      </c>
      <c r="BC758" s="16" t="s">
        <v>374</v>
      </c>
      <c r="BD758" s="20" t="s">
        <v>681</v>
      </c>
      <c r="BE758" s="16" t="s">
        <v>686</v>
      </c>
      <c r="BF758" s="20" t="s">
        <v>681</v>
      </c>
      <c r="BG758" s="16" t="s">
        <v>687</v>
      </c>
      <c r="BH758" s="16" t="s">
        <v>688</v>
      </c>
      <c r="BI758" s="0"/>
      <c r="BJ758" s="16" t="s">
        <v>689</v>
      </c>
      <c r="BK758" s="16" t="s">
        <v>690</v>
      </c>
      <c r="BL758" s="16" t="s">
        <v>514</v>
      </c>
      <c r="BM758" s="20" t="s">
        <v>665</v>
      </c>
      <c r="BN758" s="16" t="s">
        <v>691</v>
      </c>
      <c r="BO758" s="16" t="s">
        <v>692</v>
      </c>
      <c r="BP758" s="16" t="s">
        <v>693</v>
      </c>
      <c r="BQ758" s="16" t="s">
        <v>694</v>
      </c>
      <c r="BR758" s="0"/>
      <c r="BS758" s="16" t="s">
        <v>695</v>
      </c>
      <c r="BT758" s="0"/>
      <c r="BU758" s="0"/>
      <c r="BV758" s="0"/>
      <c r="BW758" s="18"/>
      <c r="BX758" s="0"/>
      <c r="BY758" s="0"/>
      <c r="BZ758" s="18"/>
      <c r="CA758" s="0"/>
      <c r="CB758" s="0"/>
      <c r="CC758" s="0"/>
      <c r="CD758" s="18"/>
      <c r="CE758" s="0"/>
      <c r="CF758" s="18"/>
      <c r="CG758" s="20"/>
      <c r="CH758" s="0"/>
      <c r="CI758" s="18"/>
      <c r="CJ758" s="18"/>
      <c r="CK758" s="0"/>
      <c r="CL758" s="0"/>
    </row>
    <row r="759" customFormat="false" ht="13.8" hidden="false" customHeight="false" outlineLevel="0" collapsed="false">
      <c r="A759" s="4" t="s">
        <v>203</v>
      </c>
      <c r="B759" s="17" t="n">
        <v>2</v>
      </c>
      <c r="C759" s="17" t="n">
        <v>2</v>
      </c>
      <c r="D759" s="17" t="n">
        <v>2</v>
      </c>
      <c r="E759" s="17" t="n">
        <v>18</v>
      </c>
      <c r="F759" s="17" t="n">
        <v>9</v>
      </c>
      <c r="G759" s="17" t="n">
        <v>8</v>
      </c>
      <c r="H759" s="4" t="n">
        <v>8009</v>
      </c>
      <c r="I759" s="4" t="s">
        <v>200</v>
      </c>
      <c r="J759" s="4" t="s">
        <v>200</v>
      </c>
      <c r="K759" s="4" t="n">
        <v>28009</v>
      </c>
      <c r="L759" s="4" t="s">
        <v>3517</v>
      </c>
      <c r="M759" s="16"/>
      <c r="N759" s="16"/>
      <c r="O759" s="16" t="s">
        <v>737</v>
      </c>
      <c r="P759" s="16"/>
      <c r="Q759" s="16" t="s">
        <v>282</v>
      </c>
      <c r="R759" s="16" t="n">
        <f aca="false">(1+LEN(N759)-LEN(SUBSTITUTE(N759," ","")))+1</f>
        <v>2</v>
      </c>
      <c r="S759" s="0" t="n">
        <f aca="false">(1+LEN(O759)-LEN(SUBSTITUTE(O759," ","")))</f>
        <v>4</v>
      </c>
      <c r="T759" s="16" t="s">
        <v>351</v>
      </c>
      <c r="U759" s="16" t="s">
        <v>703</v>
      </c>
      <c r="V759" s="20" t="s">
        <v>704</v>
      </c>
      <c r="W759" s="20" t="s">
        <v>705</v>
      </c>
      <c r="X759" s="16" t="s">
        <v>706</v>
      </c>
      <c r="Y759" s="20" t="s">
        <v>707</v>
      </c>
      <c r="Z759" s="20" t="s">
        <v>708</v>
      </c>
      <c r="AA759" s="20" t="s">
        <v>704</v>
      </c>
      <c r="AB759" s="16" t="s">
        <v>709</v>
      </c>
      <c r="AC759" s="16" t="s">
        <v>710</v>
      </c>
      <c r="AD759" s="20" t="s">
        <v>704</v>
      </c>
      <c r="AE759" s="20" t="s">
        <v>711</v>
      </c>
      <c r="AF759" s="16" t="s">
        <v>712</v>
      </c>
      <c r="AG759" s="16" t="s">
        <v>713</v>
      </c>
      <c r="AH759" s="20" t="s">
        <v>714</v>
      </c>
      <c r="AI759" s="20" t="s">
        <v>704</v>
      </c>
      <c r="AJ759" s="20" t="s">
        <v>715</v>
      </c>
      <c r="AK759" s="16" t="s">
        <v>716</v>
      </c>
      <c r="AL759" s="20" t="s">
        <v>717</v>
      </c>
      <c r="AM759" s="16" t="s">
        <v>718</v>
      </c>
      <c r="AN759" s="20" t="s">
        <v>708</v>
      </c>
      <c r="AO759" s="20" t="s">
        <v>708</v>
      </c>
      <c r="AP759" s="20" t="s">
        <v>719</v>
      </c>
      <c r="AQ759" s="20" t="s">
        <v>708</v>
      </c>
      <c r="AR759" s="20" t="s">
        <v>704</v>
      </c>
      <c r="AS759" s="16" t="s">
        <v>171</v>
      </c>
      <c r="AT759" s="16" t="s">
        <v>720</v>
      </c>
      <c r="AU759" s="20" t="s">
        <v>708</v>
      </c>
      <c r="AV759" s="16" t="s">
        <v>666</v>
      </c>
      <c r="AW759" s="20" t="s">
        <v>708</v>
      </c>
      <c r="AX759" s="16" t="s">
        <v>304</v>
      </c>
      <c r="AY759" s="20" t="s">
        <v>721</v>
      </c>
      <c r="AZ759" s="20" t="s">
        <v>722</v>
      </c>
      <c r="BA759" s="20" t="s">
        <v>723</v>
      </c>
      <c r="BB759" s="20" t="s">
        <v>708</v>
      </c>
      <c r="BC759" s="16" t="s">
        <v>724</v>
      </c>
      <c r="BD759" s="20" t="s">
        <v>722</v>
      </c>
      <c r="BE759" s="16" t="s">
        <v>725</v>
      </c>
      <c r="BF759" s="20" t="s">
        <v>722</v>
      </c>
      <c r="BG759" s="20" t="s">
        <v>708</v>
      </c>
      <c r="BH759" s="20" t="s">
        <v>708</v>
      </c>
      <c r="BI759" s="16" t="s">
        <v>726</v>
      </c>
      <c r="BJ759" s="20" t="s">
        <v>708</v>
      </c>
      <c r="BK759" s="16" t="s">
        <v>727</v>
      </c>
      <c r="BL759" s="20" t="s">
        <v>704</v>
      </c>
      <c r="BM759" s="16" t="s">
        <v>728</v>
      </c>
      <c r="BN759" s="16" t="s">
        <v>729</v>
      </c>
      <c r="BO759" s="20" t="s">
        <v>730</v>
      </c>
      <c r="BP759" s="20" t="s">
        <v>722</v>
      </c>
      <c r="BQ759" s="16" t="s">
        <v>560</v>
      </c>
      <c r="BS759" s="16" t="s">
        <v>728</v>
      </c>
      <c r="BW759" s="18"/>
      <c r="BZ759" s="18"/>
      <c r="CD759" s="18"/>
      <c r="CF759" s="18"/>
      <c r="CG759" s="20"/>
      <c r="CI759" s="18"/>
      <c r="CJ759" s="18"/>
    </row>
    <row r="760" customFormat="false" ht="13.8" hidden="false" customHeight="false" outlineLevel="0" collapsed="false">
      <c r="A760" s="4" t="s">
        <v>199</v>
      </c>
      <c r="B760" s="4" t="n">
        <v>2</v>
      </c>
      <c r="C760" s="4" t="n">
        <v>1</v>
      </c>
      <c r="D760" s="4" t="n">
        <v>1</v>
      </c>
      <c r="E760" s="4" t="n">
        <v>21</v>
      </c>
      <c r="F760" s="4" t="n">
        <v>10</v>
      </c>
      <c r="G760" s="4" t="n">
        <v>5</v>
      </c>
      <c r="H760" s="4" t="n">
        <v>5010</v>
      </c>
      <c r="I760" s="4" t="s">
        <v>200</v>
      </c>
      <c r="J760" s="4" t="s">
        <v>200</v>
      </c>
      <c r="K760" s="4" t="n">
        <v>25010</v>
      </c>
      <c r="L760" s="4" t="s">
        <v>3517</v>
      </c>
      <c r="O760" s="15" t="s">
        <v>791</v>
      </c>
      <c r="Q760" s="15" t="s">
        <v>137</v>
      </c>
      <c r="R760" s="0" t="n">
        <f aca="false">(1+LEN(N760)-LEN(SUBSTITUTE(N760," ","")))+1</f>
        <v>2</v>
      </c>
      <c r="S760" s="0" t="n">
        <f aca="false">(1+LEN(O760)-LEN(SUBSTITUTE(O760," ","")))</f>
        <v>5</v>
      </c>
      <c r="T760" s="0" t="s">
        <v>741</v>
      </c>
      <c r="U760" s="0" t="s">
        <v>742</v>
      </c>
      <c r="V760" s="0" t="s">
        <v>743</v>
      </c>
      <c r="W760" s="0" t="s">
        <v>744</v>
      </c>
      <c r="X760" s="0" t="s">
        <v>745</v>
      </c>
      <c r="Y760" s="0" t="s">
        <v>746</v>
      </c>
      <c r="Z760" s="0" t="s">
        <v>747</v>
      </c>
      <c r="AA760" s="0" t="s">
        <v>748</v>
      </c>
      <c r="AB760" s="0" t="s">
        <v>212</v>
      </c>
      <c r="AC760" s="0" t="s">
        <v>749</v>
      </c>
      <c r="AD760" s="0" t="s">
        <v>750</v>
      </c>
      <c r="AE760" s="0" t="s">
        <v>751</v>
      </c>
      <c r="AF760" s="0" t="s">
        <v>752</v>
      </c>
      <c r="AG760" s="0" t="s">
        <v>753</v>
      </c>
      <c r="AH760" s="0" t="s">
        <v>747</v>
      </c>
      <c r="AI760" s="0" t="s">
        <v>754</v>
      </c>
      <c r="AJ760" s="0" t="s">
        <v>755</v>
      </c>
      <c r="AK760" s="0" t="s">
        <v>756</v>
      </c>
      <c r="AL760" s="0" t="s">
        <v>756</v>
      </c>
      <c r="AM760" s="0" t="s">
        <v>756</v>
      </c>
      <c r="AN760" s="0" t="s">
        <v>154</v>
      </c>
      <c r="AO760" s="0" t="s">
        <v>750</v>
      </c>
      <c r="AP760" s="0" t="s">
        <v>757</v>
      </c>
      <c r="AQ760" s="0" t="s">
        <v>756</v>
      </c>
      <c r="AR760" s="0" t="s">
        <v>758</v>
      </c>
      <c r="AS760" s="0" t="s">
        <v>747</v>
      </c>
      <c r="AT760" s="0" t="s">
        <v>750</v>
      </c>
      <c r="AU760" s="0" t="s">
        <v>750</v>
      </c>
      <c r="AV760" s="0" t="s">
        <v>759</v>
      </c>
      <c r="AW760" s="0" t="s">
        <v>756</v>
      </c>
      <c r="AX760" s="0" t="s">
        <v>304</v>
      </c>
      <c r="AY760" s="0" t="s">
        <v>755</v>
      </c>
      <c r="AZ760" s="0" t="s">
        <v>756</v>
      </c>
      <c r="BA760" s="0" t="s">
        <v>760</v>
      </c>
      <c r="BB760" s="0" t="s">
        <v>761</v>
      </c>
      <c r="BC760" s="0" t="s">
        <v>756</v>
      </c>
      <c r="BD760" s="0" t="s">
        <v>742</v>
      </c>
      <c r="BE760" s="0" t="s">
        <v>762</v>
      </c>
      <c r="BF760" s="0" t="s">
        <v>154</v>
      </c>
      <c r="BG760" s="0" t="s">
        <v>756</v>
      </c>
      <c r="BH760" s="0" t="s">
        <v>212</v>
      </c>
      <c r="BI760" s="0" t="s">
        <v>756</v>
      </c>
      <c r="BJ760" s="0" t="s">
        <v>763</v>
      </c>
      <c r="BK760" s="0" t="s">
        <v>756</v>
      </c>
      <c r="BL760" s="0" t="s">
        <v>764</v>
      </c>
      <c r="BM760" s="0" t="s">
        <v>765</v>
      </c>
      <c r="BN760" s="0" t="s">
        <v>766</v>
      </c>
      <c r="BO760" s="0" t="s">
        <v>756</v>
      </c>
      <c r="BP760" s="0" t="s">
        <v>212</v>
      </c>
      <c r="BQ760" s="0" t="s">
        <v>767</v>
      </c>
      <c r="BS760" s="0" t="s">
        <v>756</v>
      </c>
      <c r="CI760" s="14"/>
      <c r="CJ760" s="14"/>
      <c r="CK760" s="15"/>
      <c r="CN760" s="16"/>
    </row>
    <row r="761" customFormat="false" ht="13.8" hidden="false" customHeight="false" outlineLevel="0" collapsed="false">
      <c r="A761" s="4" t="s">
        <v>201</v>
      </c>
      <c r="B761" s="4" t="n">
        <v>2</v>
      </c>
      <c r="C761" s="4" t="n">
        <v>1</v>
      </c>
      <c r="D761" s="4" t="n">
        <v>2</v>
      </c>
      <c r="E761" s="4" t="n">
        <v>21</v>
      </c>
      <c r="F761" s="4" t="n">
        <v>10</v>
      </c>
      <c r="G761" s="4" t="n">
        <v>6</v>
      </c>
      <c r="H761" s="4" t="n">
        <v>6010</v>
      </c>
      <c r="I761" s="4" t="s">
        <v>200</v>
      </c>
      <c r="J761" s="4" t="s">
        <v>200</v>
      </c>
      <c r="K761" s="4" t="n">
        <v>26010</v>
      </c>
      <c r="L761" s="4" t="s">
        <v>3517</v>
      </c>
      <c r="O761" s="15" t="s">
        <v>791</v>
      </c>
      <c r="Q761" s="15" t="s">
        <v>137</v>
      </c>
      <c r="R761" s="0" t="n">
        <f aca="false">(1+LEN(N761)-LEN(SUBSTITUTE(N761," ","")))+1</f>
        <v>2</v>
      </c>
      <c r="S761" s="0" t="n">
        <f aca="false">(1+LEN(O761)-LEN(SUBSTITUTE(O761," ","")))</f>
        <v>5</v>
      </c>
      <c r="T761" s="0" t="s">
        <v>741</v>
      </c>
      <c r="U761" s="0" t="s">
        <v>750</v>
      </c>
      <c r="V761" s="0" t="s">
        <v>773</v>
      </c>
      <c r="W761" s="0" t="s">
        <v>774</v>
      </c>
      <c r="X761" s="0" t="s">
        <v>750</v>
      </c>
      <c r="Y761" s="0" t="s">
        <v>775</v>
      </c>
      <c r="Z761" s="0" t="s">
        <v>776</v>
      </c>
      <c r="AA761" s="0" t="s">
        <v>777</v>
      </c>
      <c r="AB761" s="0" t="s">
        <v>750</v>
      </c>
      <c r="AC761" s="0" t="s">
        <v>763</v>
      </c>
      <c r="AD761" s="0" t="s">
        <v>778</v>
      </c>
      <c r="AE761" s="0" t="s">
        <v>750</v>
      </c>
      <c r="AF761" s="0" t="s">
        <v>779</v>
      </c>
      <c r="AG761" s="0" t="s">
        <v>780</v>
      </c>
      <c r="AH761" s="0" t="s">
        <v>750</v>
      </c>
      <c r="AI761" s="0" t="s">
        <v>775</v>
      </c>
      <c r="AJ761" s="0" t="s">
        <v>781</v>
      </c>
      <c r="AK761" s="0" t="s">
        <v>782</v>
      </c>
      <c r="AL761" s="0" t="s">
        <v>783</v>
      </c>
      <c r="AM761" s="0" t="s">
        <v>750</v>
      </c>
      <c r="AN761" s="0" t="s">
        <v>750</v>
      </c>
      <c r="AO761" s="0" t="s">
        <v>776</v>
      </c>
      <c r="AP761" s="0" t="s">
        <v>784</v>
      </c>
      <c r="AQ761" s="0" t="s">
        <v>750</v>
      </c>
      <c r="AR761" s="0" t="s">
        <v>785</v>
      </c>
      <c r="AS761" s="0" t="s">
        <v>785</v>
      </c>
      <c r="AT761" s="0" t="s">
        <v>756</v>
      </c>
      <c r="AU761" s="0" t="s">
        <v>775</v>
      </c>
      <c r="AV761" s="0" t="s">
        <v>756</v>
      </c>
      <c r="AW761" s="0" t="s">
        <v>750</v>
      </c>
      <c r="AX761" s="0" t="s">
        <v>750</v>
      </c>
      <c r="AY761" s="0" t="s">
        <v>776</v>
      </c>
      <c r="AZ761" s="0" t="s">
        <v>747</v>
      </c>
      <c r="BA761" s="0" t="s">
        <v>750</v>
      </c>
      <c r="BB761" s="0" t="s">
        <v>750</v>
      </c>
      <c r="BC761" s="0" t="s">
        <v>756</v>
      </c>
      <c r="BD761" s="0" t="s">
        <v>750</v>
      </c>
      <c r="BE761" s="0" t="s">
        <v>759</v>
      </c>
      <c r="BF761" s="0" t="s">
        <v>750</v>
      </c>
      <c r="BG761" s="0" t="s">
        <v>212</v>
      </c>
      <c r="BH761" s="0" t="s">
        <v>777</v>
      </c>
      <c r="BI761" s="0" t="s">
        <v>786</v>
      </c>
      <c r="BJ761" s="0" t="s">
        <v>750</v>
      </c>
      <c r="BK761" s="0" t="s">
        <v>787</v>
      </c>
      <c r="BL761" s="0" t="s">
        <v>775</v>
      </c>
      <c r="BM761" s="0" t="s">
        <v>750</v>
      </c>
      <c r="BN761" s="0" t="s">
        <v>154</v>
      </c>
      <c r="BO761" s="0" t="s">
        <v>764</v>
      </c>
      <c r="BP761" s="0" t="s">
        <v>788</v>
      </c>
      <c r="BQ761" s="0" t="s">
        <v>756</v>
      </c>
      <c r="BS761" s="0" t="s">
        <v>750</v>
      </c>
      <c r="CI761" s="14"/>
      <c r="CJ761" s="14"/>
      <c r="CK761" s="15"/>
    </row>
    <row r="762" s="16" customFormat="true" ht="13.8" hidden="false" customHeight="false" outlineLevel="0" collapsed="false">
      <c r="A762" s="4" t="s">
        <v>202</v>
      </c>
      <c r="B762" s="17" t="n">
        <v>2</v>
      </c>
      <c r="C762" s="17" t="n">
        <v>2</v>
      </c>
      <c r="D762" s="17" t="n">
        <v>1</v>
      </c>
      <c r="E762" s="17" t="n">
        <v>21</v>
      </c>
      <c r="F762" s="17" t="n">
        <v>10</v>
      </c>
      <c r="G762" s="17" t="n">
        <v>7</v>
      </c>
      <c r="H762" s="4" t="n">
        <v>7010</v>
      </c>
      <c r="I762" s="4" t="s">
        <v>200</v>
      </c>
      <c r="J762" s="4" t="s">
        <v>200</v>
      </c>
      <c r="K762" s="4" t="n">
        <v>27010</v>
      </c>
      <c r="L762" s="4" t="s">
        <v>3517</v>
      </c>
      <c r="M762" s="0"/>
      <c r="N762" s="0"/>
      <c r="O762" s="16" t="s">
        <v>791</v>
      </c>
      <c r="P762" s="0"/>
      <c r="Q762" s="16" t="s">
        <v>137</v>
      </c>
      <c r="R762" s="16" t="n">
        <f aca="false">(1+LEN(N762)-LEN(SUBSTITUTE(N762," ","")))+1</f>
        <v>2</v>
      </c>
      <c r="S762" s="0" t="n">
        <f aca="false">(1+LEN(O762)-LEN(SUBSTITUTE(O762," ","")))</f>
        <v>5</v>
      </c>
      <c r="T762" s="16" t="s">
        <v>741</v>
      </c>
      <c r="U762" s="16" t="s">
        <v>742</v>
      </c>
      <c r="V762" s="16" t="s">
        <v>743</v>
      </c>
      <c r="W762" s="16" t="s">
        <v>744</v>
      </c>
      <c r="X762" s="16" t="s">
        <v>745</v>
      </c>
      <c r="Y762" s="16" t="s">
        <v>746</v>
      </c>
      <c r="Z762" s="16" t="s">
        <v>747</v>
      </c>
      <c r="AA762" s="16" t="s">
        <v>748</v>
      </c>
      <c r="AB762" s="16" t="s">
        <v>212</v>
      </c>
      <c r="AC762" s="16" t="s">
        <v>749</v>
      </c>
      <c r="AD762" s="16" t="s">
        <v>750</v>
      </c>
      <c r="AE762" s="16" t="s">
        <v>751</v>
      </c>
      <c r="AF762" s="16" t="s">
        <v>752</v>
      </c>
      <c r="AG762" s="16" t="s">
        <v>753</v>
      </c>
      <c r="AH762" s="16" t="s">
        <v>747</v>
      </c>
      <c r="AI762" s="16" t="s">
        <v>754</v>
      </c>
      <c r="AJ762" s="16" t="s">
        <v>755</v>
      </c>
      <c r="AK762" s="16" t="s">
        <v>756</v>
      </c>
      <c r="AL762" s="16" t="s">
        <v>756</v>
      </c>
      <c r="AM762" s="16" t="s">
        <v>756</v>
      </c>
      <c r="AN762" s="16" t="s">
        <v>154</v>
      </c>
      <c r="AO762" s="16" t="s">
        <v>750</v>
      </c>
      <c r="AP762" s="16" t="s">
        <v>757</v>
      </c>
      <c r="AQ762" s="16" t="s">
        <v>756</v>
      </c>
      <c r="AR762" s="16" t="s">
        <v>758</v>
      </c>
      <c r="AS762" s="16" t="s">
        <v>747</v>
      </c>
      <c r="AT762" s="16" t="s">
        <v>750</v>
      </c>
      <c r="AU762" s="16" t="s">
        <v>750</v>
      </c>
      <c r="AV762" s="16" t="s">
        <v>759</v>
      </c>
      <c r="AW762" s="16" t="s">
        <v>756</v>
      </c>
      <c r="AX762" s="16" t="s">
        <v>304</v>
      </c>
      <c r="AY762" s="16" t="s">
        <v>755</v>
      </c>
      <c r="AZ762" s="16" t="s">
        <v>756</v>
      </c>
      <c r="BA762" s="16" t="s">
        <v>760</v>
      </c>
      <c r="BB762" s="16" t="s">
        <v>761</v>
      </c>
      <c r="BC762" s="16" t="s">
        <v>756</v>
      </c>
      <c r="BD762" s="16" t="s">
        <v>742</v>
      </c>
      <c r="BE762" s="16" t="s">
        <v>762</v>
      </c>
      <c r="BF762" s="16" t="s">
        <v>154</v>
      </c>
      <c r="BG762" s="16" t="s">
        <v>756</v>
      </c>
      <c r="BH762" s="16" t="s">
        <v>212</v>
      </c>
      <c r="BI762" s="16" t="s">
        <v>756</v>
      </c>
      <c r="BJ762" s="16" t="s">
        <v>763</v>
      </c>
      <c r="BK762" s="16" t="s">
        <v>756</v>
      </c>
      <c r="BL762" s="16" t="s">
        <v>764</v>
      </c>
      <c r="BM762" s="16" t="s">
        <v>765</v>
      </c>
      <c r="BN762" s="16" t="s">
        <v>766</v>
      </c>
      <c r="BO762" s="16" t="s">
        <v>756</v>
      </c>
      <c r="BP762" s="16" t="s">
        <v>212</v>
      </c>
      <c r="BQ762" s="16" t="s">
        <v>767</v>
      </c>
      <c r="BR762" s="0"/>
      <c r="BS762" s="16" t="s">
        <v>756</v>
      </c>
      <c r="BT762" s="0"/>
      <c r="BU762" s="0"/>
      <c r="BV762" s="0"/>
      <c r="BW762" s="18"/>
      <c r="BX762" s="0"/>
      <c r="BY762" s="0"/>
      <c r="BZ762" s="18"/>
      <c r="CA762" s="0"/>
      <c r="CB762" s="0"/>
      <c r="CC762" s="0"/>
      <c r="CD762" s="18"/>
      <c r="CE762" s="0"/>
      <c r="CF762" s="18"/>
      <c r="CG762" s="0"/>
      <c r="CH762" s="0"/>
      <c r="CI762" s="18"/>
      <c r="CJ762" s="18"/>
      <c r="CK762" s="0"/>
      <c r="CL762" s="0"/>
    </row>
    <row r="763" s="16" customFormat="true" ht="13.8" hidden="false" customHeight="false" outlineLevel="0" collapsed="false">
      <c r="A763" s="4" t="s">
        <v>203</v>
      </c>
      <c r="B763" s="17" t="n">
        <v>2</v>
      </c>
      <c r="C763" s="17" t="n">
        <v>2</v>
      </c>
      <c r="D763" s="17" t="n">
        <v>2</v>
      </c>
      <c r="E763" s="17" t="n">
        <v>21</v>
      </c>
      <c r="F763" s="17" t="n">
        <v>10</v>
      </c>
      <c r="G763" s="17" t="n">
        <v>8</v>
      </c>
      <c r="H763" s="4" t="n">
        <v>8010</v>
      </c>
      <c r="I763" s="4" t="s">
        <v>200</v>
      </c>
      <c r="J763" s="4" t="s">
        <v>200</v>
      </c>
      <c r="K763" s="4" t="n">
        <v>28010</v>
      </c>
      <c r="L763" s="4" t="s">
        <v>3517</v>
      </c>
      <c r="M763" s="0"/>
      <c r="N763" s="0"/>
      <c r="O763" s="16" t="s">
        <v>791</v>
      </c>
      <c r="P763" s="0"/>
      <c r="Q763" s="16" t="s">
        <v>137</v>
      </c>
      <c r="R763" s="16" t="n">
        <f aca="false">(1+LEN(N763)-LEN(SUBSTITUTE(N763," ","")))+1</f>
        <v>2</v>
      </c>
      <c r="S763" s="0" t="n">
        <f aca="false">(1+LEN(O763)-LEN(SUBSTITUTE(O763," ","")))</f>
        <v>5</v>
      </c>
      <c r="T763" s="16" t="s">
        <v>741</v>
      </c>
      <c r="U763" s="16" t="s">
        <v>750</v>
      </c>
      <c r="V763" s="16" t="s">
        <v>773</v>
      </c>
      <c r="W763" s="16" t="s">
        <v>774</v>
      </c>
      <c r="X763" s="16" t="s">
        <v>750</v>
      </c>
      <c r="Y763" s="16" t="s">
        <v>775</v>
      </c>
      <c r="Z763" s="16" t="s">
        <v>776</v>
      </c>
      <c r="AA763" s="16" t="s">
        <v>777</v>
      </c>
      <c r="AB763" s="16" t="s">
        <v>750</v>
      </c>
      <c r="AC763" s="16" t="s">
        <v>763</v>
      </c>
      <c r="AD763" s="16" t="s">
        <v>778</v>
      </c>
      <c r="AE763" s="16" t="s">
        <v>750</v>
      </c>
      <c r="AF763" s="16" t="s">
        <v>779</v>
      </c>
      <c r="AG763" s="16" t="s">
        <v>780</v>
      </c>
      <c r="AH763" s="16" t="s">
        <v>750</v>
      </c>
      <c r="AI763" s="16" t="s">
        <v>775</v>
      </c>
      <c r="AJ763" s="16" t="s">
        <v>781</v>
      </c>
      <c r="AK763" s="16" t="s">
        <v>782</v>
      </c>
      <c r="AL763" s="16" t="s">
        <v>783</v>
      </c>
      <c r="AM763" s="16" t="s">
        <v>750</v>
      </c>
      <c r="AN763" s="16" t="s">
        <v>750</v>
      </c>
      <c r="AO763" s="16" t="s">
        <v>776</v>
      </c>
      <c r="AP763" s="16" t="s">
        <v>784</v>
      </c>
      <c r="AQ763" s="16" t="s">
        <v>750</v>
      </c>
      <c r="AR763" s="16" t="s">
        <v>785</v>
      </c>
      <c r="AS763" s="16" t="s">
        <v>785</v>
      </c>
      <c r="AT763" s="16" t="s">
        <v>756</v>
      </c>
      <c r="AU763" s="16" t="s">
        <v>775</v>
      </c>
      <c r="AV763" s="16" t="s">
        <v>756</v>
      </c>
      <c r="AW763" s="16" t="s">
        <v>750</v>
      </c>
      <c r="AX763" s="16" t="s">
        <v>750</v>
      </c>
      <c r="AY763" s="16" t="s">
        <v>776</v>
      </c>
      <c r="AZ763" s="16" t="s">
        <v>747</v>
      </c>
      <c r="BA763" s="16" t="s">
        <v>750</v>
      </c>
      <c r="BB763" s="16" t="s">
        <v>750</v>
      </c>
      <c r="BC763" s="16" t="s">
        <v>756</v>
      </c>
      <c r="BD763" s="16" t="s">
        <v>750</v>
      </c>
      <c r="BE763" s="16" t="s">
        <v>759</v>
      </c>
      <c r="BF763" s="16" t="s">
        <v>750</v>
      </c>
      <c r="BG763" s="16" t="s">
        <v>212</v>
      </c>
      <c r="BH763" s="16" t="s">
        <v>777</v>
      </c>
      <c r="BI763" s="16" t="s">
        <v>786</v>
      </c>
      <c r="BJ763" s="16" t="s">
        <v>750</v>
      </c>
      <c r="BK763" s="16" t="s">
        <v>787</v>
      </c>
      <c r="BL763" s="16" t="s">
        <v>775</v>
      </c>
      <c r="BM763" s="16" t="s">
        <v>750</v>
      </c>
      <c r="BN763" s="16" t="s">
        <v>154</v>
      </c>
      <c r="BO763" s="16" t="s">
        <v>764</v>
      </c>
      <c r="BP763" s="16" t="s">
        <v>788</v>
      </c>
      <c r="BQ763" s="16" t="s">
        <v>756</v>
      </c>
      <c r="BR763" s="0"/>
      <c r="BS763" s="16" t="s">
        <v>750</v>
      </c>
      <c r="BT763" s="0"/>
      <c r="BU763" s="0"/>
      <c r="BV763" s="0"/>
      <c r="BW763" s="18"/>
      <c r="BX763" s="0"/>
      <c r="BY763" s="0"/>
      <c r="BZ763" s="18"/>
      <c r="CA763" s="0"/>
      <c r="CB763" s="0"/>
      <c r="CC763" s="0"/>
      <c r="CD763" s="18"/>
      <c r="CE763" s="0"/>
      <c r="CF763" s="18"/>
      <c r="CG763" s="0"/>
      <c r="CH763" s="0"/>
      <c r="CI763" s="18"/>
      <c r="CJ763" s="18"/>
      <c r="CK763" s="0"/>
      <c r="CL763" s="0"/>
    </row>
    <row r="764" customFormat="false" ht="13.8" hidden="false" customHeight="false" outlineLevel="0" collapsed="false">
      <c r="A764" s="4" t="s">
        <v>199</v>
      </c>
      <c r="B764" s="4" t="n">
        <v>2</v>
      </c>
      <c r="C764" s="4" t="n">
        <v>1</v>
      </c>
      <c r="D764" s="4" t="n">
        <v>1</v>
      </c>
      <c r="E764" s="4" t="n">
        <v>22</v>
      </c>
      <c r="F764" s="4" t="n">
        <v>11</v>
      </c>
      <c r="G764" s="4" t="n">
        <v>5</v>
      </c>
      <c r="H764" s="4" t="n">
        <v>5011</v>
      </c>
      <c r="I764" s="4" t="s">
        <v>200</v>
      </c>
      <c r="J764" s="4" t="s">
        <v>200</v>
      </c>
      <c r="K764" s="4" t="n">
        <v>25011</v>
      </c>
      <c r="L764" s="4" t="s">
        <v>3517</v>
      </c>
      <c r="O764" s="15" t="s">
        <v>833</v>
      </c>
      <c r="P764" s="16"/>
      <c r="Q764" s="15" t="s">
        <v>282</v>
      </c>
      <c r="R764" s="0" t="n">
        <f aca="false">(1+LEN(N764)-LEN(SUBSTITUTE(N764," ","")))+1</f>
        <v>2</v>
      </c>
      <c r="S764" s="0" t="n">
        <f aca="false">(1+LEN(O764)-LEN(SUBSTITUTE(O764," ","")))</f>
        <v>6</v>
      </c>
      <c r="T764" s="0" t="s">
        <v>741</v>
      </c>
      <c r="U764" s="0" t="s">
        <v>560</v>
      </c>
      <c r="V764" s="0" t="s">
        <v>795</v>
      </c>
      <c r="W764" s="0" t="s">
        <v>796</v>
      </c>
      <c r="X764" s="0" t="s">
        <v>560</v>
      </c>
      <c r="Y764" s="0" t="s">
        <v>560</v>
      </c>
      <c r="Z764" s="0" t="s">
        <v>560</v>
      </c>
      <c r="AA764" s="0" t="s">
        <v>797</v>
      </c>
      <c r="AB764" s="0" t="s">
        <v>798</v>
      </c>
      <c r="AC764" s="0" t="s">
        <v>799</v>
      </c>
      <c r="AD764" s="0" t="s">
        <v>560</v>
      </c>
      <c r="AE764" s="0" t="s">
        <v>560</v>
      </c>
      <c r="AF764" s="0" t="s">
        <v>800</v>
      </c>
      <c r="AG764" s="0" t="s">
        <v>560</v>
      </c>
      <c r="AH764" s="0" t="s">
        <v>801</v>
      </c>
      <c r="AI764" s="0" t="s">
        <v>560</v>
      </c>
      <c r="AJ764" s="0" t="s">
        <v>802</v>
      </c>
      <c r="AK764" s="0" t="s">
        <v>190</v>
      </c>
      <c r="AL764" s="0" t="s">
        <v>560</v>
      </c>
      <c r="AM764" s="0" t="s">
        <v>560</v>
      </c>
      <c r="AN764" s="0" t="s">
        <v>560</v>
      </c>
      <c r="AO764" s="0" t="s">
        <v>803</v>
      </c>
      <c r="AP764" s="0" t="s">
        <v>560</v>
      </c>
      <c r="AQ764" s="0" t="s">
        <v>190</v>
      </c>
      <c r="AR764" s="0" t="s">
        <v>560</v>
      </c>
      <c r="AS764" s="0" t="s">
        <v>804</v>
      </c>
      <c r="AT764" s="0" t="s">
        <v>560</v>
      </c>
      <c r="AU764" s="0" t="s">
        <v>805</v>
      </c>
      <c r="AV764" s="0" t="s">
        <v>806</v>
      </c>
      <c r="AW764" s="0" t="s">
        <v>560</v>
      </c>
      <c r="AX764" s="0" t="s">
        <v>190</v>
      </c>
      <c r="AY764" s="0" t="s">
        <v>560</v>
      </c>
      <c r="AZ764" s="0" t="s">
        <v>560</v>
      </c>
      <c r="BA764" s="0" t="s">
        <v>560</v>
      </c>
      <c r="BB764" s="0" t="s">
        <v>807</v>
      </c>
      <c r="BC764" s="0" t="s">
        <v>808</v>
      </c>
      <c r="BD764" s="0" t="s">
        <v>809</v>
      </c>
      <c r="BE764" s="0" t="s">
        <v>560</v>
      </c>
      <c r="BF764" s="0" t="s">
        <v>190</v>
      </c>
      <c r="BG764" s="0" t="s">
        <v>560</v>
      </c>
      <c r="BH764" s="0" t="s">
        <v>560</v>
      </c>
      <c r="BI764" s="0" t="s">
        <v>810</v>
      </c>
      <c r="BJ764" s="0" t="s">
        <v>811</v>
      </c>
      <c r="BK764" s="0" t="s">
        <v>807</v>
      </c>
      <c r="BL764" s="0" t="s">
        <v>812</v>
      </c>
      <c r="BM764" s="0" t="s">
        <v>190</v>
      </c>
      <c r="BN764" s="0" t="s">
        <v>807</v>
      </c>
      <c r="BO764" s="0" t="s">
        <v>190</v>
      </c>
      <c r="BP764" s="0" t="s">
        <v>807</v>
      </c>
      <c r="BQ764" s="0" t="s">
        <v>560</v>
      </c>
      <c r="BS764" s="0" t="s">
        <v>560</v>
      </c>
      <c r="BW764" s="18"/>
      <c r="CI764" s="14"/>
      <c r="CJ764" s="14"/>
      <c r="CK764" s="15"/>
      <c r="CM764" s="16"/>
      <c r="CN764" s="16"/>
    </row>
    <row r="765" customFormat="false" ht="13.8" hidden="false" customHeight="false" outlineLevel="0" collapsed="false">
      <c r="A765" s="4" t="s">
        <v>201</v>
      </c>
      <c r="B765" s="4" t="n">
        <v>2</v>
      </c>
      <c r="C765" s="4" t="n">
        <v>1</v>
      </c>
      <c r="D765" s="4" t="n">
        <v>2</v>
      </c>
      <c r="E765" s="4" t="n">
        <v>22</v>
      </c>
      <c r="F765" s="4" t="n">
        <v>11</v>
      </c>
      <c r="G765" s="4" t="n">
        <v>6</v>
      </c>
      <c r="H765" s="4" t="n">
        <v>6011</v>
      </c>
      <c r="I765" s="4" t="s">
        <v>200</v>
      </c>
      <c r="J765" s="4" t="s">
        <v>200</v>
      </c>
      <c r="K765" s="4" t="n">
        <v>26011</v>
      </c>
      <c r="L765" s="4" t="s">
        <v>3517</v>
      </c>
      <c r="O765" s="15" t="s">
        <v>833</v>
      </c>
      <c r="Q765" s="15" t="s">
        <v>282</v>
      </c>
      <c r="R765" s="0" t="n">
        <f aca="false">(1+LEN(N765)-LEN(SUBSTITUTE(N765," ","")))+1</f>
        <v>2</v>
      </c>
      <c r="S765" s="0" t="n">
        <f aca="false">(1+LEN(O765)-LEN(SUBSTITUTE(O765," ","")))</f>
        <v>6</v>
      </c>
      <c r="T765" s="0" t="s">
        <v>741</v>
      </c>
      <c r="U765" s="0" t="s">
        <v>190</v>
      </c>
      <c r="V765" s="0" t="s">
        <v>190</v>
      </c>
      <c r="W765" s="0" t="s">
        <v>818</v>
      </c>
      <c r="X765" s="0" t="s">
        <v>190</v>
      </c>
      <c r="Y765" s="0" t="s">
        <v>190</v>
      </c>
      <c r="Z765" s="0" t="s">
        <v>190</v>
      </c>
      <c r="AA765" s="0" t="s">
        <v>819</v>
      </c>
      <c r="AB765" s="0" t="s">
        <v>190</v>
      </c>
      <c r="AC765" s="0" t="s">
        <v>190</v>
      </c>
      <c r="AD765" s="0" t="s">
        <v>820</v>
      </c>
      <c r="AE765" s="0" t="s">
        <v>190</v>
      </c>
      <c r="AF765" s="0" t="s">
        <v>821</v>
      </c>
      <c r="AG765" s="0" t="s">
        <v>822</v>
      </c>
      <c r="AH765" s="0" t="s">
        <v>190</v>
      </c>
      <c r="AI765" s="12"/>
      <c r="AJ765" s="0" t="s">
        <v>823</v>
      </c>
      <c r="AK765" s="0" t="s">
        <v>806</v>
      </c>
      <c r="AL765" s="0" t="s">
        <v>824</v>
      </c>
      <c r="AM765" s="0" t="s">
        <v>190</v>
      </c>
      <c r="AN765" s="0" t="s">
        <v>823</v>
      </c>
      <c r="AO765" s="0" t="s">
        <v>190</v>
      </c>
      <c r="AP765" s="0" t="s">
        <v>190</v>
      </c>
      <c r="AQ765" s="0" t="s">
        <v>190</v>
      </c>
      <c r="AR765" s="0" t="s">
        <v>190</v>
      </c>
      <c r="AS765" s="0" t="s">
        <v>190</v>
      </c>
      <c r="AT765" s="0" t="s">
        <v>190</v>
      </c>
      <c r="AU765" s="0" t="s">
        <v>823</v>
      </c>
      <c r="AV765" s="0" t="s">
        <v>825</v>
      </c>
      <c r="AW765" s="0" t="s">
        <v>190</v>
      </c>
      <c r="AX765" s="0" t="s">
        <v>190</v>
      </c>
      <c r="AY765" s="0" t="s">
        <v>190</v>
      </c>
      <c r="AZ765" s="0" t="s">
        <v>190</v>
      </c>
      <c r="BA765" s="0" t="s">
        <v>823</v>
      </c>
      <c r="BB765" s="0" t="s">
        <v>806</v>
      </c>
      <c r="BC765" s="0" t="s">
        <v>826</v>
      </c>
      <c r="BD765" s="0" t="s">
        <v>190</v>
      </c>
      <c r="BE765" s="0" t="s">
        <v>827</v>
      </c>
      <c r="BF765" s="0" t="s">
        <v>190</v>
      </c>
      <c r="BG765" s="0" t="s">
        <v>828</v>
      </c>
      <c r="BH765" s="0" t="s">
        <v>190</v>
      </c>
      <c r="BI765" s="0" t="s">
        <v>806</v>
      </c>
      <c r="BJ765" s="0" t="s">
        <v>190</v>
      </c>
      <c r="BK765" s="0" t="s">
        <v>823</v>
      </c>
      <c r="BL765" s="0" t="s">
        <v>190</v>
      </c>
      <c r="BM765" s="0" t="s">
        <v>829</v>
      </c>
      <c r="BN765" s="0" t="s">
        <v>190</v>
      </c>
      <c r="BO765" s="12"/>
      <c r="BP765" s="0" t="s">
        <v>830</v>
      </c>
      <c r="BQ765" s="0" t="s">
        <v>190</v>
      </c>
      <c r="BS765" s="0" t="s">
        <v>823</v>
      </c>
      <c r="BW765" s="18"/>
      <c r="CI765" s="14"/>
      <c r="CJ765" s="14"/>
      <c r="CK765" s="15"/>
      <c r="CM765" s="16"/>
      <c r="CN765" s="16"/>
    </row>
    <row r="766" s="16" customFormat="true" ht="13.8" hidden="false" customHeight="false" outlineLevel="0" collapsed="false">
      <c r="A766" s="4" t="s">
        <v>202</v>
      </c>
      <c r="B766" s="17" t="n">
        <v>2</v>
      </c>
      <c r="C766" s="17" t="n">
        <v>2</v>
      </c>
      <c r="D766" s="17" t="n">
        <v>1</v>
      </c>
      <c r="E766" s="17" t="n">
        <v>22</v>
      </c>
      <c r="F766" s="17" t="n">
        <v>11</v>
      </c>
      <c r="G766" s="17" t="n">
        <v>7</v>
      </c>
      <c r="H766" s="4" t="n">
        <v>7011</v>
      </c>
      <c r="I766" s="4" t="s">
        <v>200</v>
      </c>
      <c r="J766" s="4" t="s">
        <v>200</v>
      </c>
      <c r="K766" s="4" t="n">
        <v>27011</v>
      </c>
      <c r="L766" s="4" t="s">
        <v>3517</v>
      </c>
      <c r="M766" s="0"/>
      <c r="N766" s="0"/>
      <c r="O766" s="16" t="s">
        <v>833</v>
      </c>
      <c r="P766" s="0"/>
      <c r="Q766" s="16" t="s">
        <v>282</v>
      </c>
      <c r="R766" s="16" t="n">
        <f aca="false">(1+LEN(N766)-LEN(SUBSTITUTE(N766," ","")))+1</f>
        <v>2</v>
      </c>
      <c r="S766" s="0" t="n">
        <f aca="false">(1+LEN(O766)-LEN(SUBSTITUTE(O766," ","")))</f>
        <v>6</v>
      </c>
      <c r="T766" s="16" t="s">
        <v>741</v>
      </c>
      <c r="U766" s="16" t="s">
        <v>560</v>
      </c>
      <c r="V766" s="16" t="s">
        <v>795</v>
      </c>
      <c r="W766" s="16" t="s">
        <v>796</v>
      </c>
      <c r="X766" s="16" t="s">
        <v>560</v>
      </c>
      <c r="Y766" s="16" t="s">
        <v>560</v>
      </c>
      <c r="Z766" s="16" t="s">
        <v>560</v>
      </c>
      <c r="AA766" s="16" t="s">
        <v>797</v>
      </c>
      <c r="AB766" s="16" t="s">
        <v>798</v>
      </c>
      <c r="AC766" s="16" t="s">
        <v>799</v>
      </c>
      <c r="AD766" s="16" t="s">
        <v>560</v>
      </c>
      <c r="AE766" s="16" t="s">
        <v>560</v>
      </c>
      <c r="AF766" s="16" t="s">
        <v>800</v>
      </c>
      <c r="AG766" s="16" t="s">
        <v>560</v>
      </c>
      <c r="AH766" s="16" t="s">
        <v>801</v>
      </c>
      <c r="AI766" s="16" t="s">
        <v>560</v>
      </c>
      <c r="AJ766" s="16" t="s">
        <v>802</v>
      </c>
      <c r="AK766" s="16" t="s">
        <v>190</v>
      </c>
      <c r="AL766" s="16" t="s">
        <v>560</v>
      </c>
      <c r="AM766" s="16" t="s">
        <v>560</v>
      </c>
      <c r="AN766" s="16" t="s">
        <v>560</v>
      </c>
      <c r="AO766" s="16" t="s">
        <v>803</v>
      </c>
      <c r="AP766" s="16" t="s">
        <v>560</v>
      </c>
      <c r="AQ766" s="16" t="s">
        <v>190</v>
      </c>
      <c r="AR766" s="16" t="s">
        <v>560</v>
      </c>
      <c r="AS766" s="16" t="s">
        <v>804</v>
      </c>
      <c r="AT766" s="16" t="s">
        <v>560</v>
      </c>
      <c r="AU766" s="16" t="s">
        <v>805</v>
      </c>
      <c r="AV766" s="16" t="s">
        <v>806</v>
      </c>
      <c r="AW766" s="16" t="s">
        <v>560</v>
      </c>
      <c r="AX766" s="16" t="s">
        <v>190</v>
      </c>
      <c r="AY766" s="16" t="s">
        <v>560</v>
      </c>
      <c r="AZ766" s="16" t="s">
        <v>560</v>
      </c>
      <c r="BA766" s="16" t="s">
        <v>560</v>
      </c>
      <c r="BB766" s="16" t="s">
        <v>807</v>
      </c>
      <c r="BC766" s="16" t="s">
        <v>808</v>
      </c>
      <c r="BD766" s="16" t="s">
        <v>809</v>
      </c>
      <c r="BE766" s="16" t="s">
        <v>560</v>
      </c>
      <c r="BF766" s="16" t="s">
        <v>190</v>
      </c>
      <c r="BG766" s="16" t="s">
        <v>560</v>
      </c>
      <c r="BH766" s="16" t="s">
        <v>560</v>
      </c>
      <c r="BI766" s="16" t="s">
        <v>810</v>
      </c>
      <c r="BJ766" s="16" t="s">
        <v>811</v>
      </c>
      <c r="BK766" s="16" t="s">
        <v>807</v>
      </c>
      <c r="BL766" s="16" t="s">
        <v>812</v>
      </c>
      <c r="BM766" s="16" t="s">
        <v>190</v>
      </c>
      <c r="BN766" s="16" t="s">
        <v>807</v>
      </c>
      <c r="BO766" s="16" t="s">
        <v>190</v>
      </c>
      <c r="BP766" s="16" t="s">
        <v>807</v>
      </c>
      <c r="BQ766" s="16" t="s">
        <v>560</v>
      </c>
      <c r="BR766" s="0"/>
      <c r="BS766" s="16" t="s">
        <v>560</v>
      </c>
      <c r="BT766" s="0"/>
      <c r="BU766" s="0"/>
      <c r="BV766" s="0"/>
      <c r="BW766" s="18"/>
      <c r="BX766" s="0"/>
      <c r="BY766" s="0"/>
      <c r="BZ766" s="18"/>
      <c r="CA766" s="0"/>
      <c r="CB766" s="0"/>
      <c r="CC766" s="0"/>
      <c r="CD766" s="18"/>
      <c r="CE766" s="0"/>
      <c r="CF766" s="18"/>
      <c r="CG766" s="0"/>
      <c r="CH766" s="0"/>
      <c r="CI766" s="18"/>
      <c r="CJ766" s="18"/>
      <c r="CK766" s="0"/>
      <c r="CL766" s="0"/>
    </row>
    <row r="767" customFormat="false" ht="13.8" hidden="false" customHeight="false" outlineLevel="0" collapsed="false">
      <c r="A767" s="4" t="s">
        <v>203</v>
      </c>
      <c r="B767" s="17" t="n">
        <v>2</v>
      </c>
      <c r="C767" s="17" t="n">
        <v>2</v>
      </c>
      <c r="D767" s="17" t="n">
        <v>2</v>
      </c>
      <c r="E767" s="17" t="n">
        <v>22</v>
      </c>
      <c r="F767" s="17" t="n">
        <v>11</v>
      </c>
      <c r="G767" s="17" t="n">
        <v>8</v>
      </c>
      <c r="H767" s="4" t="n">
        <v>8011</v>
      </c>
      <c r="I767" s="4" t="s">
        <v>200</v>
      </c>
      <c r="J767" s="4" t="s">
        <v>200</v>
      </c>
      <c r="K767" s="4" t="n">
        <v>28011</v>
      </c>
      <c r="L767" s="4" t="s">
        <v>3517</v>
      </c>
      <c r="M767" s="16"/>
      <c r="N767" s="16"/>
      <c r="O767" s="16" t="s">
        <v>833</v>
      </c>
      <c r="P767" s="16"/>
      <c r="Q767" s="16" t="s">
        <v>282</v>
      </c>
      <c r="R767" s="16" t="n">
        <f aca="false">(1+LEN(N767)-LEN(SUBSTITUTE(N767," ","")))+1</f>
        <v>2</v>
      </c>
      <c r="S767" s="0" t="n">
        <f aca="false">(1+LEN(O767)-LEN(SUBSTITUTE(O767," ","")))</f>
        <v>6</v>
      </c>
      <c r="T767" s="16" t="s">
        <v>741</v>
      </c>
      <c r="U767" s="16" t="s">
        <v>190</v>
      </c>
      <c r="V767" s="16" t="s">
        <v>190</v>
      </c>
      <c r="W767" s="16" t="s">
        <v>818</v>
      </c>
      <c r="X767" s="16" t="s">
        <v>190</v>
      </c>
      <c r="Y767" s="16" t="s">
        <v>190</v>
      </c>
      <c r="Z767" s="16" t="s">
        <v>190</v>
      </c>
      <c r="AA767" s="16" t="s">
        <v>819</v>
      </c>
      <c r="AB767" s="16" t="s">
        <v>190</v>
      </c>
      <c r="AC767" s="16" t="s">
        <v>190</v>
      </c>
      <c r="AD767" s="16" t="s">
        <v>820</v>
      </c>
      <c r="AE767" s="16" t="s">
        <v>190</v>
      </c>
      <c r="AF767" s="16" t="s">
        <v>821</v>
      </c>
      <c r="AG767" s="16" t="s">
        <v>822</v>
      </c>
      <c r="AH767" s="16" t="s">
        <v>190</v>
      </c>
      <c r="AJ767" s="16" t="s">
        <v>823</v>
      </c>
      <c r="AK767" s="16" t="s">
        <v>806</v>
      </c>
      <c r="AL767" s="16" t="s">
        <v>824</v>
      </c>
      <c r="AM767" s="16" t="s">
        <v>190</v>
      </c>
      <c r="AN767" s="16" t="s">
        <v>823</v>
      </c>
      <c r="AO767" s="16" t="s">
        <v>190</v>
      </c>
      <c r="AP767" s="16" t="s">
        <v>190</v>
      </c>
      <c r="AQ767" s="16" t="s">
        <v>190</v>
      </c>
      <c r="AR767" s="16" t="s">
        <v>190</v>
      </c>
      <c r="AS767" s="16" t="s">
        <v>190</v>
      </c>
      <c r="AT767" s="16" t="s">
        <v>190</v>
      </c>
      <c r="AU767" s="16" t="s">
        <v>823</v>
      </c>
      <c r="AV767" s="16" t="s">
        <v>825</v>
      </c>
      <c r="AW767" s="16" t="s">
        <v>190</v>
      </c>
      <c r="AX767" s="16" t="s">
        <v>190</v>
      </c>
      <c r="AY767" s="16" t="s">
        <v>190</v>
      </c>
      <c r="AZ767" s="16" t="s">
        <v>190</v>
      </c>
      <c r="BA767" s="16" t="s">
        <v>823</v>
      </c>
      <c r="BB767" s="16" t="s">
        <v>806</v>
      </c>
      <c r="BC767" s="16" t="s">
        <v>826</v>
      </c>
      <c r="BD767" s="16" t="s">
        <v>190</v>
      </c>
      <c r="BE767" s="16" t="s">
        <v>827</v>
      </c>
      <c r="BF767" s="16" t="s">
        <v>190</v>
      </c>
      <c r="BG767" s="16" t="s">
        <v>828</v>
      </c>
      <c r="BH767" s="16" t="s">
        <v>190</v>
      </c>
      <c r="BI767" s="16" t="s">
        <v>806</v>
      </c>
      <c r="BJ767" s="16" t="s">
        <v>190</v>
      </c>
      <c r="BK767" s="16" t="s">
        <v>823</v>
      </c>
      <c r="BL767" s="16" t="s">
        <v>190</v>
      </c>
      <c r="BM767" s="16" t="s">
        <v>829</v>
      </c>
      <c r="BN767" s="16" t="s">
        <v>190</v>
      </c>
      <c r="BP767" s="16" t="s">
        <v>830</v>
      </c>
      <c r="BQ767" s="16" t="s">
        <v>190</v>
      </c>
      <c r="BS767" s="16" t="s">
        <v>823</v>
      </c>
      <c r="BW767" s="18"/>
      <c r="BZ767" s="18"/>
      <c r="CD767" s="18"/>
      <c r="CF767" s="18"/>
      <c r="CI767" s="18"/>
      <c r="CJ767" s="18"/>
    </row>
    <row r="768" customFormat="false" ht="13.8" hidden="false" customHeight="false" outlineLevel="0" collapsed="false">
      <c r="A768" s="4" t="s">
        <v>199</v>
      </c>
      <c r="B768" s="4" t="n">
        <v>2</v>
      </c>
      <c r="C768" s="4" t="n">
        <v>1</v>
      </c>
      <c r="D768" s="4" t="n">
        <v>1</v>
      </c>
      <c r="E768" s="4" t="n">
        <v>23</v>
      </c>
      <c r="F768" s="4" t="n">
        <v>12</v>
      </c>
      <c r="G768" s="4" t="n">
        <v>5</v>
      </c>
      <c r="H768" s="4" t="n">
        <v>5012</v>
      </c>
      <c r="I768" s="4" t="s">
        <v>200</v>
      </c>
      <c r="J768" s="4" t="s">
        <v>200</v>
      </c>
      <c r="K768" s="4" t="n">
        <v>25012</v>
      </c>
      <c r="L768" s="4" t="s">
        <v>3517</v>
      </c>
      <c r="O768" s="15" t="s">
        <v>883</v>
      </c>
      <c r="Q768" s="15" t="s">
        <v>137</v>
      </c>
      <c r="R768" s="0" t="n">
        <f aca="false">(1+LEN(N768)-LEN(SUBSTITUTE(N768," ","")))+1</f>
        <v>2</v>
      </c>
      <c r="S768" s="0" t="n">
        <f aca="false">(1+LEN(O768)-LEN(SUBSTITUTE(O768," ","")))</f>
        <v>4</v>
      </c>
      <c r="T768" s="0" t="s">
        <v>741</v>
      </c>
      <c r="U768" s="0" t="s">
        <v>837</v>
      </c>
      <c r="V768" s="0" t="s">
        <v>838</v>
      </c>
      <c r="W768" s="0" t="s">
        <v>839</v>
      </c>
      <c r="X768" s="0" t="s">
        <v>840</v>
      </c>
      <c r="Y768" s="0" t="s">
        <v>171</v>
      </c>
      <c r="Z768" s="0" t="s">
        <v>840</v>
      </c>
      <c r="AA768" s="0" t="s">
        <v>840</v>
      </c>
      <c r="AB768" s="0" t="s">
        <v>841</v>
      </c>
      <c r="AC768" s="0" t="s">
        <v>842</v>
      </c>
      <c r="AD768" s="0" t="s">
        <v>843</v>
      </c>
      <c r="AE768" s="0" t="s">
        <v>837</v>
      </c>
      <c r="AF768" s="0" t="s">
        <v>839</v>
      </c>
      <c r="AG768" s="0" t="s">
        <v>186</v>
      </c>
      <c r="AH768" s="0" t="s">
        <v>171</v>
      </c>
      <c r="AI768" s="0" t="s">
        <v>840</v>
      </c>
      <c r="AJ768" s="0" t="s">
        <v>186</v>
      </c>
      <c r="AK768" s="0" t="s">
        <v>186</v>
      </c>
      <c r="AL768" s="0" t="s">
        <v>837</v>
      </c>
      <c r="AM768" s="0" t="s">
        <v>171</v>
      </c>
      <c r="AN768" s="0" t="s">
        <v>844</v>
      </c>
      <c r="AO768" s="0" t="s">
        <v>845</v>
      </c>
      <c r="AP768" s="0" t="s">
        <v>846</v>
      </c>
      <c r="AQ768" s="0" t="s">
        <v>846</v>
      </c>
      <c r="AR768" s="0" t="s">
        <v>843</v>
      </c>
      <c r="AS768" s="0" t="s">
        <v>171</v>
      </c>
      <c r="AT768" s="0" t="s">
        <v>847</v>
      </c>
      <c r="AU768" s="0" t="s">
        <v>843</v>
      </c>
      <c r="AV768" s="0" t="s">
        <v>179</v>
      </c>
      <c r="AW768" s="0" t="s">
        <v>848</v>
      </c>
      <c r="AX768" s="0" t="s">
        <v>849</v>
      </c>
      <c r="AY768" s="0" t="s">
        <v>186</v>
      </c>
      <c r="AZ768" s="0" t="s">
        <v>848</v>
      </c>
      <c r="BA768" s="0" t="s">
        <v>840</v>
      </c>
      <c r="BB768" s="0" t="s">
        <v>843</v>
      </c>
      <c r="BC768" s="0" t="s">
        <v>171</v>
      </c>
      <c r="BD768" s="0" t="s">
        <v>837</v>
      </c>
      <c r="BE768" s="0" t="s">
        <v>171</v>
      </c>
      <c r="BF768" s="0" t="s">
        <v>848</v>
      </c>
      <c r="BG768" s="0" t="s">
        <v>186</v>
      </c>
      <c r="BH768" s="0" t="s">
        <v>582</v>
      </c>
      <c r="BI768" s="0" t="s">
        <v>186</v>
      </c>
      <c r="BJ768" s="0" t="s">
        <v>842</v>
      </c>
      <c r="BK768" s="0" t="s">
        <v>177</v>
      </c>
      <c r="BL768" s="0" t="s">
        <v>848</v>
      </c>
      <c r="BM768" s="0" t="s">
        <v>850</v>
      </c>
      <c r="BN768" s="0" t="s">
        <v>851</v>
      </c>
      <c r="BO768" s="0" t="s">
        <v>843</v>
      </c>
      <c r="BP768" s="0" t="s">
        <v>846</v>
      </c>
      <c r="BQ768" s="0" t="s">
        <v>837</v>
      </c>
      <c r="BS768" s="0" t="s">
        <v>843</v>
      </c>
      <c r="CI768" s="14"/>
      <c r="CJ768" s="14"/>
      <c r="CK768" s="15"/>
      <c r="CN768" s="16"/>
    </row>
    <row r="769" customFormat="false" ht="13.8" hidden="false" customHeight="false" outlineLevel="0" collapsed="false">
      <c r="A769" s="4" t="s">
        <v>201</v>
      </c>
      <c r="B769" s="4" t="n">
        <v>2</v>
      </c>
      <c r="C769" s="4" t="n">
        <v>1</v>
      </c>
      <c r="D769" s="4" t="n">
        <v>2</v>
      </c>
      <c r="E769" s="4" t="n">
        <v>23</v>
      </c>
      <c r="F769" s="4" t="n">
        <v>12</v>
      </c>
      <c r="G769" s="4" t="n">
        <v>6</v>
      </c>
      <c r="H769" s="4" t="n">
        <v>6012</v>
      </c>
      <c r="I769" s="4" t="s">
        <v>200</v>
      </c>
      <c r="J769" s="4" t="s">
        <v>200</v>
      </c>
      <c r="K769" s="4" t="n">
        <v>26012</v>
      </c>
      <c r="L769" s="4" t="s">
        <v>3517</v>
      </c>
      <c r="M769" s="16"/>
      <c r="N769" s="16"/>
      <c r="O769" s="15" t="s">
        <v>883</v>
      </c>
      <c r="P769" s="16"/>
      <c r="Q769" s="15" t="s">
        <v>137</v>
      </c>
      <c r="R769" s="16" t="n">
        <f aca="false">(1+LEN(N769)-LEN(SUBSTITUTE(N769," ","")))+1</f>
        <v>2</v>
      </c>
      <c r="S769" s="16" t="n">
        <f aca="false">(1+LEN(O769)-LEN(SUBSTITUTE(O769," ","")))</f>
        <v>4</v>
      </c>
      <c r="T769" s="16" t="s">
        <v>741</v>
      </c>
      <c r="U769" s="16" t="s">
        <v>856</v>
      </c>
      <c r="V769" s="16" t="s">
        <v>857</v>
      </c>
      <c r="W769" s="16" t="s">
        <v>843</v>
      </c>
      <c r="X769" s="16" t="s">
        <v>843</v>
      </c>
      <c r="Y769" s="16" t="s">
        <v>856</v>
      </c>
      <c r="Z769" s="16" t="s">
        <v>502</v>
      </c>
      <c r="AA769" s="16" t="s">
        <v>858</v>
      </c>
      <c r="AB769" s="16" t="s">
        <v>856</v>
      </c>
      <c r="AC769" s="16" t="s">
        <v>858</v>
      </c>
      <c r="AD769" s="16" t="s">
        <v>859</v>
      </c>
      <c r="AE769" s="16" t="s">
        <v>860</v>
      </c>
      <c r="AF769" s="16" t="s">
        <v>861</v>
      </c>
      <c r="AG769" s="16" t="s">
        <v>862</v>
      </c>
      <c r="AH769" s="16" t="s">
        <v>863</v>
      </c>
      <c r="AI769" s="16" t="s">
        <v>856</v>
      </c>
      <c r="AJ769" s="16" t="s">
        <v>864</v>
      </c>
      <c r="AK769" s="16" t="s">
        <v>865</v>
      </c>
      <c r="AL769" s="16" t="s">
        <v>866</v>
      </c>
      <c r="AM769" s="16" t="s">
        <v>856</v>
      </c>
      <c r="AN769" s="16" t="s">
        <v>867</v>
      </c>
      <c r="AO769" s="16" t="s">
        <v>843</v>
      </c>
      <c r="AP769" s="16" t="s">
        <v>868</v>
      </c>
      <c r="AQ769" s="16" t="s">
        <v>869</v>
      </c>
      <c r="AR769" s="16" t="s">
        <v>870</v>
      </c>
      <c r="AS769" s="16" t="s">
        <v>848</v>
      </c>
      <c r="AT769" s="16" t="s">
        <v>871</v>
      </c>
      <c r="AU769" s="16" t="s">
        <v>867</v>
      </c>
      <c r="AV769" s="16" t="s">
        <v>858</v>
      </c>
      <c r="AW769" s="16" t="s">
        <v>872</v>
      </c>
      <c r="AX769" s="16" t="s">
        <v>843</v>
      </c>
      <c r="AY769" s="16" t="s">
        <v>873</v>
      </c>
      <c r="AZ769" s="16" t="s">
        <v>874</v>
      </c>
      <c r="BA769" s="16" t="s">
        <v>875</v>
      </c>
      <c r="BB769" s="16" t="s">
        <v>856</v>
      </c>
      <c r="BC769" s="16" t="s">
        <v>873</v>
      </c>
      <c r="BD769" s="16" t="s">
        <v>858</v>
      </c>
      <c r="BE769" s="16" t="s">
        <v>876</v>
      </c>
      <c r="BF769" s="16" t="s">
        <v>873</v>
      </c>
      <c r="BG769" s="16" t="s">
        <v>843</v>
      </c>
      <c r="BH769" s="16" t="s">
        <v>856</v>
      </c>
      <c r="BI769" s="16" t="s">
        <v>865</v>
      </c>
      <c r="BJ769" s="16" t="s">
        <v>856</v>
      </c>
      <c r="BK769" s="16" t="s">
        <v>867</v>
      </c>
      <c r="BL769" s="16" t="s">
        <v>858</v>
      </c>
      <c r="BM769" s="16" t="s">
        <v>873</v>
      </c>
      <c r="BN769" s="16" t="s">
        <v>877</v>
      </c>
      <c r="BO769" s="16" t="s">
        <v>878</v>
      </c>
      <c r="BP769" s="16" t="s">
        <v>867</v>
      </c>
      <c r="BQ769" s="16" t="s">
        <v>843</v>
      </c>
      <c r="BR769" s="16"/>
      <c r="BS769" s="16" t="s">
        <v>879</v>
      </c>
      <c r="BT769" s="16"/>
      <c r="BU769" s="16"/>
      <c r="BV769" s="16"/>
      <c r="BW769" s="14"/>
      <c r="BX769" s="16"/>
      <c r="BY769" s="16"/>
      <c r="BZ769" s="14"/>
      <c r="CA769" s="16"/>
      <c r="CB769" s="16"/>
      <c r="CC769" s="16"/>
      <c r="CD769" s="14"/>
      <c r="CE769" s="16"/>
      <c r="CF769" s="14"/>
      <c r="CG769" s="16"/>
      <c r="CH769" s="16"/>
      <c r="CI769" s="14"/>
      <c r="CJ769" s="14"/>
      <c r="CK769" s="15"/>
      <c r="CL769" s="16"/>
      <c r="CN769" s="16"/>
    </row>
    <row r="770" s="16" customFormat="true" ht="13.8" hidden="false" customHeight="false" outlineLevel="0" collapsed="false">
      <c r="A770" s="4" t="s">
        <v>202</v>
      </c>
      <c r="B770" s="17" t="n">
        <v>2</v>
      </c>
      <c r="C770" s="17" t="n">
        <v>2</v>
      </c>
      <c r="D770" s="17" t="n">
        <v>1</v>
      </c>
      <c r="E770" s="17" t="n">
        <v>23</v>
      </c>
      <c r="F770" s="17" t="n">
        <v>12</v>
      </c>
      <c r="G770" s="17" t="n">
        <v>7</v>
      </c>
      <c r="H770" s="4" t="n">
        <v>7012</v>
      </c>
      <c r="I770" s="4" t="s">
        <v>200</v>
      </c>
      <c r="J770" s="4" t="s">
        <v>200</v>
      </c>
      <c r="K770" s="4" t="n">
        <v>27012</v>
      </c>
      <c r="L770" s="4" t="s">
        <v>3517</v>
      </c>
      <c r="M770" s="0"/>
      <c r="N770" s="0"/>
      <c r="O770" s="16" t="s">
        <v>882</v>
      </c>
      <c r="P770" s="0"/>
      <c r="Q770" s="16" t="s">
        <v>137</v>
      </c>
      <c r="R770" s="16" t="n">
        <f aca="false">(1+LEN(N770)-LEN(SUBSTITUTE(N770," ","")))+1</f>
        <v>2</v>
      </c>
      <c r="S770" s="0" t="n">
        <f aca="false">(1+LEN(O770)-LEN(SUBSTITUTE(O770," ","")))</f>
        <v>5</v>
      </c>
      <c r="T770" s="16" t="s">
        <v>741</v>
      </c>
      <c r="U770" s="16" t="s">
        <v>837</v>
      </c>
      <c r="V770" s="16" t="s">
        <v>838</v>
      </c>
      <c r="W770" s="16" t="s">
        <v>839</v>
      </c>
      <c r="X770" s="16" t="s">
        <v>840</v>
      </c>
      <c r="Y770" s="16" t="s">
        <v>171</v>
      </c>
      <c r="Z770" s="16" t="s">
        <v>840</v>
      </c>
      <c r="AA770" s="16" t="s">
        <v>840</v>
      </c>
      <c r="AB770" s="16" t="s">
        <v>841</v>
      </c>
      <c r="AC770" s="16" t="s">
        <v>842</v>
      </c>
      <c r="AD770" s="16" t="s">
        <v>843</v>
      </c>
      <c r="AE770" s="16" t="s">
        <v>837</v>
      </c>
      <c r="AF770" s="16" t="s">
        <v>839</v>
      </c>
      <c r="AG770" s="16" t="s">
        <v>186</v>
      </c>
      <c r="AH770" s="16" t="s">
        <v>171</v>
      </c>
      <c r="AI770" s="16" t="s">
        <v>840</v>
      </c>
      <c r="AJ770" s="16" t="s">
        <v>186</v>
      </c>
      <c r="AK770" s="16" t="s">
        <v>186</v>
      </c>
      <c r="AL770" s="16" t="s">
        <v>837</v>
      </c>
      <c r="AM770" s="16" t="s">
        <v>171</v>
      </c>
      <c r="AN770" s="16" t="s">
        <v>844</v>
      </c>
      <c r="AO770" s="16" t="s">
        <v>845</v>
      </c>
      <c r="AP770" s="16" t="s">
        <v>846</v>
      </c>
      <c r="AQ770" s="16" t="s">
        <v>846</v>
      </c>
      <c r="AR770" s="16" t="s">
        <v>843</v>
      </c>
      <c r="AS770" s="16" t="s">
        <v>171</v>
      </c>
      <c r="AT770" s="16" t="s">
        <v>847</v>
      </c>
      <c r="AU770" s="16" t="s">
        <v>843</v>
      </c>
      <c r="AV770" s="16" t="s">
        <v>179</v>
      </c>
      <c r="AW770" s="16" t="s">
        <v>848</v>
      </c>
      <c r="AX770" s="16" t="s">
        <v>849</v>
      </c>
      <c r="AY770" s="16" t="s">
        <v>186</v>
      </c>
      <c r="AZ770" s="16" t="s">
        <v>848</v>
      </c>
      <c r="BA770" s="16" t="s">
        <v>840</v>
      </c>
      <c r="BB770" s="16" t="s">
        <v>843</v>
      </c>
      <c r="BC770" s="16" t="s">
        <v>171</v>
      </c>
      <c r="BD770" s="16" t="s">
        <v>837</v>
      </c>
      <c r="BE770" s="16" t="s">
        <v>171</v>
      </c>
      <c r="BF770" s="16" t="s">
        <v>848</v>
      </c>
      <c r="BG770" s="16" t="s">
        <v>186</v>
      </c>
      <c r="BH770" s="16" t="s">
        <v>582</v>
      </c>
      <c r="BI770" s="16" t="s">
        <v>186</v>
      </c>
      <c r="BJ770" s="16" t="s">
        <v>842</v>
      </c>
      <c r="BK770" s="16" t="s">
        <v>177</v>
      </c>
      <c r="BL770" s="16" t="s">
        <v>848</v>
      </c>
      <c r="BM770" s="16" t="s">
        <v>850</v>
      </c>
      <c r="BN770" s="16" t="s">
        <v>851</v>
      </c>
      <c r="BO770" s="16" t="s">
        <v>843</v>
      </c>
      <c r="BP770" s="16" t="s">
        <v>846</v>
      </c>
      <c r="BQ770" s="16" t="s">
        <v>837</v>
      </c>
      <c r="BR770" s="0"/>
      <c r="BS770" s="16" t="s">
        <v>843</v>
      </c>
      <c r="BT770" s="0"/>
      <c r="BU770" s="0"/>
      <c r="BV770" s="0"/>
      <c r="BW770" s="18"/>
      <c r="BX770" s="0"/>
      <c r="BY770" s="0"/>
      <c r="BZ770" s="18"/>
      <c r="CA770" s="0"/>
      <c r="CB770" s="0"/>
      <c r="CC770" s="0"/>
      <c r="CD770" s="18"/>
      <c r="CE770" s="0"/>
      <c r="CF770" s="18"/>
      <c r="CG770" s="0"/>
      <c r="CH770" s="0"/>
      <c r="CI770" s="18"/>
      <c r="CJ770" s="18"/>
      <c r="CK770" s="0"/>
      <c r="CL770" s="0"/>
    </row>
    <row r="771" customFormat="false" ht="13.8" hidden="false" customHeight="false" outlineLevel="0" collapsed="false">
      <c r="A771" s="4" t="s">
        <v>203</v>
      </c>
      <c r="B771" s="17" t="n">
        <v>2</v>
      </c>
      <c r="C771" s="17" t="n">
        <v>2</v>
      </c>
      <c r="D771" s="17" t="n">
        <v>2</v>
      </c>
      <c r="E771" s="17" t="n">
        <v>23</v>
      </c>
      <c r="F771" s="17" t="n">
        <v>12</v>
      </c>
      <c r="G771" s="17" t="n">
        <v>8</v>
      </c>
      <c r="H771" s="4" t="n">
        <v>8012</v>
      </c>
      <c r="I771" s="4" t="s">
        <v>200</v>
      </c>
      <c r="J771" s="4" t="s">
        <v>200</v>
      </c>
      <c r="K771" s="4" t="n">
        <v>28012</v>
      </c>
      <c r="L771" s="4" t="s">
        <v>3517</v>
      </c>
      <c r="M771" s="16"/>
      <c r="N771" s="16"/>
      <c r="O771" s="16" t="s">
        <v>882</v>
      </c>
      <c r="P771" s="16"/>
      <c r="Q771" s="16" t="s">
        <v>137</v>
      </c>
      <c r="R771" s="16" t="n">
        <f aca="false">(1+LEN(N771)-LEN(SUBSTITUTE(N771," ","")))+1</f>
        <v>2</v>
      </c>
      <c r="S771" s="16" t="n">
        <f aca="false">(1+LEN(O771)-LEN(SUBSTITUTE(O771," ","")))</f>
        <v>5</v>
      </c>
      <c r="T771" s="16" t="s">
        <v>741</v>
      </c>
      <c r="U771" s="16" t="s">
        <v>856</v>
      </c>
      <c r="V771" s="16" t="s">
        <v>857</v>
      </c>
      <c r="W771" s="16" t="s">
        <v>843</v>
      </c>
      <c r="X771" s="16" t="s">
        <v>843</v>
      </c>
      <c r="Y771" s="16" t="s">
        <v>856</v>
      </c>
      <c r="Z771" s="16" t="s">
        <v>502</v>
      </c>
      <c r="AA771" s="16" t="s">
        <v>858</v>
      </c>
      <c r="AB771" s="16" t="s">
        <v>856</v>
      </c>
      <c r="AC771" s="16" t="s">
        <v>858</v>
      </c>
      <c r="AD771" s="16" t="s">
        <v>859</v>
      </c>
      <c r="AE771" s="16" t="s">
        <v>860</v>
      </c>
      <c r="AF771" s="16" t="s">
        <v>861</v>
      </c>
      <c r="AG771" s="16" t="s">
        <v>862</v>
      </c>
      <c r="AH771" s="16" t="s">
        <v>863</v>
      </c>
      <c r="AI771" s="16" t="s">
        <v>856</v>
      </c>
      <c r="AJ771" s="16" t="s">
        <v>864</v>
      </c>
      <c r="AK771" s="16" t="s">
        <v>865</v>
      </c>
      <c r="AL771" s="16" t="s">
        <v>866</v>
      </c>
      <c r="AM771" s="16" t="s">
        <v>856</v>
      </c>
      <c r="AN771" s="16" t="s">
        <v>867</v>
      </c>
      <c r="AO771" s="16" t="s">
        <v>843</v>
      </c>
      <c r="AP771" s="16" t="s">
        <v>868</v>
      </c>
      <c r="AQ771" s="16" t="s">
        <v>869</v>
      </c>
      <c r="AR771" s="16" t="s">
        <v>870</v>
      </c>
      <c r="AS771" s="16" t="s">
        <v>848</v>
      </c>
      <c r="AT771" s="16" t="s">
        <v>871</v>
      </c>
      <c r="AU771" s="16" t="s">
        <v>867</v>
      </c>
      <c r="AV771" s="16" t="s">
        <v>858</v>
      </c>
      <c r="AW771" s="16" t="s">
        <v>872</v>
      </c>
      <c r="AX771" s="16" t="s">
        <v>843</v>
      </c>
      <c r="AY771" s="16" t="s">
        <v>873</v>
      </c>
      <c r="AZ771" s="16" t="s">
        <v>874</v>
      </c>
      <c r="BA771" s="16" t="s">
        <v>875</v>
      </c>
      <c r="BB771" s="16" t="s">
        <v>856</v>
      </c>
      <c r="BC771" s="16" t="s">
        <v>873</v>
      </c>
      <c r="BD771" s="16" t="s">
        <v>858</v>
      </c>
      <c r="BE771" s="16" t="s">
        <v>876</v>
      </c>
      <c r="BF771" s="16" t="s">
        <v>873</v>
      </c>
      <c r="BG771" s="16" t="s">
        <v>843</v>
      </c>
      <c r="BH771" s="16" t="s">
        <v>856</v>
      </c>
      <c r="BI771" s="16" t="s">
        <v>865</v>
      </c>
      <c r="BJ771" s="16" t="s">
        <v>856</v>
      </c>
      <c r="BK771" s="16" t="s">
        <v>867</v>
      </c>
      <c r="BL771" s="16" t="s">
        <v>858</v>
      </c>
      <c r="BM771" s="16" t="s">
        <v>873</v>
      </c>
      <c r="BN771" s="16" t="s">
        <v>877</v>
      </c>
      <c r="BO771" s="16" t="s">
        <v>878</v>
      </c>
      <c r="BP771" s="16" t="s">
        <v>867</v>
      </c>
      <c r="BQ771" s="16" t="s">
        <v>843</v>
      </c>
      <c r="BR771" s="16"/>
      <c r="BS771" s="16" t="s">
        <v>879</v>
      </c>
      <c r="BT771" s="16"/>
      <c r="BU771" s="16"/>
      <c r="BV771" s="16"/>
      <c r="BW771" s="18"/>
      <c r="BX771" s="16"/>
      <c r="BY771" s="16"/>
      <c r="BZ771" s="18"/>
      <c r="CA771" s="16"/>
      <c r="CB771" s="16"/>
      <c r="CC771" s="16"/>
      <c r="CD771" s="18"/>
      <c r="CE771" s="16"/>
      <c r="CF771" s="18"/>
      <c r="CG771" s="16"/>
      <c r="CH771" s="16"/>
      <c r="CI771" s="18"/>
      <c r="CJ771" s="18"/>
      <c r="CK771" s="16"/>
      <c r="CL771" s="16"/>
    </row>
    <row r="772" customFormat="false" ht="13.8" hidden="false" customHeight="false" outlineLevel="0" collapsed="false">
      <c r="A772" s="4" t="s">
        <v>199</v>
      </c>
      <c r="B772" s="4" t="n">
        <v>2</v>
      </c>
      <c r="C772" s="4" t="n">
        <v>1</v>
      </c>
      <c r="D772" s="4" t="n">
        <v>1</v>
      </c>
      <c r="E772" s="4" t="n">
        <v>24</v>
      </c>
      <c r="F772" s="4" t="n">
        <v>13</v>
      </c>
      <c r="G772" s="4" t="n">
        <v>5</v>
      </c>
      <c r="H772" s="4" t="n">
        <v>5013</v>
      </c>
      <c r="I772" s="4" t="s">
        <v>200</v>
      </c>
      <c r="J772" s="4" t="s">
        <v>200</v>
      </c>
      <c r="K772" s="4" t="n">
        <v>25013</v>
      </c>
      <c r="L772" s="4" t="s">
        <v>3517</v>
      </c>
      <c r="M772" s="16"/>
      <c r="N772" s="16"/>
      <c r="O772" s="15" t="s">
        <v>932</v>
      </c>
      <c r="P772" s="16"/>
      <c r="Q772" s="15" t="s">
        <v>282</v>
      </c>
      <c r="R772" s="16" t="n">
        <f aca="false">(1+LEN(N772)-LEN(SUBSTITUTE(N772," ","")))+1</f>
        <v>2</v>
      </c>
      <c r="S772" s="16" t="n">
        <f aca="false">(1+LEN(O772)-LEN(SUBSTITUTE(O772," ","")))</f>
        <v>6</v>
      </c>
      <c r="T772" s="16" t="s">
        <v>741</v>
      </c>
      <c r="U772" s="16" t="s">
        <v>887</v>
      </c>
      <c r="V772" s="16" t="s">
        <v>888</v>
      </c>
      <c r="W772" s="16" t="s">
        <v>889</v>
      </c>
      <c r="X772" s="16" t="s">
        <v>190</v>
      </c>
      <c r="Y772" s="16" t="s">
        <v>890</v>
      </c>
      <c r="Z772" s="16" t="s">
        <v>891</v>
      </c>
      <c r="AA772" s="16" t="s">
        <v>887</v>
      </c>
      <c r="AB772" s="16" t="s">
        <v>887</v>
      </c>
      <c r="AC772" s="16" t="s">
        <v>892</v>
      </c>
      <c r="AD772" s="16" t="s">
        <v>892</v>
      </c>
      <c r="AE772" s="16" t="s">
        <v>893</v>
      </c>
      <c r="AF772" s="16" t="s">
        <v>894</v>
      </c>
      <c r="AG772" s="16" t="s">
        <v>887</v>
      </c>
      <c r="AH772" s="16" t="s">
        <v>895</v>
      </c>
      <c r="AI772" s="16" t="s">
        <v>887</v>
      </c>
      <c r="AJ772" s="16" t="s">
        <v>190</v>
      </c>
      <c r="AK772" s="16" t="s">
        <v>887</v>
      </c>
      <c r="AL772" s="16" t="s">
        <v>190</v>
      </c>
      <c r="AM772" s="16" t="s">
        <v>190</v>
      </c>
      <c r="AN772" s="16" t="s">
        <v>892</v>
      </c>
      <c r="AO772" s="16" t="s">
        <v>896</v>
      </c>
      <c r="AP772" s="16" t="s">
        <v>890</v>
      </c>
      <c r="AQ772" s="16" t="s">
        <v>887</v>
      </c>
      <c r="AR772" s="16" t="s">
        <v>897</v>
      </c>
      <c r="AS772" s="16" t="s">
        <v>890</v>
      </c>
      <c r="AT772" s="16" t="s">
        <v>887</v>
      </c>
      <c r="AU772" s="16" t="s">
        <v>706</v>
      </c>
      <c r="AV772" s="16" t="s">
        <v>898</v>
      </c>
      <c r="AW772" s="16" t="s">
        <v>887</v>
      </c>
      <c r="AX772" s="16" t="s">
        <v>190</v>
      </c>
      <c r="AY772" s="16" t="s">
        <v>890</v>
      </c>
      <c r="AZ772" s="16" t="s">
        <v>887</v>
      </c>
      <c r="BA772" s="16" t="s">
        <v>899</v>
      </c>
      <c r="BB772" s="16" t="s">
        <v>887</v>
      </c>
      <c r="BC772" s="16" t="s">
        <v>900</v>
      </c>
      <c r="BD772" s="16" t="s">
        <v>887</v>
      </c>
      <c r="BE772" s="16" t="s">
        <v>887</v>
      </c>
      <c r="BF772" s="16" t="s">
        <v>887</v>
      </c>
      <c r="BG772" s="16" t="s">
        <v>887</v>
      </c>
      <c r="BH772" s="16" t="s">
        <v>887</v>
      </c>
      <c r="BI772" s="16" t="s">
        <v>887</v>
      </c>
      <c r="BJ772" s="16" t="s">
        <v>901</v>
      </c>
      <c r="BK772" s="16" t="s">
        <v>887</v>
      </c>
      <c r="BL772" s="16" t="s">
        <v>887</v>
      </c>
      <c r="BM772" s="16" t="s">
        <v>902</v>
      </c>
      <c r="BN772" s="16" t="s">
        <v>903</v>
      </c>
      <c r="BO772" s="16" t="s">
        <v>887</v>
      </c>
      <c r="BP772" s="16" t="s">
        <v>887</v>
      </c>
      <c r="BQ772" s="16" t="s">
        <v>904</v>
      </c>
      <c r="BR772" s="16"/>
      <c r="BS772" s="16" t="s">
        <v>887</v>
      </c>
      <c r="BT772" s="16"/>
      <c r="BU772" s="16"/>
      <c r="BV772" s="16"/>
      <c r="BW772" s="14"/>
      <c r="BX772" s="16"/>
      <c r="BY772" s="16"/>
      <c r="BZ772" s="14"/>
      <c r="CA772" s="16"/>
      <c r="CB772" s="16"/>
      <c r="CC772" s="16"/>
      <c r="CD772" s="14"/>
      <c r="CE772" s="16"/>
      <c r="CF772" s="14"/>
      <c r="CG772" s="16"/>
      <c r="CH772" s="16"/>
      <c r="CI772" s="14"/>
      <c r="CJ772" s="14"/>
      <c r="CK772" s="15"/>
      <c r="CL772" s="16"/>
      <c r="CN772" s="16"/>
    </row>
    <row r="773" customFormat="false" ht="13.8" hidden="false" customHeight="false" outlineLevel="0" collapsed="false">
      <c r="A773" s="4" t="s">
        <v>201</v>
      </c>
      <c r="B773" s="4" t="n">
        <v>2</v>
      </c>
      <c r="C773" s="4" t="n">
        <v>1</v>
      </c>
      <c r="D773" s="4" t="n">
        <v>2</v>
      </c>
      <c r="E773" s="4" t="n">
        <v>24</v>
      </c>
      <c r="F773" s="4" t="n">
        <v>13</v>
      </c>
      <c r="G773" s="4" t="n">
        <v>6</v>
      </c>
      <c r="H773" s="4" t="n">
        <v>6013</v>
      </c>
      <c r="I773" s="4" t="s">
        <v>200</v>
      </c>
      <c r="J773" s="4" t="s">
        <v>200</v>
      </c>
      <c r="K773" s="4" t="n">
        <v>26013</v>
      </c>
      <c r="L773" s="4" t="s">
        <v>3517</v>
      </c>
      <c r="O773" s="15" t="s">
        <v>932</v>
      </c>
      <c r="P773" s="16"/>
      <c r="Q773" s="15" t="s">
        <v>282</v>
      </c>
      <c r="R773" s="0" t="n">
        <f aca="false">(1+LEN(N773)-LEN(SUBSTITUTE(N773," ","")))+1</f>
        <v>2</v>
      </c>
      <c r="S773" s="0" t="n">
        <f aca="false">(1+LEN(O773)-LEN(SUBSTITUTE(O773," ","")))</f>
        <v>6</v>
      </c>
      <c r="T773" s="0" t="s">
        <v>741</v>
      </c>
      <c r="U773" s="0" t="s">
        <v>890</v>
      </c>
      <c r="V773" s="0" t="s">
        <v>910</v>
      </c>
      <c r="W773" s="0" t="s">
        <v>911</v>
      </c>
      <c r="X773" s="0" t="s">
        <v>190</v>
      </c>
      <c r="Y773" s="0" t="s">
        <v>912</v>
      </c>
      <c r="Z773" s="0" t="s">
        <v>913</v>
      </c>
      <c r="AA773" s="0" t="s">
        <v>914</v>
      </c>
      <c r="AB773" s="0" t="s">
        <v>190</v>
      </c>
      <c r="AC773" s="0" t="s">
        <v>887</v>
      </c>
      <c r="AD773" s="0" t="s">
        <v>915</v>
      </c>
      <c r="AE773" s="0" t="s">
        <v>190</v>
      </c>
      <c r="AF773" s="0" t="s">
        <v>916</v>
      </c>
      <c r="AG773" s="0" t="s">
        <v>917</v>
      </c>
      <c r="AH773" s="0" t="s">
        <v>190</v>
      </c>
      <c r="AI773" s="0" t="s">
        <v>190</v>
      </c>
      <c r="AJ773" s="0" t="s">
        <v>918</v>
      </c>
      <c r="AK773" s="0" t="s">
        <v>806</v>
      </c>
      <c r="AL773" s="0" t="s">
        <v>919</v>
      </c>
      <c r="AM773" s="0" t="s">
        <v>190</v>
      </c>
      <c r="AN773" s="0" t="s">
        <v>920</v>
      </c>
      <c r="AO773" s="0" t="s">
        <v>190</v>
      </c>
      <c r="AP773" s="0" t="s">
        <v>921</v>
      </c>
      <c r="AQ773" s="0" t="s">
        <v>922</v>
      </c>
      <c r="AR773" s="0" t="s">
        <v>923</v>
      </c>
      <c r="AS773" s="0" t="s">
        <v>887</v>
      </c>
      <c r="AT773" s="0" t="s">
        <v>924</v>
      </c>
      <c r="AU773" s="0" t="s">
        <v>190</v>
      </c>
      <c r="AV773" s="0" t="s">
        <v>190</v>
      </c>
      <c r="AW773" s="0" t="s">
        <v>925</v>
      </c>
      <c r="AX773" s="0" t="s">
        <v>190</v>
      </c>
      <c r="AY773" s="0" t="s">
        <v>190</v>
      </c>
      <c r="AZ773" s="0" t="s">
        <v>926</v>
      </c>
      <c r="BA773" s="0" t="s">
        <v>190</v>
      </c>
      <c r="BB773" s="0" t="s">
        <v>190</v>
      </c>
      <c r="BC773" s="0" t="s">
        <v>927</v>
      </c>
      <c r="BD773" s="0" t="s">
        <v>928</v>
      </c>
      <c r="BE773" s="0" t="s">
        <v>806</v>
      </c>
      <c r="BF773" s="0" t="s">
        <v>190</v>
      </c>
      <c r="BG773" s="0" t="s">
        <v>190</v>
      </c>
      <c r="BH773" s="0" t="s">
        <v>929</v>
      </c>
      <c r="BI773" s="0" t="s">
        <v>930</v>
      </c>
      <c r="BJ773" s="0" t="s">
        <v>190</v>
      </c>
      <c r="BK773" s="0" t="s">
        <v>887</v>
      </c>
      <c r="BL773" s="0" t="s">
        <v>190</v>
      </c>
      <c r="BM773" s="0" t="s">
        <v>190</v>
      </c>
      <c r="BN773" s="0" t="s">
        <v>931</v>
      </c>
      <c r="BO773" s="0" t="s">
        <v>892</v>
      </c>
      <c r="BP773" s="12"/>
      <c r="BQ773" s="0" t="s">
        <v>190</v>
      </c>
      <c r="BS773" s="0" t="s">
        <v>190</v>
      </c>
      <c r="CI773" s="14"/>
      <c r="CJ773" s="14"/>
      <c r="CK773" s="15"/>
    </row>
    <row r="774" s="16" customFormat="true" ht="13.8" hidden="false" customHeight="false" outlineLevel="0" collapsed="false">
      <c r="A774" s="4" t="s">
        <v>202</v>
      </c>
      <c r="B774" s="17" t="n">
        <v>2</v>
      </c>
      <c r="C774" s="17" t="n">
        <v>2</v>
      </c>
      <c r="D774" s="17" t="n">
        <v>1</v>
      </c>
      <c r="E774" s="17" t="n">
        <v>24</v>
      </c>
      <c r="F774" s="17" t="n">
        <v>13</v>
      </c>
      <c r="G774" s="17" t="n">
        <v>7</v>
      </c>
      <c r="H774" s="4" t="n">
        <v>7013</v>
      </c>
      <c r="I774" s="4" t="s">
        <v>200</v>
      </c>
      <c r="J774" s="4" t="s">
        <v>200</v>
      </c>
      <c r="K774" s="4" t="n">
        <v>27013</v>
      </c>
      <c r="L774" s="4" t="s">
        <v>3517</v>
      </c>
      <c r="M774" s="0"/>
      <c r="N774" s="0"/>
      <c r="O774" s="16" t="s">
        <v>932</v>
      </c>
      <c r="P774" s="0"/>
      <c r="Q774" s="16" t="s">
        <v>282</v>
      </c>
      <c r="R774" s="16" t="n">
        <f aca="false">(1+LEN(N774)-LEN(SUBSTITUTE(N774," ","")))+1</f>
        <v>2</v>
      </c>
      <c r="S774" s="0" t="n">
        <f aca="false">(1+LEN(O774)-LEN(SUBSTITUTE(O774," ","")))</f>
        <v>6</v>
      </c>
      <c r="T774" s="16" t="s">
        <v>741</v>
      </c>
      <c r="U774" s="16" t="s">
        <v>887</v>
      </c>
      <c r="V774" s="16" t="s">
        <v>888</v>
      </c>
      <c r="W774" s="16" t="s">
        <v>889</v>
      </c>
      <c r="X774" s="16" t="s">
        <v>190</v>
      </c>
      <c r="Y774" s="16" t="s">
        <v>890</v>
      </c>
      <c r="Z774" s="16" t="s">
        <v>891</v>
      </c>
      <c r="AA774" s="16" t="s">
        <v>887</v>
      </c>
      <c r="AB774" s="16" t="s">
        <v>887</v>
      </c>
      <c r="AC774" s="16" t="s">
        <v>892</v>
      </c>
      <c r="AD774" s="16" t="s">
        <v>892</v>
      </c>
      <c r="AE774" s="16" t="s">
        <v>893</v>
      </c>
      <c r="AF774" s="16" t="s">
        <v>894</v>
      </c>
      <c r="AG774" s="16" t="s">
        <v>887</v>
      </c>
      <c r="AH774" s="16" t="s">
        <v>895</v>
      </c>
      <c r="AI774" s="16" t="s">
        <v>887</v>
      </c>
      <c r="AJ774" s="16" t="s">
        <v>190</v>
      </c>
      <c r="AK774" s="16" t="s">
        <v>887</v>
      </c>
      <c r="AL774" s="16" t="s">
        <v>190</v>
      </c>
      <c r="AM774" s="16" t="s">
        <v>190</v>
      </c>
      <c r="AN774" s="16" t="s">
        <v>892</v>
      </c>
      <c r="AO774" s="16" t="s">
        <v>896</v>
      </c>
      <c r="AP774" s="16" t="s">
        <v>890</v>
      </c>
      <c r="AQ774" s="16" t="s">
        <v>887</v>
      </c>
      <c r="AR774" s="16" t="s">
        <v>897</v>
      </c>
      <c r="AS774" s="16" t="s">
        <v>890</v>
      </c>
      <c r="AT774" s="16" t="s">
        <v>887</v>
      </c>
      <c r="AU774" s="16" t="s">
        <v>706</v>
      </c>
      <c r="AV774" s="16" t="s">
        <v>898</v>
      </c>
      <c r="AW774" s="16" t="s">
        <v>887</v>
      </c>
      <c r="AX774" s="16" t="s">
        <v>190</v>
      </c>
      <c r="AY774" s="16" t="s">
        <v>890</v>
      </c>
      <c r="AZ774" s="16" t="s">
        <v>887</v>
      </c>
      <c r="BA774" s="16" t="s">
        <v>899</v>
      </c>
      <c r="BB774" s="16" t="s">
        <v>887</v>
      </c>
      <c r="BC774" s="16" t="s">
        <v>900</v>
      </c>
      <c r="BD774" s="16" t="s">
        <v>887</v>
      </c>
      <c r="BE774" s="16" t="s">
        <v>887</v>
      </c>
      <c r="BF774" s="16" t="s">
        <v>887</v>
      </c>
      <c r="BG774" s="16" t="s">
        <v>887</v>
      </c>
      <c r="BH774" s="16" t="s">
        <v>887</v>
      </c>
      <c r="BI774" s="16" t="s">
        <v>887</v>
      </c>
      <c r="BJ774" s="16" t="s">
        <v>901</v>
      </c>
      <c r="BK774" s="16" t="s">
        <v>887</v>
      </c>
      <c r="BL774" s="16" t="s">
        <v>887</v>
      </c>
      <c r="BM774" s="16" t="s">
        <v>902</v>
      </c>
      <c r="BN774" s="16" t="s">
        <v>903</v>
      </c>
      <c r="BO774" s="16" t="s">
        <v>887</v>
      </c>
      <c r="BP774" s="16" t="s">
        <v>887</v>
      </c>
      <c r="BQ774" s="16" t="s">
        <v>904</v>
      </c>
      <c r="BR774" s="0"/>
      <c r="BS774" s="16" t="s">
        <v>887</v>
      </c>
      <c r="BT774" s="0"/>
      <c r="BU774" s="0"/>
      <c r="BV774" s="0"/>
      <c r="BW774" s="18"/>
      <c r="BX774" s="0"/>
      <c r="BY774" s="0"/>
      <c r="BZ774" s="18"/>
      <c r="CA774" s="0"/>
      <c r="CB774" s="0"/>
      <c r="CC774" s="0"/>
      <c r="CD774" s="18"/>
      <c r="CE774" s="0"/>
      <c r="CF774" s="18"/>
      <c r="CG774" s="0"/>
      <c r="CH774" s="0"/>
      <c r="CI774" s="18"/>
      <c r="CJ774" s="18"/>
      <c r="CK774" s="0"/>
      <c r="CL774" s="0"/>
    </row>
    <row r="775" customFormat="false" ht="13.8" hidden="false" customHeight="false" outlineLevel="0" collapsed="false">
      <c r="A775" s="4" t="s">
        <v>203</v>
      </c>
      <c r="B775" s="17" t="n">
        <v>2</v>
      </c>
      <c r="C775" s="17" t="n">
        <v>2</v>
      </c>
      <c r="D775" s="17" t="n">
        <v>2</v>
      </c>
      <c r="E775" s="17" t="n">
        <v>24</v>
      </c>
      <c r="F775" s="17" t="n">
        <v>13</v>
      </c>
      <c r="G775" s="17" t="n">
        <v>8</v>
      </c>
      <c r="H775" s="4" t="n">
        <v>8013</v>
      </c>
      <c r="I775" s="4" t="s">
        <v>200</v>
      </c>
      <c r="J775" s="4" t="s">
        <v>200</v>
      </c>
      <c r="K775" s="4" t="n">
        <v>28013</v>
      </c>
      <c r="L775" s="4" t="s">
        <v>3517</v>
      </c>
      <c r="M775" s="16"/>
      <c r="N775" s="16"/>
      <c r="O775" s="16" t="s">
        <v>932</v>
      </c>
      <c r="Q775" s="16" t="s">
        <v>282</v>
      </c>
      <c r="R775" s="16" t="n">
        <f aca="false">(1+LEN(N775)-LEN(SUBSTITUTE(N775," ","")))+1</f>
        <v>2</v>
      </c>
      <c r="S775" s="0" t="n">
        <f aca="false">(1+LEN(O775)-LEN(SUBSTITUTE(O775," ","")))</f>
        <v>6</v>
      </c>
      <c r="T775" s="16" t="s">
        <v>741</v>
      </c>
      <c r="U775" s="16" t="s">
        <v>890</v>
      </c>
      <c r="V775" s="16" t="s">
        <v>910</v>
      </c>
      <c r="W775" s="16" t="s">
        <v>911</v>
      </c>
      <c r="X775" s="16" t="s">
        <v>190</v>
      </c>
      <c r="Y775" s="16" t="s">
        <v>912</v>
      </c>
      <c r="Z775" s="16" t="s">
        <v>913</v>
      </c>
      <c r="AA775" s="16" t="s">
        <v>914</v>
      </c>
      <c r="AB775" s="16" t="s">
        <v>190</v>
      </c>
      <c r="AC775" s="16" t="s">
        <v>887</v>
      </c>
      <c r="AD775" s="16" t="s">
        <v>915</v>
      </c>
      <c r="AE775" s="16" t="s">
        <v>190</v>
      </c>
      <c r="AF775" s="16" t="s">
        <v>916</v>
      </c>
      <c r="AG775" s="16" t="s">
        <v>917</v>
      </c>
      <c r="AH775" s="16" t="s">
        <v>190</v>
      </c>
      <c r="AI775" s="16" t="s">
        <v>190</v>
      </c>
      <c r="AJ775" s="16" t="s">
        <v>918</v>
      </c>
      <c r="AK775" s="16" t="s">
        <v>806</v>
      </c>
      <c r="AL775" s="16" t="s">
        <v>919</v>
      </c>
      <c r="AM775" s="16" t="s">
        <v>190</v>
      </c>
      <c r="AN775" s="16" t="s">
        <v>920</v>
      </c>
      <c r="AO775" s="16" t="s">
        <v>190</v>
      </c>
      <c r="AP775" s="16" t="s">
        <v>921</v>
      </c>
      <c r="AQ775" s="16" t="s">
        <v>922</v>
      </c>
      <c r="AR775" s="16" t="s">
        <v>923</v>
      </c>
      <c r="AS775" s="16" t="s">
        <v>887</v>
      </c>
      <c r="AT775" s="16" t="s">
        <v>924</v>
      </c>
      <c r="AU775" s="16" t="s">
        <v>190</v>
      </c>
      <c r="AV775" s="16" t="s">
        <v>190</v>
      </c>
      <c r="AW775" s="16" t="s">
        <v>925</v>
      </c>
      <c r="AX775" s="16" t="s">
        <v>190</v>
      </c>
      <c r="AY775" s="16" t="s">
        <v>190</v>
      </c>
      <c r="AZ775" s="16" t="s">
        <v>926</v>
      </c>
      <c r="BA775" s="16" t="s">
        <v>190</v>
      </c>
      <c r="BB775" s="16" t="s">
        <v>190</v>
      </c>
      <c r="BC775" s="16" t="s">
        <v>927</v>
      </c>
      <c r="BD775" s="16" t="s">
        <v>928</v>
      </c>
      <c r="BE775" s="16" t="s">
        <v>806</v>
      </c>
      <c r="BF775" s="16" t="s">
        <v>190</v>
      </c>
      <c r="BG775" s="16" t="s">
        <v>190</v>
      </c>
      <c r="BH775" s="16" t="s">
        <v>929</v>
      </c>
      <c r="BI775" s="16" t="s">
        <v>930</v>
      </c>
      <c r="BJ775" s="16" t="s">
        <v>190</v>
      </c>
      <c r="BK775" s="16" t="s">
        <v>887</v>
      </c>
      <c r="BL775" s="16" t="s">
        <v>190</v>
      </c>
      <c r="BM775" s="16" t="s">
        <v>190</v>
      </c>
      <c r="BN775" s="16" t="s">
        <v>931</v>
      </c>
      <c r="BO775" s="16" t="s">
        <v>892</v>
      </c>
      <c r="BQ775" s="16" t="s">
        <v>190</v>
      </c>
      <c r="BS775" s="16" t="s">
        <v>190</v>
      </c>
      <c r="BW775" s="18"/>
      <c r="BZ775" s="18"/>
      <c r="CD775" s="18"/>
      <c r="CF775" s="18"/>
      <c r="CI775" s="18"/>
      <c r="CJ775" s="18"/>
    </row>
    <row r="776" customFormat="false" ht="13.8" hidden="false" customHeight="false" outlineLevel="0" collapsed="false">
      <c r="A776" s="4" t="s">
        <v>199</v>
      </c>
      <c r="B776" s="4" t="n">
        <v>2</v>
      </c>
      <c r="C776" s="4" t="n">
        <v>1</v>
      </c>
      <c r="D776" s="4" t="n">
        <v>1</v>
      </c>
      <c r="E776" s="4" t="n">
        <v>25</v>
      </c>
      <c r="F776" s="4" t="n">
        <v>14</v>
      </c>
      <c r="G776" s="4" t="n">
        <v>5</v>
      </c>
      <c r="H776" s="4" t="n">
        <v>5014</v>
      </c>
      <c r="I776" s="4" t="s">
        <v>200</v>
      </c>
      <c r="J776" s="4" t="s">
        <v>200</v>
      </c>
      <c r="K776" s="4" t="n">
        <v>25014</v>
      </c>
      <c r="L776" s="4" t="s">
        <v>3517</v>
      </c>
      <c r="M776" s="16"/>
      <c r="N776" s="16"/>
      <c r="O776" s="15" t="s">
        <v>990</v>
      </c>
      <c r="P776" s="16"/>
      <c r="Q776" s="15" t="s">
        <v>282</v>
      </c>
      <c r="R776" s="16" t="n">
        <f aca="false">(1+LEN(N776)-LEN(SUBSTITUTE(N776," ","")))+1</f>
        <v>2</v>
      </c>
      <c r="S776" s="16" t="n">
        <f aca="false">(1+LEN(O776)-LEN(SUBSTITUTE(O776," ","")))</f>
        <v>6</v>
      </c>
      <c r="T776" s="16" t="s">
        <v>741</v>
      </c>
      <c r="U776" s="16" t="s">
        <v>452</v>
      </c>
      <c r="V776" s="16" t="s">
        <v>936</v>
      </c>
      <c r="W776" s="16" t="s">
        <v>937</v>
      </c>
      <c r="X776" s="16" t="s">
        <v>938</v>
      </c>
      <c r="Y776" s="16" t="s">
        <v>452</v>
      </c>
      <c r="Z776" s="16" t="s">
        <v>454</v>
      </c>
      <c r="AA776" s="16" t="s">
        <v>939</v>
      </c>
      <c r="AB776" s="16" t="s">
        <v>452</v>
      </c>
      <c r="AC776" s="16" t="s">
        <v>940</v>
      </c>
      <c r="AD776" s="16" t="s">
        <v>463</v>
      </c>
      <c r="AE776" s="16" t="s">
        <v>454</v>
      </c>
      <c r="AF776" s="16" t="s">
        <v>941</v>
      </c>
      <c r="AG776" s="16" t="s">
        <v>938</v>
      </c>
      <c r="AH776" s="16" t="s">
        <v>463</v>
      </c>
      <c r="AI776" s="16" t="s">
        <v>463</v>
      </c>
      <c r="AJ776" s="16" t="s">
        <v>942</v>
      </c>
      <c r="AK776" s="16" t="s">
        <v>938</v>
      </c>
      <c r="AL776" s="16" t="s">
        <v>454</v>
      </c>
      <c r="AM776" s="16" t="s">
        <v>452</v>
      </c>
      <c r="AN776" s="16" t="s">
        <v>454</v>
      </c>
      <c r="AO776" s="16" t="s">
        <v>450</v>
      </c>
      <c r="AP776" s="16" t="s">
        <v>943</v>
      </c>
      <c r="AQ776" s="16" t="s">
        <v>463</v>
      </c>
      <c r="AR776" s="16" t="s">
        <v>943</v>
      </c>
      <c r="AS776" s="16" t="s">
        <v>463</v>
      </c>
      <c r="AT776" s="16" t="s">
        <v>938</v>
      </c>
      <c r="AU776" s="16" t="s">
        <v>944</v>
      </c>
      <c r="AV776" s="16" t="s">
        <v>456</v>
      </c>
      <c r="AW776" s="16" t="s">
        <v>463</v>
      </c>
      <c r="AX776" s="16" t="s">
        <v>945</v>
      </c>
      <c r="AY776" s="16" t="s">
        <v>463</v>
      </c>
      <c r="AZ776" s="16" t="s">
        <v>946</v>
      </c>
      <c r="BA776" s="16" t="s">
        <v>947</v>
      </c>
      <c r="BB776" s="16" t="s">
        <v>463</v>
      </c>
      <c r="BC776" s="16" t="s">
        <v>454</v>
      </c>
      <c r="BD776" s="16" t="s">
        <v>948</v>
      </c>
      <c r="BE776" s="16" t="s">
        <v>452</v>
      </c>
      <c r="BF776" s="16" t="s">
        <v>949</v>
      </c>
      <c r="BG776" s="16" t="s">
        <v>452</v>
      </c>
      <c r="BH776" s="16" t="s">
        <v>454</v>
      </c>
      <c r="BI776" s="16" t="s">
        <v>463</v>
      </c>
      <c r="BJ776" s="16" t="s">
        <v>454</v>
      </c>
      <c r="BK776" s="16" t="s">
        <v>463</v>
      </c>
      <c r="BL776" s="16" t="s">
        <v>950</v>
      </c>
      <c r="BM776" s="16" t="s">
        <v>951</v>
      </c>
      <c r="BN776" s="16" t="s">
        <v>952</v>
      </c>
      <c r="BO776" s="16" t="s">
        <v>463</v>
      </c>
      <c r="BP776" s="16" t="s">
        <v>953</v>
      </c>
      <c r="BQ776" s="16" t="s">
        <v>944</v>
      </c>
      <c r="BR776" s="16"/>
      <c r="BS776" s="16" t="s">
        <v>463</v>
      </c>
      <c r="BT776" s="16"/>
      <c r="BU776" s="16"/>
      <c r="BV776" s="16"/>
      <c r="BW776" s="18"/>
      <c r="CI776" s="14"/>
      <c r="CJ776" s="14"/>
      <c r="CK776" s="15"/>
      <c r="CM776" s="16"/>
      <c r="CN776" s="16"/>
    </row>
    <row r="777" customFormat="false" ht="13.8" hidden="false" customHeight="false" outlineLevel="0" collapsed="false">
      <c r="A777" s="4" t="s">
        <v>201</v>
      </c>
      <c r="B777" s="4" t="n">
        <v>2</v>
      </c>
      <c r="C777" s="4" t="n">
        <v>1</v>
      </c>
      <c r="D777" s="4" t="n">
        <v>2</v>
      </c>
      <c r="E777" s="4" t="n">
        <v>25</v>
      </c>
      <c r="F777" s="4" t="n">
        <v>14</v>
      </c>
      <c r="G777" s="4" t="n">
        <v>6</v>
      </c>
      <c r="H777" s="4" t="n">
        <v>6014</v>
      </c>
      <c r="I777" s="4" t="s">
        <v>200</v>
      </c>
      <c r="J777" s="4" t="s">
        <v>200</v>
      </c>
      <c r="K777" s="4" t="n">
        <v>26014</v>
      </c>
      <c r="L777" s="4" t="s">
        <v>3517</v>
      </c>
      <c r="O777" s="15" t="s">
        <v>990</v>
      </c>
      <c r="Q777" s="15" t="s">
        <v>282</v>
      </c>
      <c r="R777" s="0" t="n">
        <f aca="false">(1+LEN(N777)-LEN(SUBSTITUTE(N777," ","")))+1</f>
        <v>2</v>
      </c>
      <c r="S777" s="0" t="n">
        <f aca="false">(1+LEN(O777)-LEN(SUBSTITUTE(O777," ","")))</f>
        <v>6</v>
      </c>
      <c r="T777" s="0" t="s">
        <v>741</v>
      </c>
      <c r="U777" s="0" t="s">
        <v>938</v>
      </c>
      <c r="V777" s="0" t="s">
        <v>957</v>
      </c>
      <c r="W777" s="0" t="s">
        <v>958</v>
      </c>
      <c r="X777" s="0" t="s">
        <v>959</v>
      </c>
      <c r="Y777" s="0" t="s">
        <v>960</v>
      </c>
      <c r="Z777" s="0" t="s">
        <v>961</v>
      </c>
      <c r="AA777" s="12"/>
      <c r="AB777" s="0" t="s">
        <v>962</v>
      </c>
      <c r="AC777" s="0" t="s">
        <v>963</v>
      </c>
      <c r="AD777" s="0" t="s">
        <v>964</v>
      </c>
      <c r="AE777" s="0" t="s">
        <v>936</v>
      </c>
      <c r="AF777" s="0" t="s">
        <v>965</v>
      </c>
      <c r="AG777" s="0" t="s">
        <v>966</v>
      </c>
      <c r="AH777" s="0" t="s">
        <v>967</v>
      </c>
      <c r="AI777" s="0" t="s">
        <v>936</v>
      </c>
      <c r="AJ777" s="0" t="s">
        <v>968</v>
      </c>
      <c r="AK777" s="0" t="s">
        <v>969</v>
      </c>
      <c r="AL777" s="0" t="s">
        <v>970</v>
      </c>
      <c r="AM777" s="0" t="s">
        <v>971</v>
      </c>
      <c r="AN777" s="0" t="s">
        <v>971</v>
      </c>
      <c r="AO777" s="0" t="s">
        <v>972</v>
      </c>
      <c r="AP777" s="0" t="s">
        <v>973</v>
      </c>
      <c r="AQ777" s="0" t="s">
        <v>974</v>
      </c>
      <c r="AR777" s="0" t="s">
        <v>957</v>
      </c>
      <c r="AS777" s="0" t="s">
        <v>975</v>
      </c>
      <c r="AT777" s="0" t="s">
        <v>463</v>
      </c>
      <c r="AU777" s="0" t="s">
        <v>971</v>
      </c>
      <c r="AV777" s="0" t="s">
        <v>959</v>
      </c>
      <c r="AW777" s="0" t="s">
        <v>976</v>
      </c>
      <c r="AX777" s="0" t="s">
        <v>976</v>
      </c>
      <c r="AY777" s="0" t="s">
        <v>962</v>
      </c>
      <c r="AZ777" s="0" t="s">
        <v>971</v>
      </c>
      <c r="BA777" s="0" t="s">
        <v>977</v>
      </c>
      <c r="BB777" s="0" t="s">
        <v>971</v>
      </c>
      <c r="BC777" s="0" t="s">
        <v>957</v>
      </c>
      <c r="BD777" s="0" t="s">
        <v>978</v>
      </c>
      <c r="BE777" s="0" t="s">
        <v>979</v>
      </c>
      <c r="BF777" s="0" t="s">
        <v>980</v>
      </c>
      <c r="BG777" s="0" t="s">
        <v>981</v>
      </c>
      <c r="BH777" s="0" t="s">
        <v>938</v>
      </c>
      <c r="BI777" s="0" t="s">
        <v>982</v>
      </c>
      <c r="BJ777" s="0" t="s">
        <v>962</v>
      </c>
      <c r="BK777" s="0" t="s">
        <v>983</v>
      </c>
      <c r="BL777" s="0" t="s">
        <v>957</v>
      </c>
      <c r="BM777" s="0" t="s">
        <v>984</v>
      </c>
      <c r="BN777" s="12"/>
      <c r="BO777" s="0" t="s">
        <v>985</v>
      </c>
      <c r="BP777" s="0" t="s">
        <v>986</v>
      </c>
      <c r="BQ777" s="0" t="s">
        <v>987</v>
      </c>
      <c r="BS777" s="0" t="s">
        <v>962</v>
      </c>
      <c r="BW777" s="18"/>
      <c r="CI777" s="14"/>
      <c r="CJ777" s="14"/>
      <c r="CK777" s="15"/>
      <c r="CM777" s="16"/>
      <c r="CN777" s="16"/>
    </row>
    <row r="778" s="16" customFormat="true" ht="13.8" hidden="false" customHeight="false" outlineLevel="0" collapsed="false">
      <c r="A778" s="4" t="s">
        <v>202</v>
      </c>
      <c r="B778" s="17" t="n">
        <v>2</v>
      </c>
      <c r="C778" s="17" t="n">
        <v>2</v>
      </c>
      <c r="D778" s="17" t="n">
        <v>1</v>
      </c>
      <c r="E778" s="17" t="n">
        <v>25</v>
      </c>
      <c r="F778" s="17" t="n">
        <v>14</v>
      </c>
      <c r="G778" s="17" t="n">
        <v>7</v>
      </c>
      <c r="H778" s="4" t="n">
        <v>7014</v>
      </c>
      <c r="I778" s="4" t="s">
        <v>200</v>
      </c>
      <c r="J778" s="4" t="s">
        <v>200</v>
      </c>
      <c r="K778" s="4" t="n">
        <v>27014</v>
      </c>
      <c r="L778" s="4" t="s">
        <v>3517</v>
      </c>
      <c r="M778" s="0"/>
      <c r="N778" s="0"/>
      <c r="O778" s="16" t="s">
        <v>990</v>
      </c>
      <c r="P778" s="0"/>
      <c r="Q778" s="16" t="s">
        <v>282</v>
      </c>
      <c r="R778" s="16" t="n">
        <f aca="false">(1+LEN(N778)-LEN(SUBSTITUTE(N778," ","")))+1</f>
        <v>2</v>
      </c>
      <c r="S778" s="0" t="n">
        <f aca="false">(1+LEN(O778)-LEN(SUBSTITUTE(O778," ","")))</f>
        <v>6</v>
      </c>
      <c r="T778" s="16" t="s">
        <v>741</v>
      </c>
      <c r="U778" s="16" t="s">
        <v>452</v>
      </c>
      <c r="V778" s="16" t="s">
        <v>936</v>
      </c>
      <c r="W778" s="16" t="s">
        <v>937</v>
      </c>
      <c r="X778" s="16" t="s">
        <v>938</v>
      </c>
      <c r="Y778" s="16" t="s">
        <v>452</v>
      </c>
      <c r="Z778" s="16" t="s">
        <v>454</v>
      </c>
      <c r="AA778" s="16" t="s">
        <v>939</v>
      </c>
      <c r="AB778" s="16" t="s">
        <v>452</v>
      </c>
      <c r="AC778" s="16" t="s">
        <v>940</v>
      </c>
      <c r="AD778" s="16" t="s">
        <v>463</v>
      </c>
      <c r="AE778" s="16" t="s">
        <v>454</v>
      </c>
      <c r="AF778" s="16" t="s">
        <v>941</v>
      </c>
      <c r="AG778" s="16" t="s">
        <v>938</v>
      </c>
      <c r="AH778" s="16" t="s">
        <v>463</v>
      </c>
      <c r="AI778" s="16" t="s">
        <v>463</v>
      </c>
      <c r="AJ778" s="16" t="s">
        <v>942</v>
      </c>
      <c r="AK778" s="16" t="s">
        <v>938</v>
      </c>
      <c r="AL778" s="16" t="s">
        <v>454</v>
      </c>
      <c r="AM778" s="16" t="s">
        <v>452</v>
      </c>
      <c r="AN778" s="16" t="s">
        <v>454</v>
      </c>
      <c r="AO778" s="16" t="s">
        <v>450</v>
      </c>
      <c r="AP778" s="16" t="s">
        <v>943</v>
      </c>
      <c r="AQ778" s="16" t="s">
        <v>463</v>
      </c>
      <c r="AR778" s="16" t="s">
        <v>943</v>
      </c>
      <c r="AS778" s="16" t="s">
        <v>463</v>
      </c>
      <c r="AT778" s="16" t="s">
        <v>938</v>
      </c>
      <c r="AU778" s="16" t="s">
        <v>944</v>
      </c>
      <c r="AV778" s="16" t="s">
        <v>456</v>
      </c>
      <c r="AW778" s="16" t="s">
        <v>463</v>
      </c>
      <c r="AX778" s="16" t="s">
        <v>945</v>
      </c>
      <c r="AY778" s="16" t="s">
        <v>463</v>
      </c>
      <c r="AZ778" s="16" t="s">
        <v>946</v>
      </c>
      <c r="BA778" s="16" t="s">
        <v>947</v>
      </c>
      <c r="BB778" s="16" t="s">
        <v>463</v>
      </c>
      <c r="BC778" s="16" t="s">
        <v>454</v>
      </c>
      <c r="BD778" s="16" t="s">
        <v>948</v>
      </c>
      <c r="BE778" s="16" t="s">
        <v>452</v>
      </c>
      <c r="BF778" s="16" t="s">
        <v>949</v>
      </c>
      <c r="BG778" s="16" t="s">
        <v>452</v>
      </c>
      <c r="BH778" s="16" t="s">
        <v>454</v>
      </c>
      <c r="BI778" s="16" t="s">
        <v>463</v>
      </c>
      <c r="BJ778" s="16" t="s">
        <v>454</v>
      </c>
      <c r="BK778" s="16" t="s">
        <v>463</v>
      </c>
      <c r="BL778" s="16" t="s">
        <v>950</v>
      </c>
      <c r="BM778" s="16" t="s">
        <v>951</v>
      </c>
      <c r="BN778" s="16" t="s">
        <v>952</v>
      </c>
      <c r="BO778" s="16" t="s">
        <v>463</v>
      </c>
      <c r="BP778" s="16" t="s">
        <v>953</v>
      </c>
      <c r="BQ778" s="16" t="s">
        <v>944</v>
      </c>
      <c r="BR778" s="0"/>
      <c r="BS778" s="16" t="s">
        <v>463</v>
      </c>
      <c r="BT778" s="0"/>
      <c r="BU778" s="0"/>
      <c r="BV778" s="0"/>
      <c r="BW778" s="18"/>
      <c r="BX778" s="0"/>
      <c r="BY778" s="0"/>
      <c r="BZ778" s="18"/>
      <c r="CA778" s="0"/>
      <c r="CB778" s="0"/>
      <c r="CC778" s="0"/>
      <c r="CD778" s="18"/>
      <c r="CE778" s="0"/>
      <c r="CF778" s="18"/>
      <c r="CG778" s="0"/>
      <c r="CH778" s="0"/>
      <c r="CI778" s="18"/>
      <c r="CJ778" s="18"/>
      <c r="CK778" s="0"/>
      <c r="CL778" s="0"/>
    </row>
    <row r="779" customFormat="false" ht="13.8" hidden="false" customHeight="false" outlineLevel="0" collapsed="false">
      <c r="A779" s="4" t="s">
        <v>203</v>
      </c>
      <c r="B779" s="17" t="n">
        <v>2</v>
      </c>
      <c r="C779" s="17" t="n">
        <v>2</v>
      </c>
      <c r="D779" s="17" t="n">
        <v>2</v>
      </c>
      <c r="E779" s="17" t="n">
        <v>25</v>
      </c>
      <c r="F779" s="17" t="n">
        <v>14</v>
      </c>
      <c r="G779" s="17" t="n">
        <v>8</v>
      </c>
      <c r="H779" s="4" t="n">
        <v>8014</v>
      </c>
      <c r="I779" s="4" t="s">
        <v>200</v>
      </c>
      <c r="J779" s="4" t="s">
        <v>200</v>
      </c>
      <c r="K779" s="4" t="n">
        <v>28014</v>
      </c>
      <c r="L779" s="4" t="s">
        <v>3517</v>
      </c>
      <c r="M779" s="16"/>
      <c r="N779" s="16"/>
      <c r="O779" s="16" t="s">
        <v>990</v>
      </c>
      <c r="Q779" s="16" t="s">
        <v>282</v>
      </c>
      <c r="R779" s="16" t="n">
        <f aca="false">(1+LEN(N779)-LEN(SUBSTITUTE(N779," ","")))+1</f>
        <v>2</v>
      </c>
      <c r="S779" s="0" t="n">
        <f aca="false">(1+LEN(O779)-LEN(SUBSTITUTE(O779," ","")))</f>
        <v>6</v>
      </c>
      <c r="T779" s="16" t="s">
        <v>741</v>
      </c>
      <c r="U779" s="16" t="s">
        <v>938</v>
      </c>
      <c r="V779" s="16" t="s">
        <v>957</v>
      </c>
      <c r="W779" s="16" t="s">
        <v>958</v>
      </c>
      <c r="X779" s="16" t="s">
        <v>959</v>
      </c>
      <c r="Y779" s="16" t="s">
        <v>960</v>
      </c>
      <c r="Z779" s="16" t="s">
        <v>961</v>
      </c>
      <c r="AB779" s="16" t="s">
        <v>962</v>
      </c>
      <c r="AC779" s="16" t="s">
        <v>963</v>
      </c>
      <c r="AD779" s="16" t="s">
        <v>964</v>
      </c>
      <c r="AE779" s="16" t="s">
        <v>936</v>
      </c>
      <c r="AF779" s="16" t="s">
        <v>965</v>
      </c>
      <c r="AG779" s="16" t="s">
        <v>966</v>
      </c>
      <c r="AH779" s="16" t="s">
        <v>967</v>
      </c>
      <c r="AI779" s="16" t="s">
        <v>936</v>
      </c>
      <c r="AJ779" s="16" t="s">
        <v>968</v>
      </c>
      <c r="AK779" s="16" t="s">
        <v>969</v>
      </c>
      <c r="AL779" s="16" t="s">
        <v>970</v>
      </c>
      <c r="AM779" s="16" t="s">
        <v>971</v>
      </c>
      <c r="AN779" s="16" t="s">
        <v>971</v>
      </c>
      <c r="AO779" s="16" t="s">
        <v>972</v>
      </c>
      <c r="AP779" s="16" t="s">
        <v>973</v>
      </c>
      <c r="AQ779" s="16" t="s">
        <v>974</v>
      </c>
      <c r="AR779" s="16" t="s">
        <v>957</v>
      </c>
      <c r="AS779" s="16" t="s">
        <v>975</v>
      </c>
      <c r="AT779" s="16" t="s">
        <v>463</v>
      </c>
      <c r="AU779" s="16" t="s">
        <v>971</v>
      </c>
      <c r="AV779" s="16" t="s">
        <v>959</v>
      </c>
      <c r="AW779" s="16" t="s">
        <v>976</v>
      </c>
      <c r="AX779" s="16" t="s">
        <v>976</v>
      </c>
      <c r="AY779" s="16" t="s">
        <v>962</v>
      </c>
      <c r="AZ779" s="16" t="s">
        <v>971</v>
      </c>
      <c r="BA779" s="16" t="s">
        <v>977</v>
      </c>
      <c r="BB779" s="16" t="s">
        <v>971</v>
      </c>
      <c r="BC779" s="16" t="s">
        <v>957</v>
      </c>
      <c r="BD779" s="16" t="s">
        <v>978</v>
      </c>
      <c r="BE779" s="16" t="s">
        <v>979</v>
      </c>
      <c r="BF779" s="16" t="s">
        <v>980</v>
      </c>
      <c r="BG779" s="16" t="s">
        <v>981</v>
      </c>
      <c r="BH779" s="16" t="s">
        <v>938</v>
      </c>
      <c r="BI779" s="16" t="s">
        <v>982</v>
      </c>
      <c r="BJ779" s="16" t="s">
        <v>962</v>
      </c>
      <c r="BK779" s="16" t="s">
        <v>983</v>
      </c>
      <c r="BL779" s="16" t="s">
        <v>957</v>
      </c>
      <c r="BM779" s="16" t="s">
        <v>984</v>
      </c>
      <c r="BO779" s="16" t="s">
        <v>985</v>
      </c>
      <c r="BP779" s="16" t="s">
        <v>986</v>
      </c>
      <c r="BQ779" s="16" t="s">
        <v>987</v>
      </c>
      <c r="BS779" s="16" t="s">
        <v>962</v>
      </c>
      <c r="BW779" s="18"/>
      <c r="BZ779" s="18"/>
      <c r="CD779" s="18"/>
      <c r="CF779" s="18"/>
      <c r="CI779" s="18"/>
      <c r="CJ779" s="18"/>
    </row>
    <row r="780" customFormat="false" ht="13.8" hidden="false" customHeight="false" outlineLevel="0" collapsed="false">
      <c r="A780" s="4" t="s">
        <v>199</v>
      </c>
      <c r="B780" s="4" t="n">
        <v>2</v>
      </c>
      <c r="C780" s="4" t="n">
        <v>1</v>
      </c>
      <c r="D780" s="4" t="n">
        <v>1</v>
      </c>
      <c r="E780" s="4" t="n">
        <v>26</v>
      </c>
      <c r="F780" s="4" t="n">
        <v>15</v>
      </c>
      <c r="G780" s="4" t="n">
        <v>5</v>
      </c>
      <c r="H780" s="4" t="n">
        <v>5015</v>
      </c>
      <c r="I780" s="4" t="s">
        <v>200</v>
      </c>
      <c r="J780" s="4" t="s">
        <v>200</v>
      </c>
      <c r="K780" s="4" t="n">
        <v>25015</v>
      </c>
      <c r="L780" s="4" t="s">
        <v>3517</v>
      </c>
      <c r="O780" s="15" t="s">
        <v>1029</v>
      </c>
      <c r="P780" s="16"/>
      <c r="Q780" s="15" t="s">
        <v>137</v>
      </c>
      <c r="R780" s="0" t="n">
        <f aca="false">(1+LEN(N780)-LEN(SUBSTITUTE(N780," ","")))+1</f>
        <v>2</v>
      </c>
      <c r="S780" s="0" t="n">
        <f aca="false">(1+LEN(O780)-LEN(SUBSTITUTE(O780," ","")))</f>
        <v>8</v>
      </c>
      <c r="T780" s="0" t="s">
        <v>741</v>
      </c>
      <c r="U780" s="0" t="s">
        <v>994</v>
      </c>
      <c r="V780" s="0" t="s">
        <v>995</v>
      </c>
      <c r="W780" s="0" t="s">
        <v>996</v>
      </c>
      <c r="X780" s="0" t="s">
        <v>615</v>
      </c>
      <c r="Y780" s="0" t="s">
        <v>994</v>
      </c>
      <c r="Z780" s="0" t="s">
        <v>560</v>
      </c>
      <c r="AA780" s="0" t="s">
        <v>997</v>
      </c>
      <c r="AB780" s="0" t="s">
        <v>994</v>
      </c>
      <c r="AC780" s="0" t="s">
        <v>998</v>
      </c>
      <c r="AD780" s="0" t="s">
        <v>994</v>
      </c>
      <c r="AE780" s="0" t="s">
        <v>999</v>
      </c>
      <c r="AF780" s="0" t="s">
        <v>1000</v>
      </c>
      <c r="AG780" s="0" t="s">
        <v>560</v>
      </c>
      <c r="AH780" s="0" t="s">
        <v>560</v>
      </c>
      <c r="AI780" s="0" t="s">
        <v>1001</v>
      </c>
      <c r="AJ780" s="0" t="s">
        <v>1002</v>
      </c>
      <c r="AK780" s="0" t="s">
        <v>560</v>
      </c>
      <c r="AL780" s="0" t="s">
        <v>560</v>
      </c>
      <c r="AM780" s="0" t="s">
        <v>560</v>
      </c>
      <c r="AN780" s="0" t="s">
        <v>560</v>
      </c>
      <c r="AO780" s="0" t="s">
        <v>994</v>
      </c>
      <c r="AP780" s="0" t="s">
        <v>560</v>
      </c>
      <c r="AQ780" s="0" t="s">
        <v>1003</v>
      </c>
      <c r="AR780" s="0" t="s">
        <v>560</v>
      </c>
      <c r="AS780" s="0" t="s">
        <v>190</v>
      </c>
      <c r="AT780" s="0" t="s">
        <v>994</v>
      </c>
      <c r="AU780" s="0" t="s">
        <v>994</v>
      </c>
      <c r="AV780" s="0" t="s">
        <v>1004</v>
      </c>
      <c r="AW780" s="0" t="s">
        <v>560</v>
      </c>
      <c r="AX780" s="0" t="s">
        <v>560</v>
      </c>
      <c r="AY780" s="0" t="s">
        <v>560</v>
      </c>
      <c r="AZ780" s="0" t="s">
        <v>994</v>
      </c>
      <c r="BA780" s="0" t="s">
        <v>560</v>
      </c>
      <c r="BB780" s="0" t="s">
        <v>560</v>
      </c>
      <c r="BC780" s="0" t="s">
        <v>560</v>
      </c>
      <c r="BD780" s="0" t="s">
        <v>560</v>
      </c>
      <c r="BE780" s="0" t="s">
        <v>560</v>
      </c>
      <c r="BF780" s="0" t="s">
        <v>1003</v>
      </c>
      <c r="BG780" s="0" t="s">
        <v>994</v>
      </c>
      <c r="BH780" s="0" t="s">
        <v>560</v>
      </c>
      <c r="BI780" s="0" t="s">
        <v>994</v>
      </c>
      <c r="BJ780" s="0" t="s">
        <v>1005</v>
      </c>
      <c r="BK780" s="0" t="s">
        <v>994</v>
      </c>
      <c r="BL780" s="0" t="s">
        <v>994</v>
      </c>
      <c r="BM780" s="0" t="s">
        <v>994</v>
      </c>
      <c r="BN780" s="0" t="s">
        <v>1006</v>
      </c>
      <c r="BO780" s="0" t="s">
        <v>994</v>
      </c>
      <c r="BP780" s="0" t="s">
        <v>560</v>
      </c>
      <c r="BQ780" s="0" t="s">
        <v>1003</v>
      </c>
      <c r="BS780" s="0" t="s">
        <v>994</v>
      </c>
      <c r="BW780" s="13"/>
      <c r="CI780" s="14"/>
      <c r="CJ780" s="14"/>
      <c r="CK780" s="15"/>
      <c r="CN780" s="16"/>
    </row>
    <row r="781" customFormat="false" ht="13.8" hidden="false" customHeight="false" outlineLevel="0" collapsed="false">
      <c r="A781" s="4" t="s">
        <v>201</v>
      </c>
      <c r="B781" s="4" t="n">
        <v>2</v>
      </c>
      <c r="C781" s="4" t="n">
        <v>1</v>
      </c>
      <c r="D781" s="4" t="n">
        <v>2</v>
      </c>
      <c r="E781" s="4" t="n">
        <v>26</v>
      </c>
      <c r="F781" s="4" t="n">
        <v>15</v>
      </c>
      <c r="G781" s="4" t="n">
        <v>6</v>
      </c>
      <c r="H781" s="4" t="n">
        <v>6015</v>
      </c>
      <c r="I781" s="4" t="s">
        <v>200</v>
      </c>
      <c r="J781" s="4" t="s">
        <v>200</v>
      </c>
      <c r="K781" s="4" t="n">
        <v>26015</v>
      </c>
      <c r="L781" s="4" t="s">
        <v>3517</v>
      </c>
      <c r="M781" s="16"/>
      <c r="N781" s="16"/>
      <c r="O781" s="15" t="s">
        <v>1029</v>
      </c>
      <c r="P781" s="16"/>
      <c r="Q781" s="15" t="s">
        <v>137</v>
      </c>
      <c r="R781" s="16" t="n">
        <f aca="false">(1+LEN(N781)-LEN(SUBSTITUTE(N781," ","")))+1</f>
        <v>2</v>
      </c>
      <c r="S781" s="16" t="n">
        <f aca="false">(1+LEN(O781)-LEN(SUBSTITUTE(O781," ","")))</f>
        <v>8</v>
      </c>
      <c r="T781" s="16" t="s">
        <v>741</v>
      </c>
      <c r="U781" s="16" t="s">
        <v>1010</v>
      </c>
      <c r="V781" s="16" t="s">
        <v>1011</v>
      </c>
      <c r="W781" s="16" t="s">
        <v>1012</v>
      </c>
      <c r="X781" s="16" t="s">
        <v>1010</v>
      </c>
      <c r="Y781" s="16" t="s">
        <v>1010</v>
      </c>
      <c r="Z781" s="16" t="s">
        <v>1010</v>
      </c>
      <c r="AA781" s="16" t="s">
        <v>1013</v>
      </c>
      <c r="AB781" s="16" t="s">
        <v>1010</v>
      </c>
      <c r="AC781" s="16" t="s">
        <v>1014</v>
      </c>
      <c r="AD781" s="16" t="s">
        <v>1015</v>
      </c>
      <c r="AE781" s="16" t="s">
        <v>1016</v>
      </c>
      <c r="AF781" s="16" t="s">
        <v>1010</v>
      </c>
      <c r="AG781" s="16" t="s">
        <v>1017</v>
      </c>
      <c r="AH781" s="16" t="s">
        <v>1010</v>
      </c>
      <c r="AI781" s="16" t="s">
        <v>1010</v>
      </c>
      <c r="AJ781" s="16" t="s">
        <v>1018</v>
      </c>
      <c r="AK781" s="16" t="s">
        <v>1019</v>
      </c>
      <c r="AL781" s="16" t="s">
        <v>1010</v>
      </c>
      <c r="AM781" s="16" t="s">
        <v>263</v>
      </c>
      <c r="AN781" s="16" t="s">
        <v>1020</v>
      </c>
      <c r="AO781" s="16" t="s">
        <v>1016</v>
      </c>
      <c r="AP781" s="16" t="s">
        <v>1021</v>
      </c>
      <c r="AQ781" s="16" t="s">
        <v>1022</v>
      </c>
      <c r="AR781" s="16" t="s">
        <v>1023</v>
      </c>
      <c r="AS781" s="16" t="s">
        <v>1010</v>
      </c>
      <c r="AT781" s="16" t="s">
        <v>1024</v>
      </c>
      <c r="AU781" s="16" t="s">
        <v>1010</v>
      </c>
      <c r="AV781" s="16" t="s">
        <v>1010</v>
      </c>
      <c r="AW781" s="16" t="s">
        <v>1010</v>
      </c>
      <c r="AX781" s="16" t="s">
        <v>237</v>
      </c>
      <c r="AY781" s="16" t="s">
        <v>237</v>
      </c>
      <c r="AZ781" s="16" t="s">
        <v>1016</v>
      </c>
      <c r="BA781" s="16" t="s">
        <v>1025</v>
      </c>
      <c r="BB781" s="16" t="s">
        <v>1010</v>
      </c>
      <c r="BC781" s="16" t="s">
        <v>1012</v>
      </c>
      <c r="BD781" s="16" t="s">
        <v>237</v>
      </c>
      <c r="BE781" s="16" t="s">
        <v>1019</v>
      </c>
      <c r="BF781" s="16" t="s">
        <v>1010</v>
      </c>
      <c r="BG781" s="16" t="s">
        <v>1010</v>
      </c>
      <c r="BH781" s="16" t="s">
        <v>237</v>
      </c>
      <c r="BI781" s="16" t="s">
        <v>1019</v>
      </c>
      <c r="BJ781" s="16" t="s">
        <v>237</v>
      </c>
      <c r="BK781" s="16" t="s">
        <v>1010</v>
      </c>
      <c r="BL781" s="16" t="s">
        <v>1010</v>
      </c>
      <c r="BM781" s="16" t="s">
        <v>1010</v>
      </c>
      <c r="BN781" s="16" t="s">
        <v>1020</v>
      </c>
      <c r="BO781" s="16" t="s">
        <v>1010</v>
      </c>
      <c r="BP781" s="16" t="s">
        <v>1026</v>
      </c>
      <c r="BQ781" s="16" t="s">
        <v>237</v>
      </c>
      <c r="BR781" s="16"/>
      <c r="BS781" s="16" t="s">
        <v>1010</v>
      </c>
      <c r="BT781" s="16"/>
      <c r="BU781" s="16"/>
      <c r="BV781" s="16"/>
      <c r="BW781" s="13"/>
      <c r="CI781" s="14"/>
      <c r="CJ781" s="14"/>
      <c r="CK781" s="15"/>
      <c r="CN781" s="16"/>
    </row>
    <row r="782" s="16" customFormat="true" ht="13.8" hidden="false" customHeight="false" outlineLevel="0" collapsed="false">
      <c r="A782" s="4" t="s">
        <v>202</v>
      </c>
      <c r="B782" s="17" t="n">
        <v>2</v>
      </c>
      <c r="C782" s="17" t="n">
        <v>2</v>
      </c>
      <c r="D782" s="17" t="n">
        <v>1</v>
      </c>
      <c r="E782" s="17" t="n">
        <v>26</v>
      </c>
      <c r="F782" s="17" t="n">
        <v>15</v>
      </c>
      <c r="G782" s="17" t="n">
        <v>7</v>
      </c>
      <c r="H782" s="4" t="n">
        <v>7015</v>
      </c>
      <c r="I782" s="4" t="s">
        <v>200</v>
      </c>
      <c r="J782" s="4" t="s">
        <v>200</v>
      </c>
      <c r="K782" s="4" t="n">
        <v>27015</v>
      </c>
      <c r="L782" s="4" t="s">
        <v>3517</v>
      </c>
      <c r="M782" s="0"/>
      <c r="N782" s="0"/>
      <c r="O782" s="16" t="s">
        <v>1029</v>
      </c>
      <c r="P782" s="0"/>
      <c r="Q782" s="16" t="s">
        <v>137</v>
      </c>
      <c r="R782" s="16" t="n">
        <f aca="false">(1+LEN(N782)-LEN(SUBSTITUTE(N782," ","")))+1</f>
        <v>2</v>
      </c>
      <c r="S782" s="0" t="n">
        <f aca="false">(1+LEN(O782)-LEN(SUBSTITUTE(O782," ","")))</f>
        <v>8</v>
      </c>
      <c r="T782" s="16" t="s">
        <v>741</v>
      </c>
      <c r="U782" s="16" t="s">
        <v>994</v>
      </c>
      <c r="V782" s="16" t="s">
        <v>995</v>
      </c>
      <c r="W782" s="16" t="s">
        <v>996</v>
      </c>
      <c r="X782" s="16" t="s">
        <v>615</v>
      </c>
      <c r="Y782" s="16" t="s">
        <v>994</v>
      </c>
      <c r="Z782" s="16" t="s">
        <v>560</v>
      </c>
      <c r="AA782" s="16" t="s">
        <v>997</v>
      </c>
      <c r="AB782" s="16" t="s">
        <v>994</v>
      </c>
      <c r="AC782" s="16" t="s">
        <v>998</v>
      </c>
      <c r="AD782" s="16" t="s">
        <v>994</v>
      </c>
      <c r="AE782" s="16" t="s">
        <v>999</v>
      </c>
      <c r="AF782" s="16" t="s">
        <v>1000</v>
      </c>
      <c r="AG782" s="16" t="s">
        <v>560</v>
      </c>
      <c r="AH782" s="16" t="s">
        <v>560</v>
      </c>
      <c r="AI782" s="16" t="s">
        <v>1001</v>
      </c>
      <c r="AJ782" s="16" t="s">
        <v>1002</v>
      </c>
      <c r="AK782" s="16" t="s">
        <v>560</v>
      </c>
      <c r="AL782" s="16" t="s">
        <v>560</v>
      </c>
      <c r="AM782" s="16" t="s">
        <v>560</v>
      </c>
      <c r="AN782" s="16" t="s">
        <v>560</v>
      </c>
      <c r="AO782" s="16" t="s">
        <v>994</v>
      </c>
      <c r="AP782" s="16" t="s">
        <v>560</v>
      </c>
      <c r="AQ782" s="16" t="s">
        <v>1003</v>
      </c>
      <c r="AR782" s="16" t="s">
        <v>560</v>
      </c>
      <c r="AS782" s="16" t="s">
        <v>190</v>
      </c>
      <c r="AT782" s="16" t="s">
        <v>994</v>
      </c>
      <c r="AU782" s="16" t="s">
        <v>994</v>
      </c>
      <c r="AV782" s="16" t="s">
        <v>1004</v>
      </c>
      <c r="AW782" s="16" t="s">
        <v>560</v>
      </c>
      <c r="AX782" s="16" t="s">
        <v>560</v>
      </c>
      <c r="AY782" s="16" t="s">
        <v>560</v>
      </c>
      <c r="AZ782" s="16" t="s">
        <v>994</v>
      </c>
      <c r="BA782" s="16" t="s">
        <v>560</v>
      </c>
      <c r="BB782" s="16" t="s">
        <v>560</v>
      </c>
      <c r="BC782" s="16" t="s">
        <v>560</v>
      </c>
      <c r="BD782" s="16" t="s">
        <v>560</v>
      </c>
      <c r="BE782" s="16" t="s">
        <v>560</v>
      </c>
      <c r="BF782" s="16" t="s">
        <v>1003</v>
      </c>
      <c r="BG782" s="16" t="s">
        <v>994</v>
      </c>
      <c r="BH782" s="16" t="s">
        <v>560</v>
      </c>
      <c r="BI782" s="16" t="s">
        <v>994</v>
      </c>
      <c r="BJ782" s="16" t="s">
        <v>1005</v>
      </c>
      <c r="BK782" s="16" t="s">
        <v>994</v>
      </c>
      <c r="BL782" s="16" t="s">
        <v>994</v>
      </c>
      <c r="BM782" s="16" t="s">
        <v>994</v>
      </c>
      <c r="BN782" s="16" t="s">
        <v>1006</v>
      </c>
      <c r="BO782" s="16" t="s">
        <v>994</v>
      </c>
      <c r="BP782" s="16" t="s">
        <v>560</v>
      </c>
      <c r="BQ782" s="16" t="s">
        <v>1003</v>
      </c>
      <c r="BR782" s="0"/>
      <c r="BS782" s="16" t="s">
        <v>994</v>
      </c>
      <c r="BT782" s="0"/>
      <c r="BU782" s="0"/>
      <c r="BV782" s="0"/>
      <c r="BW782" s="18"/>
      <c r="BX782" s="0"/>
      <c r="BY782" s="0"/>
      <c r="BZ782" s="18"/>
      <c r="CA782" s="0"/>
      <c r="CB782" s="0"/>
      <c r="CC782" s="0"/>
      <c r="CD782" s="18"/>
      <c r="CE782" s="0"/>
      <c r="CF782" s="18"/>
      <c r="CG782" s="0"/>
      <c r="CH782" s="0"/>
      <c r="CI782" s="18"/>
      <c r="CJ782" s="18"/>
      <c r="CK782" s="0"/>
      <c r="CL782" s="0"/>
    </row>
    <row r="783" customFormat="false" ht="13.8" hidden="false" customHeight="false" outlineLevel="0" collapsed="false">
      <c r="A783" s="4" t="s">
        <v>203</v>
      </c>
      <c r="B783" s="17" t="n">
        <v>2</v>
      </c>
      <c r="C783" s="17" t="n">
        <v>2</v>
      </c>
      <c r="D783" s="17" t="n">
        <v>2</v>
      </c>
      <c r="E783" s="17" t="n">
        <v>26</v>
      </c>
      <c r="F783" s="17" t="n">
        <v>15</v>
      </c>
      <c r="G783" s="17" t="n">
        <v>8</v>
      </c>
      <c r="H783" s="4" t="n">
        <v>8015</v>
      </c>
      <c r="I783" s="4" t="s">
        <v>200</v>
      </c>
      <c r="J783" s="4" t="s">
        <v>200</v>
      </c>
      <c r="K783" s="4" t="n">
        <v>28015</v>
      </c>
      <c r="L783" s="4" t="s">
        <v>3517</v>
      </c>
      <c r="M783" s="16"/>
      <c r="N783" s="16"/>
      <c r="O783" s="16" t="s">
        <v>1029</v>
      </c>
      <c r="P783" s="16"/>
      <c r="Q783" s="16" t="s">
        <v>137</v>
      </c>
      <c r="R783" s="16" t="n">
        <f aca="false">(1+LEN(N783)-LEN(SUBSTITUTE(N783," ","")))+1</f>
        <v>2</v>
      </c>
      <c r="S783" s="0" t="n">
        <f aca="false">(1+LEN(O783)-LEN(SUBSTITUTE(O783," ","")))</f>
        <v>8</v>
      </c>
      <c r="T783" s="16" t="s">
        <v>741</v>
      </c>
      <c r="U783" s="16" t="s">
        <v>1010</v>
      </c>
      <c r="V783" s="16" t="s">
        <v>1011</v>
      </c>
      <c r="W783" s="16" t="s">
        <v>1012</v>
      </c>
      <c r="X783" s="16" t="s">
        <v>1010</v>
      </c>
      <c r="Y783" s="16" t="s">
        <v>1010</v>
      </c>
      <c r="Z783" s="16" t="s">
        <v>1010</v>
      </c>
      <c r="AA783" s="16" t="s">
        <v>1013</v>
      </c>
      <c r="AB783" s="16" t="s">
        <v>1010</v>
      </c>
      <c r="AC783" s="16" t="s">
        <v>1014</v>
      </c>
      <c r="AD783" s="16" t="s">
        <v>1015</v>
      </c>
      <c r="AE783" s="16" t="s">
        <v>1016</v>
      </c>
      <c r="AF783" s="16" t="s">
        <v>1010</v>
      </c>
      <c r="AG783" s="16" t="s">
        <v>1017</v>
      </c>
      <c r="AH783" s="16" t="s">
        <v>1010</v>
      </c>
      <c r="AI783" s="16" t="s">
        <v>1010</v>
      </c>
      <c r="AJ783" s="16" t="s">
        <v>1018</v>
      </c>
      <c r="AK783" s="16" t="s">
        <v>1019</v>
      </c>
      <c r="AL783" s="16" t="s">
        <v>1010</v>
      </c>
      <c r="AM783" s="16" t="s">
        <v>263</v>
      </c>
      <c r="AN783" s="16" t="s">
        <v>1020</v>
      </c>
      <c r="AO783" s="16" t="s">
        <v>1016</v>
      </c>
      <c r="AP783" s="16" t="s">
        <v>1021</v>
      </c>
      <c r="AQ783" s="16" t="s">
        <v>1022</v>
      </c>
      <c r="AR783" s="16" t="s">
        <v>1023</v>
      </c>
      <c r="AS783" s="16" t="s">
        <v>1010</v>
      </c>
      <c r="AT783" s="16" t="s">
        <v>1024</v>
      </c>
      <c r="AU783" s="16" t="s">
        <v>1010</v>
      </c>
      <c r="AV783" s="16" t="s">
        <v>1010</v>
      </c>
      <c r="AW783" s="16" t="s">
        <v>1010</v>
      </c>
      <c r="AX783" s="16" t="s">
        <v>237</v>
      </c>
      <c r="AY783" s="16" t="s">
        <v>237</v>
      </c>
      <c r="AZ783" s="16" t="s">
        <v>1016</v>
      </c>
      <c r="BA783" s="16" t="s">
        <v>1025</v>
      </c>
      <c r="BB783" s="16" t="s">
        <v>1010</v>
      </c>
      <c r="BC783" s="16" t="s">
        <v>1012</v>
      </c>
      <c r="BD783" s="16" t="s">
        <v>237</v>
      </c>
      <c r="BE783" s="16" t="s">
        <v>1019</v>
      </c>
      <c r="BF783" s="16" t="s">
        <v>1010</v>
      </c>
      <c r="BG783" s="16" t="s">
        <v>1010</v>
      </c>
      <c r="BH783" s="16" t="s">
        <v>237</v>
      </c>
      <c r="BI783" s="16" t="s">
        <v>1019</v>
      </c>
      <c r="BJ783" s="16" t="s">
        <v>237</v>
      </c>
      <c r="BK783" s="16" t="s">
        <v>1010</v>
      </c>
      <c r="BL783" s="16" t="s">
        <v>1010</v>
      </c>
      <c r="BM783" s="16" t="s">
        <v>1010</v>
      </c>
      <c r="BN783" s="16" t="s">
        <v>1020</v>
      </c>
      <c r="BO783" s="16" t="s">
        <v>1010</v>
      </c>
      <c r="BP783" s="16" t="s">
        <v>1026</v>
      </c>
      <c r="BQ783" s="16" t="s">
        <v>237</v>
      </c>
      <c r="BS783" s="16" t="s">
        <v>1010</v>
      </c>
      <c r="BW783" s="18"/>
      <c r="BZ783" s="18"/>
      <c r="CD783" s="18"/>
      <c r="CF783" s="18"/>
      <c r="CI783" s="18"/>
      <c r="CJ783" s="18"/>
    </row>
    <row r="784" customFormat="false" ht="13.8" hidden="false" customHeight="false" outlineLevel="0" collapsed="false">
      <c r="A784" s="4" t="s">
        <v>195</v>
      </c>
      <c r="B784" s="4" t="n">
        <v>1</v>
      </c>
      <c r="C784" s="4" t="n">
        <v>1</v>
      </c>
      <c r="D784" s="4" t="n">
        <v>1</v>
      </c>
      <c r="E784" s="4" t="n">
        <v>62</v>
      </c>
      <c r="F784" s="4" t="n">
        <v>31</v>
      </c>
      <c r="G784" s="4" t="n">
        <v>0</v>
      </c>
      <c r="H784" s="4" t="n">
        <v>31</v>
      </c>
      <c r="I784" s="4" t="s">
        <v>200</v>
      </c>
      <c r="J784" s="4" t="s">
        <v>200</v>
      </c>
      <c r="K784" s="4" t="n">
        <v>20031</v>
      </c>
      <c r="L784" s="4" t="s">
        <v>3517</v>
      </c>
      <c r="O784" s="0" t="s">
        <v>1841</v>
      </c>
      <c r="Q784" s="0" t="s">
        <v>137</v>
      </c>
      <c r="R784" s="0" t="n">
        <f aca="false">(1+LEN(N784)-LEN(SUBSTITUTE(N784," ","")))+1</f>
        <v>2</v>
      </c>
      <c r="S784" s="0" t="n">
        <f aca="false">(1+LEN(O784)-LEN(SUBSTITUTE(O784," ","")))</f>
        <v>7</v>
      </c>
      <c r="T784" s="0" t="s">
        <v>1792</v>
      </c>
      <c r="U784" s="0" t="s">
        <v>1842</v>
      </c>
      <c r="V784" s="0" t="s">
        <v>1843</v>
      </c>
      <c r="W784" s="0" t="s">
        <v>1844</v>
      </c>
      <c r="X784" s="0" t="s">
        <v>1845</v>
      </c>
      <c r="Y784" s="0" t="s">
        <v>1846</v>
      </c>
      <c r="Z784" s="0" t="s">
        <v>1847</v>
      </c>
      <c r="AA784" s="0" t="s">
        <v>1848</v>
      </c>
      <c r="AB784" s="0" t="s">
        <v>1845</v>
      </c>
      <c r="AC784" s="0" t="s">
        <v>1849</v>
      </c>
      <c r="AD784" s="0" t="s">
        <v>1850</v>
      </c>
      <c r="AE784" s="0" t="s">
        <v>1851</v>
      </c>
      <c r="AF784" s="0" t="s">
        <v>1852</v>
      </c>
      <c r="AG784" s="0" t="s">
        <v>1365</v>
      </c>
      <c r="AH784" s="0" t="s">
        <v>1853</v>
      </c>
      <c r="AI784" s="0" t="s">
        <v>1854</v>
      </c>
      <c r="AJ784" s="0" t="s">
        <v>1855</v>
      </c>
      <c r="AK784" s="0" t="s">
        <v>1309</v>
      </c>
      <c r="AL784" s="0" t="s">
        <v>1856</v>
      </c>
      <c r="AM784" s="0" t="s">
        <v>1857</v>
      </c>
      <c r="AN784" s="0" t="s">
        <v>1858</v>
      </c>
      <c r="AO784" s="0" t="s">
        <v>1845</v>
      </c>
      <c r="AP784" s="0" t="s">
        <v>1859</v>
      </c>
      <c r="AQ784" s="0" t="s">
        <v>1845</v>
      </c>
      <c r="AR784" s="0" t="s">
        <v>1857</v>
      </c>
      <c r="AS784" s="0" t="s">
        <v>1845</v>
      </c>
      <c r="AT784" s="0" t="s">
        <v>1845</v>
      </c>
      <c r="AU784" s="0" t="s">
        <v>304</v>
      </c>
      <c r="AV784" s="0" t="s">
        <v>1860</v>
      </c>
      <c r="AW784" s="0" t="s">
        <v>1861</v>
      </c>
      <c r="AX784" s="0" t="s">
        <v>1862</v>
      </c>
      <c r="AY784" s="0" t="s">
        <v>1863</v>
      </c>
      <c r="AZ784" s="0" t="s">
        <v>1864</v>
      </c>
      <c r="BA784" s="0" t="s">
        <v>1858</v>
      </c>
      <c r="BB784" s="0" t="s">
        <v>1865</v>
      </c>
      <c r="BC784" s="0" t="s">
        <v>1866</v>
      </c>
      <c r="BD784" s="0" t="s">
        <v>1867</v>
      </c>
      <c r="BE784" s="12"/>
      <c r="BF784" s="0" t="s">
        <v>1868</v>
      </c>
      <c r="BG784" s="0" t="s">
        <v>1845</v>
      </c>
      <c r="BH784" s="0" t="s">
        <v>1869</v>
      </c>
      <c r="BI784" s="0" t="s">
        <v>1845</v>
      </c>
      <c r="BJ784" s="0" t="s">
        <v>1870</v>
      </c>
      <c r="BK784" s="0" t="s">
        <v>1871</v>
      </c>
      <c r="BL784" s="0" t="s">
        <v>1872</v>
      </c>
      <c r="BM784" s="0" t="s">
        <v>1861</v>
      </c>
      <c r="BN784" s="0" t="s">
        <v>1861</v>
      </c>
      <c r="BO784" s="0" t="s">
        <v>1098</v>
      </c>
      <c r="BP784" s="0" t="s">
        <v>1845</v>
      </c>
      <c r="BQ784" s="0" t="s">
        <v>1873</v>
      </c>
      <c r="BS784" s="0" t="s">
        <v>1845</v>
      </c>
      <c r="BW784" s="18"/>
      <c r="CI784" s="14"/>
      <c r="CJ784" s="14"/>
      <c r="CK784" s="15"/>
    </row>
    <row r="785" customFormat="false" ht="13.8" hidden="false" customHeight="false" outlineLevel="0" collapsed="false">
      <c r="A785" s="4" t="s">
        <v>197</v>
      </c>
      <c r="B785" s="4" t="n">
        <v>1</v>
      </c>
      <c r="C785" s="4" t="n">
        <v>1</v>
      </c>
      <c r="D785" s="4" t="n">
        <v>2</v>
      </c>
      <c r="E785" s="4" t="n">
        <v>62</v>
      </c>
      <c r="F785" s="4" t="n">
        <v>31</v>
      </c>
      <c r="G785" s="4" t="n">
        <v>1</v>
      </c>
      <c r="H785" s="4" t="n">
        <v>1031</v>
      </c>
      <c r="I785" s="4" t="s">
        <v>200</v>
      </c>
      <c r="J785" s="4" t="s">
        <v>200</v>
      </c>
      <c r="K785" s="4" t="n">
        <v>21031</v>
      </c>
      <c r="L785" s="4" t="s">
        <v>3517</v>
      </c>
      <c r="O785" s="0" t="s">
        <v>1879</v>
      </c>
      <c r="Q785" s="0" t="s">
        <v>137</v>
      </c>
      <c r="R785" s="0" t="n">
        <f aca="false">(1+LEN(N785)-LEN(SUBSTITUTE(N785," ","")))+1</f>
        <v>2</v>
      </c>
      <c r="S785" s="0" t="n">
        <f aca="false">(1+LEN(O785)-LEN(SUBSTITUTE(O785," ","")))</f>
        <v>7</v>
      </c>
      <c r="T785" s="0" t="s">
        <v>1792</v>
      </c>
      <c r="U785" s="0" t="s">
        <v>1309</v>
      </c>
      <c r="V785" s="19" t="s">
        <v>1880</v>
      </c>
      <c r="W785" s="0" t="s">
        <v>1881</v>
      </c>
      <c r="X785" s="0" t="s">
        <v>1882</v>
      </c>
      <c r="Y785" s="19" t="s">
        <v>1883</v>
      </c>
      <c r="Z785" s="19" t="s">
        <v>1884</v>
      </c>
      <c r="AA785" s="0" t="s">
        <v>1885</v>
      </c>
      <c r="AB785" s="0" t="s">
        <v>776</v>
      </c>
      <c r="AC785" s="19" t="s">
        <v>1886</v>
      </c>
      <c r="AD785" s="0" t="s">
        <v>1887</v>
      </c>
      <c r="AE785" s="0" t="s">
        <v>1888</v>
      </c>
      <c r="AF785" s="0" t="s">
        <v>1889</v>
      </c>
      <c r="AG785" s="0" t="s">
        <v>1890</v>
      </c>
      <c r="AH785" s="19" t="s">
        <v>1098</v>
      </c>
      <c r="AI785" s="0" t="s">
        <v>1891</v>
      </c>
      <c r="AJ785" s="0" t="s">
        <v>1892</v>
      </c>
      <c r="AK785" s="19" t="s">
        <v>1893</v>
      </c>
      <c r="AL785" s="0" t="s">
        <v>1894</v>
      </c>
      <c r="AM785" s="19" t="s">
        <v>1098</v>
      </c>
      <c r="AN785" s="19" t="s">
        <v>1884</v>
      </c>
      <c r="AO785" s="0" t="s">
        <v>1895</v>
      </c>
      <c r="AP785" s="0" t="s">
        <v>1896</v>
      </c>
      <c r="AQ785" s="19" t="s">
        <v>1884</v>
      </c>
      <c r="AR785" s="0" t="s">
        <v>1897</v>
      </c>
      <c r="AS785" s="0" t="s">
        <v>1898</v>
      </c>
      <c r="AT785" s="0" t="s">
        <v>192</v>
      </c>
      <c r="AU785" s="19" t="s">
        <v>1884</v>
      </c>
      <c r="AV785" s="0" t="s">
        <v>1863</v>
      </c>
      <c r="AW785" s="19" t="s">
        <v>1899</v>
      </c>
      <c r="AX785" s="19" t="s">
        <v>1098</v>
      </c>
      <c r="AY785" s="19" t="s">
        <v>1098</v>
      </c>
      <c r="AZ785" s="0" t="s">
        <v>1900</v>
      </c>
      <c r="BA785" s="0" t="s">
        <v>1901</v>
      </c>
      <c r="BB785" s="19" t="s">
        <v>1850</v>
      </c>
      <c r="BC785" s="19" t="s">
        <v>1902</v>
      </c>
      <c r="BD785" s="0" t="s">
        <v>1868</v>
      </c>
      <c r="BE785" s="19" t="s">
        <v>1903</v>
      </c>
      <c r="BF785" s="0" t="s">
        <v>149</v>
      </c>
      <c r="BG785" s="19" t="s">
        <v>1098</v>
      </c>
      <c r="BH785" s="0" t="s">
        <v>154</v>
      </c>
      <c r="BI785" s="0" t="s">
        <v>1904</v>
      </c>
      <c r="BJ785" s="0" t="s">
        <v>1868</v>
      </c>
      <c r="BK785" s="0" t="s">
        <v>1905</v>
      </c>
      <c r="BL785" s="0" t="s">
        <v>1906</v>
      </c>
      <c r="BM785" s="19" t="s">
        <v>1850</v>
      </c>
      <c r="BN785" s="0" t="s">
        <v>1907</v>
      </c>
      <c r="BO785" s="0" t="s">
        <v>1885</v>
      </c>
      <c r="BP785" s="12"/>
      <c r="BQ785" s="0" t="s">
        <v>1796</v>
      </c>
      <c r="BS785" s="0" t="s">
        <v>1850</v>
      </c>
      <c r="BW785" s="18"/>
      <c r="CG785" s="19"/>
      <c r="CI785" s="14"/>
      <c r="CJ785" s="14"/>
      <c r="CK785" s="15"/>
      <c r="CN785" s="16"/>
    </row>
    <row r="786" s="16" customFormat="true" ht="13.8" hidden="false" customHeight="false" outlineLevel="0" collapsed="false">
      <c r="A786" s="4" t="s">
        <v>131</v>
      </c>
      <c r="B786" s="17" t="n">
        <v>1</v>
      </c>
      <c r="C786" s="17" t="n">
        <v>2</v>
      </c>
      <c r="D786" s="17" t="n">
        <v>1</v>
      </c>
      <c r="E786" s="17" t="n">
        <v>62</v>
      </c>
      <c r="F786" s="17" t="n">
        <v>31</v>
      </c>
      <c r="G786" s="17" t="n">
        <v>2</v>
      </c>
      <c r="H786" s="4" t="n">
        <v>2031</v>
      </c>
      <c r="I786" s="4" t="s">
        <v>200</v>
      </c>
      <c r="J786" s="4" t="s">
        <v>200</v>
      </c>
      <c r="K786" s="4" t="n">
        <v>22031</v>
      </c>
      <c r="L786" s="4" t="s">
        <v>3517</v>
      </c>
      <c r="O786" s="16" t="s">
        <v>1841</v>
      </c>
      <c r="P786" s="0"/>
      <c r="Q786" s="16" t="s">
        <v>137</v>
      </c>
      <c r="R786" s="16" t="n">
        <f aca="false">(1+LEN(N786)-LEN(SUBSTITUTE(N786," ","")))+1</f>
        <v>2</v>
      </c>
      <c r="S786" s="0" t="n">
        <f aca="false">(1+LEN(O786)-LEN(SUBSTITUTE(O786," ","")))</f>
        <v>7</v>
      </c>
      <c r="T786" s="16" t="s">
        <v>1792</v>
      </c>
      <c r="U786" s="16" t="s">
        <v>1842</v>
      </c>
      <c r="V786" s="16" t="s">
        <v>1843</v>
      </c>
      <c r="W786" s="16" t="s">
        <v>1844</v>
      </c>
      <c r="X786" s="16" t="s">
        <v>1845</v>
      </c>
      <c r="Y786" s="16" t="s">
        <v>1846</v>
      </c>
      <c r="Z786" s="16" t="s">
        <v>1847</v>
      </c>
      <c r="AA786" s="16" t="s">
        <v>1848</v>
      </c>
      <c r="AB786" s="16" t="s">
        <v>1845</v>
      </c>
      <c r="AC786" s="16" t="s">
        <v>1849</v>
      </c>
      <c r="AD786" s="16" t="s">
        <v>1850</v>
      </c>
      <c r="AE786" s="16" t="s">
        <v>1851</v>
      </c>
      <c r="AF786" s="16" t="s">
        <v>1852</v>
      </c>
      <c r="AG786" s="16" t="s">
        <v>1365</v>
      </c>
      <c r="AH786" s="16" t="s">
        <v>1853</v>
      </c>
      <c r="AI786" s="16" t="s">
        <v>1854</v>
      </c>
      <c r="AJ786" s="16" t="s">
        <v>1855</v>
      </c>
      <c r="AK786" s="16" t="s">
        <v>1309</v>
      </c>
      <c r="AL786" s="16" t="s">
        <v>1856</v>
      </c>
      <c r="AM786" s="16" t="s">
        <v>1857</v>
      </c>
      <c r="AN786" s="16" t="s">
        <v>1858</v>
      </c>
      <c r="AO786" s="16" t="s">
        <v>1845</v>
      </c>
      <c r="AP786" s="16" t="s">
        <v>1859</v>
      </c>
      <c r="AQ786" s="16" t="s">
        <v>1845</v>
      </c>
      <c r="AR786" s="16" t="s">
        <v>1857</v>
      </c>
      <c r="AS786" s="16" t="s">
        <v>1845</v>
      </c>
      <c r="AT786" s="16" t="s">
        <v>1845</v>
      </c>
      <c r="AU786" s="16" t="s">
        <v>304</v>
      </c>
      <c r="AV786" s="16" t="s">
        <v>1860</v>
      </c>
      <c r="AW786" s="16" t="s">
        <v>1861</v>
      </c>
      <c r="AX786" s="16" t="s">
        <v>1862</v>
      </c>
      <c r="AY786" s="16" t="s">
        <v>1863</v>
      </c>
      <c r="AZ786" s="16" t="s">
        <v>1864</v>
      </c>
      <c r="BA786" s="16" t="s">
        <v>1858</v>
      </c>
      <c r="BB786" s="16" t="s">
        <v>1865</v>
      </c>
      <c r="BC786" s="16" t="s">
        <v>1866</v>
      </c>
      <c r="BD786" s="16" t="s">
        <v>1867</v>
      </c>
      <c r="BF786" s="16" t="s">
        <v>1868</v>
      </c>
      <c r="BG786" s="16" t="s">
        <v>1845</v>
      </c>
      <c r="BH786" s="16" t="s">
        <v>1869</v>
      </c>
      <c r="BI786" s="16" t="s">
        <v>1845</v>
      </c>
      <c r="BJ786" s="16" t="s">
        <v>1870</v>
      </c>
      <c r="BK786" s="16" t="s">
        <v>1871</v>
      </c>
      <c r="BL786" s="16" t="s">
        <v>1872</v>
      </c>
      <c r="BM786" s="16" t="s">
        <v>1861</v>
      </c>
      <c r="BN786" s="16" t="s">
        <v>1861</v>
      </c>
      <c r="BO786" s="16" t="s">
        <v>1098</v>
      </c>
      <c r="BP786" s="16" t="s">
        <v>1845</v>
      </c>
      <c r="BQ786" s="16" t="s">
        <v>1873</v>
      </c>
      <c r="BS786" s="16" t="s">
        <v>1845</v>
      </c>
      <c r="BW786" s="18"/>
      <c r="BZ786" s="18"/>
      <c r="CD786" s="18"/>
      <c r="CF786" s="18"/>
      <c r="CI786" s="18"/>
      <c r="CJ786" s="18"/>
    </row>
    <row r="787" customFormat="false" ht="13.8" hidden="false" customHeight="false" outlineLevel="0" collapsed="false">
      <c r="A787" s="4" t="s">
        <v>167</v>
      </c>
      <c r="B787" s="17" t="n">
        <v>1</v>
      </c>
      <c r="C787" s="17" t="n">
        <v>2</v>
      </c>
      <c r="D787" s="17" t="n">
        <v>2</v>
      </c>
      <c r="E787" s="17" t="n">
        <v>62</v>
      </c>
      <c r="F787" s="17" t="n">
        <v>31</v>
      </c>
      <c r="G787" s="17" t="n">
        <v>3</v>
      </c>
      <c r="H787" s="4" t="n">
        <v>3031</v>
      </c>
      <c r="I787" s="4" t="s">
        <v>200</v>
      </c>
      <c r="J787" s="4" t="s">
        <v>200</v>
      </c>
      <c r="K787" s="4" t="n">
        <v>23031</v>
      </c>
      <c r="L787" s="4" t="s">
        <v>3517</v>
      </c>
      <c r="O787" s="16" t="s">
        <v>1879</v>
      </c>
      <c r="Q787" s="16" t="s">
        <v>137</v>
      </c>
      <c r="R787" s="16" t="n">
        <f aca="false">(1+LEN(N787)-LEN(SUBSTITUTE(N787," ","")))+1</f>
        <v>2</v>
      </c>
      <c r="S787" s="0" t="n">
        <f aca="false">(1+LEN(O787)-LEN(SUBSTITUTE(O787," ","")))</f>
        <v>7</v>
      </c>
      <c r="T787" s="16" t="s">
        <v>1792</v>
      </c>
      <c r="U787" s="16" t="s">
        <v>1309</v>
      </c>
      <c r="V787" s="20" t="s">
        <v>1880</v>
      </c>
      <c r="W787" s="16" t="s">
        <v>1881</v>
      </c>
      <c r="X787" s="16" t="s">
        <v>1882</v>
      </c>
      <c r="Y787" s="20" t="s">
        <v>1883</v>
      </c>
      <c r="Z787" s="20" t="s">
        <v>1884</v>
      </c>
      <c r="AA787" s="16" t="s">
        <v>1885</v>
      </c>
      <c r="AB787" s="16" t="s">
        <v>776</v>
      </c>
      <c r="AC787" s="20" t="s">
        <v>1886</v>
      </c>
      <c r="AD787" s="16" t="s">
        <v>1887</v>
      </c>
      <c r="AE787" s="16" t="s">
        <v>1888</v>
      </c>
      <c r="AF787" s="16" t="s">
        <v>1889</v>
      </c>
      <c r="AG787" s="16" t="s">
        <v>1890</v>
      </c>
      <c r="AH787" s="20" t="s">
        <v>1098</v>
      </c>
      <c r="AI787" s="16" t="s">
        <v>1891</v>
      </c>
      <c r="AJ787" s="16" t="s">
        <v>1892</v>
      </c>
      <c r="AK787" s="20" t="s">
        <v>1893</v>
      </c>
      <c r="AL787" s="16" t="s">
        <v>1894</v>
      </c>
      <c r="AM787" s="20" t="s">
        <v>1098</v>
      </c>
      <c r="AN787" s="20" t="s">
        <v>1884</v>
      </c>
      <c r="AO787" s="16" t="s">
        <v>1895</v>
      </c>
      <c r="AP787" s="16" t="s">
        <v>1896</v>
      </c>
      <c r="AQ787" s="20" t="s">
        <v>1884</v>
      </c>
      <c r="AR787" s="16" t="s">
        <v>1897</v>
      </c>
      <c r="AS787" s="16" t="s">
        <v>1898</v>
      </c>
      <c r="AT787" s="16" t="s">
        <v>192</v>
      </c>
      <c r="AU787" s="20" t="s">
        <v>1884</v>
      </c>
      <c r="AV787" s="16" t="s">
        <v>1863</v>
      </c>
      <c r="AW787" s="20" t="s">
        <v>1899</v>
      </c>
      <c r="AX787" s="20" t="s">
        <v>1098</v>
      </c>
      <c r="AY787" s="20" t="s">
        <v>1098</v>
      </c>
      <c r="AZ787" s="16" t="s">
        <v>1900</v>
      </c>
      <c r="BA787" s="16" t="s">
        <v>1901</v>
      </c>
      <c r="BB787" s="20" t="s">
        <v>1850</v>
      </c>
      <c r="BC787" s="20" t="s">
        <v>1902</v>
      </c>
      <c r="BD787" s="16" t="s">
        <v>1868</v>
      </c>
      <c r="BE787" s="20" t="s">
        <v>1903</v>
      </c>
      <c r="BF787" s="16" t="s">
        <v>149</v>
      </c>
      <c r="BG787" s="20" t="s">
        <v>1098</v>
      </c>
      <c r="BH787" s="16" t="s">
        <v>154</v>
      </c>
      <c r="BI787" s="16" t="s">
        <v>1904</v>
      </c>
      <c r="BJ787" s="16" t="s">
        <v>1868</v>
      </c>
      <c r="BK787" s="16" t="s">
        <v>1905</v>
      </c>
      <c r="BL787" s="16" t="s">
        <v>1906</v>
      </c>
      <c r="BM787" s="20" t="s">
        <v>1850</v>
      </c>
      <c r="BN787" s="16" t="s">
        <v>1907</v>
      </c>
      <c r="BO787" s="16" t="s">
        <v>1885</v>
      </c>
      <c r="BQ787" s="16" t="s">
        <v>1796</v>
      </c>
      <c r="BS787" s="16" t="s">
        <v>1850</v>
      </c>
      <c r="BW787" s="18"/>
      <c r="BZ787" s="18"/>
      <c r="CD787" s="18"/>
      <c r="CF787" s="18"/>
      <c r="CG787" s="20"/>
      <c r="CI787" s="18"/>
      <c r="CJ787" s="18"/>
    </row>
    <row r="788" customFormat="false" ht="13.8" hidden="false" customHeight="false" outlineLevel="0" collapsed="false">
      <c r="A788" s="4" t="s">
        <v>195</v>
      </c>
      <c r="B788" s="4" t="n">
        <v>1</v>
      </c>
      <c r="C788" s="4" t="n">
        <v>1</v>
      </c>
      <c r="D788" s="4" t="n">
        <v>1</v>
      </c>
      <c r="E788" s="4" t="n">
        <v>63</v>
      </c>
      <c r="F788" s="4" t="n">
        <v>32</v>
      </c>
      <c r="G788" s="4" t="n">
        <v>0</v>
      </c>
      <c r="H788" s="4" t="n">
        <v>32</v>
      </c>
      <c r="I788" s="4" t="s">
        <v>200</v>
      </c>
      <c r="J788" s="4" t="s">
        <v>200</v>
      </c>
      <c r="K788" s="4" t="n">
        <v>20032</v>
      </c>
      <c r="L788" s="4" t="s">
        <v>3517</v>
      </c>
      <c r="M788" s="16"/>
      <c r="N788" s="16"/>
      <c r="O788" s="0" t="s">
        <v>1914</v>
      </c>
      <c r="P788" s="16"/>
      <c r="Q788" s="0" t="s">
        <v>282</v>
      </c>
      <c r="R788" s="0" t="n">
        <f aca="false">(1+LEN(N788)-LEN(SUBSTITUTE(N788," ","")))+1</f>
        <v>2</v>
      </c>
      <c r="S788" s="16" t="n">
        <f aca="false">(1+LEN(O788)-LEN(SUBSTITUTE(O788," ","")))</f>
        <v>7</v>
      </c>
      <c r="T788" s="0" t="s">
        <v>1792</v>
      </c>
      <c r="U788" s="0" t="s">
        <v>1915</v>
      </c>
      <c r="V788" s="0" t="s">
        <v>1916</v>
      </c>
      <c r="W788" s="0" t="s">
        <v>1917</v>
      </c>
      <c r="X788" s="0" t="s">
        <v>1918</v>
      </c>
      <c r="Y788" s="0" t="s">
        <v>1919</v>
      </c>
      <c r="Z788" s="0" t="s">
        <v>1920</v>
      </c>
      <c r="AA788" s="0" t="s">
        <v>1921</v>
      </c>
      <c r="AB788" s="0" t="s">
        <v>1922</v>
      </c>
      <c r="AC788" s="0" t="s">
        <v>1923</v>
      </c>
      <c r="AD788" s="0" t="s">
        <v>1625</v>
      </c>
      <c r="AE788" s="0" t="s">
        <v>1924</v>
      </c>
      <c r="AF788" s="0" t="s">
        <v>1925</v>
      </c>
      <c r="AG788" s="0" t="s">
        <v>1923</v>
      </c>
      <c r="AH788" s="0" t="s">
        <v>1625</v>
      </c>
      <c r="AI788" s="0" t="s">
        <v>1926</v>
      </c>
      <c r="AJ788" s="0" t="s">
        <v>1927</v>
      </c>
      <c r="AK788" s="0" t="s">
        <v>1928</v>
      </c>
      <c r="AL788" s="0" t="s">
        <v>1918</v>
      </c>
      <c r="AM788" s="0" t="s">
        <v>441</v>
      </c>
      <c r="AN788" s="0" t="s">
        <v>1929</v>
      </c>
      <c r="AO788" s="0" t="s">
        <v>1930</v>
      </c>
      <c r="AP788" s="0" t="s">
        <v>1931</v>
      </c>
      <c r="AQ788" s="0" t="s">
        <v>1932</v>
      </c>
      <c r="AR788" s="0" t="s">
        <v>1933</v>
      </c>
      <c r="AS788" s="0" t="s">
        <v>1918</v>
      </c>
      <c r="AT788" s="0" t="s">
        <v>1625</v>
      </c>
      <c r="AU788" s="0" t="s">
        <v>1796</v>
      </c>
      <c r="AV788" s="0" t="s">
        <v>1934</v>
      </c>
      <c r="AW788" s="0" t="s">
        <v>1935</v>
      </c>
      <c r="AX788" s="0" t="s">
        <v>1936</v>
      </c>
      <c r="AY788" s="0" t="s">
        <v>1625</v>
      </c>
      <c r="AZ788" s="0" t="s">
        <v>1918</v>
      </c>
      <c r="BA788" s="0" t="s">
        <v>1937</v>
      </c>
      <c r="BB788" s="0" t="s">
        <v>1938</v>
      </c>
      <c r="BC788" s="0" t="s">
        <v>1939</v>
      </c>
      <c r="BD788" s="0" t="s">
        <v>1940</v>
      </c>
      <c r="BE788" s="0" t="s">
        <v>1940</v>
      </c>
      <c r="BF788" s="0" t="s">
        <v>1625</v>
      </c>
      <c r="BG788" s="0" t="s">
        <v>1918</v>
      </c>
      <c r="BH788" s="0" t="s">
        <v>1941</v>
      </c>
      <c r="BI788" s="16" t="s">
        <v>1625</v>
      </c>
      <c r="BJ788" s="0" t="s">
        <v>1942</v>
      </c>
      <c r="BK788" s="0" t="s">
        <v>1625</v>
      </c>
      <c r="BL788" s="0" t="s">
        <v>1943</v>
      </c>
      <c r="BM788" s="0" t="s">
        <v>1309</v>
      </c>
      <c r="BN788" s="0" t="s">
        <v>1944</v>
      </c>
      <c r="BO788" s="0" t="s">
        <v>190</v>
      </c>
      <c r="BP788" s="0" t="s">
        <v>1918</v>
      </c>
      <c r="BQ788" s="0" t="s">
        <v>1945</v>
      </c>
      <c r="BR788" s="16"/>
      <c r="BS788" s="0" t="s">
        <v>1625</v>
      </c>
      <c r="BT788" s="16"/>
      <c r="BU788" s="16"/>
      <c r="BV788" s="16"/>
      <c r="BW788" s="13"/>
      <c r="BX788" s="16"/>
      <c r="BY788" s="16"/>
      <c r="CA788" s="16"/>
      <c r="CB788" s="16"/>
      <c r="CC788" s="16"/>
      <c r="CI788" s="14"/>
      <c r="CJ788" s="14"/>
      <c r="CK788" s="15"/>
      <c r="CM788" s="16"/>
    </row>
    <row r="789" customFormat="false" ht="13.8" hidden="false" customHeight="false" outlineLevel="0" collapsed="false">
      <c r="A789" s="4" t="s">
        <v>197</v>
      </c>
      <c r="B789" s="4" t="n">
        <v>1</v>
      </c>
      <c r="C789" s="4" t="n">
        <v>1</v>
      </c>
      <c r="D789" s="4" t="n">
        <v>2</v>
      </c>
      <c r="E789" s="4" t="n">
        <v>63</v>
      </c>
      <c r="F789" s="4" t="n">
        <v>32</v>
      </c>
      <c r="G789" s="4" t="n">
        <v>1</v>
      </c>
      <c r="H789" s="4" t="n">
        <v>1032</v>
      </c>
      <c r="I789" s="4" t="s">
        <v>200</v>
      </c>
      <c r="J789" s="4" t="s">
        <v>200</v>
      </c>
      <c r="K789" s="4" t="n">
        <v>21032</v>
      </c>
      <c r="L789" s="4" t="s">
        <v>3517</v>
      </c>
      <c r="O789" s="0" t="s">
        <v>1951</v>
      </c>
      <c r="Q789" s="0" t="s">
        <v>282</v>
      </c>
      <c r="R789" s="0" t="n">
        <f aca="false">(1+LEN(N789)-LEN(SUBSTITUTE(N789," ","")))+1</f>
        <v>2</v>
      </c>
      <c r="S789" s="0" t="n">
        <f aca="false">(1+LEN(O789)-LEN(SUBSTITUTE(O789," ","")))</f>
        <v>7</v>
      </c>
      <c r="T789" s="0" t="s">
        <v>1792</v>
      </c>
      <c r="U789" s="0" t="s">
        <v>236</v>
      </c>
      <c r="V789" s="0" t="s">
        <v>1952</v>
      </c>
      <c r="W789" s="0" t="s">
        <v>1953</v>
      </c>
      <c r="X789" s="0" t="s">
        <v>1625</v>
      </c>
      <c r="Y789" s="0" t="s">
        <v>1954</v>
      </c>
      <c r="Z789" s="0" t="s">
        <v>1936</v>
      </c>
      <c r="AA789" s="0" t="s">
        <v>1955</v>
      </c>
      <c r="AB789" s="0" t="s">
        <v>236</v>
      </c>
      <c r="AC789" s="0" t="s">
        <v>1956</v>
      </c>
      <c r="AD789" s="0" t="s">
        <v>236</v>
      </c>
      <c r="AE789" s="0" t="s">
        <v>236</v>
      </c>
      <c r="AF789" s="0" t="s">
        <v>236</v>
      </c>
      <c r="AG789" s="0" t="s">
        <v>1957</v>
      </c>
      <c r="AH789" s="0" t="s">
        <v>1926</v>
      </c>
      <c r="AI789" s="0" t="s">
        <v>1936</v>
      </c>
      <c r="AJ789" s="0" t="s">
        <v>1958</v>
      </c>
      <c r="AK789" s="0" t="s">
        <v>1959</v>
      </c>
      <c r="AL789" s="0" t="s">
        <v>236</v>
      </c>
      <c r="AM789" s="0" t="s">
        <v>236</v>
      </c>
      <c r="AN789" s="0" t="s">
        <v>1936</v>
      </c>
      <c r="AO789" s="0" t="s">
        <v>1960</v>
      </c>
      <c r="AP789" s="0" t="s">
        <v>1930</v>
      </c>
      <c r="AQ789" s="0" t="s">
        <v>1936</v>
      </c>
      <c r="AR789" s="0" t="s">
        <v>1930</v>
      </c>
      <c r="AS789" s="0" t="s">
        <v>1961</v>
      </c>
      <c r="AT789" s="0" t="s">
        <v>1936</v>
      </c>
      <c r="AU789" s="0" t="s">
        <v>1936</v>
      </c>
      <c r="AV789" s="0" t="s">
        <v>236</v>
      </c>
      <c r="AW789" s="0" t="s">
        <v>1962</v>
      </c>
      <c r="AX789" s="0" t="s">
        <v>967</v>
      </c>
      <c r="AY789" s="0" t="s">
        <v>236</v>
      </c>
      <c r="AZ789" s="0" t="s">
        <v>1936</v>
      </c>
      <c r="BA789" s="0" t="s">
        <v>1936</v>
      </c>
      <c r="BB789" s="0" t="s">
        <v>750</v>
      </c>
      <c r="BC789" s="0" t="s">
        <v>236</v>
      </c>
      <c r="BD789" s="0" t="s">
        <v>1963</v>
      </c>
      <c r="BE789" s="0" t="s">
        <v>1959</v>
      </c>
      <c r="BF789" s="0" t="s">
        <v>236</v>
      </c>
      <c r="BG789" s="0" t="s">
        <v>1964</v>
      </c>
      <c r="BH789" s="0" t="s">
        <v>1965</v>
      </c>
      <c r="BI789" s="0" t="s">
        <v>1957</v>
      </c>
      <c r="BJ789" s="0" t="s">
        <v>236</v>
      </c>
      <c r="BK789" s="0" t="s">
        <v>1936</v>
      </c>
      <c r="BL789" s="0" t="s">
        <v>1936</v>
      </c>
      <c r="BM789" s="0" t="s">
        <v>1966</v>
      </c>
      <c r="BN789" s="0" t="s">
        <v>186</v>
      </c>
      <c r="BO789" s="0" t="s">
        <v>1936</v>
      </c>
      <c r="BP789" s="0" t="s">
        <v>1936</v>
      </c>
      <c r="BQ789" s="0" t="s">
        <v>236</v>
      </c>
      <c r="BS789" s="0" t="s">
        <v>236</v>
      </c>
      <c r="BW789" s="13"/>
      <c r="CI789" s="14"/>
      <c r="CJ789" s="14"/>
      <c r="CK789" s="15"/>
      <c r="CM789" s="16"/>
      <c r="CN789" s="16"/>
    </row>
    <row r="790" s="16" customFormat="true" ht="13.8" hidden="false" customHeight="false" outlineLevel="0" collapsed="false">
      <c r="A790" s="4" t="s">
        <v>131</v>
      </c>
      <c r="B790" s="17" t="n">
        <v>1</v>
      </c>
      <c r="C790" s="17" t="n">
        <v>2</v>
      </c>
      <c r="D790" s="17" t="n">
        <v>1</v>
      </c>
      <c r="E790" s="17" t="n">
        <v>63</v>
      </c>
      <c r="F790" s="17" t="n">
        <v>32</v>
      </c>
      <c r="G790" s="17" t="n">
        <v>2</v>
      </c>
      <c r="H790" s="4" t="n">
        <v>2032</v>
      </c>
      <c r="I790" s="4" t="s">
        <v>200</v>
      </c>
      <c r="J790" s="4" t="s">
        <v>200</v>
      </c>
      <c r="K790" s="4" t="n">
        <v>22032</v>
      </c>
      <c r="L790" s="4" t="s">
        <v>3517</v>
      </c>
      <c r="M790" s="0"/>
      <c r="N790" s="0"/>
      <c r="O790" s="16" t="s">
        <v>1969</v>
      </c>
      <c r="P790" s="0"/>
      <c r="Q790" s="16" t="s">
        <v>282</v>
      </c>
      <c r="R790" s="16" t="n">
        <f aca="false">(1+LEN(N790)-LEN(SUBSTITUTE(N790," ","")))+1</f>
        <v>2</v>
      </c>
      <c r="S790" s="0" t="n">
        <f aca="false">(1+LEN(O790)-LEN(SUBSTITUTE(O790," ","")))</f>
        <v>5</v>
      </c>
      <c r="T790" s="16" t="s">
        <v>1792</v>
      </c>
      <c r="U790" s="16" t="s">
        <v>1915</v>
      </c>
      <c r="V790" s="16" t="s">
        <v>1916</v>
      </c>
      <c r="W790" s="16" t="s">
        <v>1917</v>
      </c>
      <c r="X790" s="16" t="s">
        <v>1918</v>
      </c>
      <c r="Y790" s="16" t="s">
        <v>1919</v>
      </c>
      <c r="Z790" s="16" t="s">
        <v>1920</v>
      </c>
      <c r="AA790" s="16" t="s">
        <v>1921</v>
      </c>
      <c r="AB790" s="16" t="s">
        <v>1922</v>
      </c>
      <c r="AC790" s="16" t="s">
        <v>1923</v>
      </c>
      <c r="AD790" s="16" t="s">
        <v>1625</v>
      </c>
      <c r="AE790" s="16" t="s">
        <v>1924</v>
      </c>
      <c r="AF790" s="16" t="s">
        <v>1925</v>
      </c>
      <c r="AG790" s="16" t="s">
        <v>1923</v>
      </c>
      <c r="AH790" s="16" t="s">
        <v>1625</v>
      </c>
      <c r="AI790" s="16" t="s">
        <v>1926</v>
      </c>
      <c r="AJ790" s="16" t="s">
        <v>1927</v>
      </c>
      <c r="AK790" s="16" t="s">
        <v>1928</v>
      </c>
      <c r="AL790" s="16" t="s">
        <v>1918</v>
      </c>
      <c r="AM790" s="16" t="s">
        <v>441</v>
      </c>
      <c r="AN790" s="16" t="s">
        <v>1929</v>
      </c>
      <c r="AO790" s="16" t="s">
        <v>1930</v>
      </c>
      <c r="AP790" s="16" t="s">
        <v>1931</v>
      </c>
      <c r="AQ790" s="16" t="s">
        <v>1932</v>
      </c>
      <c r="AR790" s="16" t="s">
        <v>1933</v>
      </c>
      <c r="AS790" s="16" t="s">
        <v>1918</v>
      </c>
      <c r="AT790" s="16" t="s">
        <v>1625</v>
      </c>
      <c r="AU790" s="16" t="s">
        <v>1796</v>
      </c>
      <c r="AV790" s="16" t="s">
        <v>1934</v>
      </c>
      <c r="AW790" s="16" t="s">
        <v>1935</v>
      </c>
      <c r="AX790" s="16" t="s">
        <v>1936</v>
      </c>
      <c r="AY790" s="16" t="s">
        <v>1625</v>
      </c>
      <c r="AZ790" s="16" t="s">
        <v>1918</v>
      </c>
      <c r="BA790" s="16" t="s">
        <v>1937</v>
      </c>
      <c r="BB790" s="16" t="s">
        <v>1938</v>
      </c>
      <c r="BC790" s="16" t="s">
        <v>1939</v>
      </c>
      <c r="BD790" s="16" t="s">
        <v>1940</v>
      </c>
      <c r="BE790" s="16" t="s">
        <v>1940</v>
      </c>
      <c r="BF790" s="16" t="s">
        <v>1625</v>
      </c>
      <c r="BG790" s="16" t="s">
        <v>1918</v>
      </c>
      <c r="BH790" s="16" t="s">
        <v>1941</v>
      </c>
      <c r="BI790" s="16" t="s">
        <v>1625</v>
      </c>
      <c r="BJ790" s="16" t="s">
        <v>1942</v>
      </c>
      <c r="BK790" s="16" t="s">
        <v>1625</v>
      </c>
      <c r="BL790" s="16" t="s">
        <v>1943</v>
      </c>
      <c r="BM790" s="16" t="s">
        <v>1309</v>
      </c>
      <c r="BN790" s="16" t="s">
        <v>1944</v>
      </c>
      <c r="BO790" s="16" t="s">
        <v>190</v>
      </c>
      <c r="BP790" s="16" t="s">
        <v>1918</v>
      </c>
      <c r="BQ790" s="16" t="s">
        <v>1945</v>
      </c>
      <c r="BR790" s="0"/>
      <c r="BS790" s="16" t="s">
        <v>1625</v>
      </c>
      <c r="BT790" s="0"/>
      <c r="BU790" s="0"/>
      <c r="BV790" s="0"/>
      <c r="BW790" s="18"/>
      <c r="BX790" s="0"/>
      <c r="BY790" s="0"/>
      <c r="BZ790" s="18"/>
      <c r="CA790" s="0"/>
      <c r="CB790" s="0"/>
      <c r="CC790" s="0"/>
      <c r="CD790" s="18"/>
      <c r="CE790" s="0"/>
      <c r="CF790" s="18"/>
      <c r="CG790" s="0"/>
      <c r="CH790" s="0"/>
      <c r="CI790" s="18"/>
      <c r="CJ790" s="18"/>
      <c r="CK790" s="0"/>
      <c r="CL790" s="0"/>
    </row>
    <row r="791" customFormat="false" ht="13.8" hidden="false" customHeight="false" outlineLevel="0" collapsed="false">
      <c r="A791" s="4" t="s">
        <v>167</v>
      </c>
      <c r="B791" s="17" t="n">
        <v>1</v>
      </c>
      <c r="C791" s="17" t="n">
        <v>2</v>
      </c>
      <c r="D791" s="17" t="n">
        <v>2</v>
      </c>
      <c r="E791" s="17" t="n">
        <v>63</v>
      </c>
      <c r="F791" s="17" t="n">
        <v>32</v>
      </c>
      <c r="G791" s="17" t="n">
        <v>3</v>
      </c>
      <c r="H791" s="4" t="n">
        <v>3032</v>
      </c>
      <c r="I791" s="4" t="s">
        <v>200</v>
      </c>
      <c r="J791" s="4" t="s">
        <v>200</v>
      </c>
      <c r="K791" s="4" t="n">
        <v>23032</v>
      </c>
      <c r="L791" s="4" t="s">
        <v>3517</v>
      </c>
      <c r="M791" s="16"/>
      <c r="N791" s="16"/>
      <c r="O791" s="16" t="s">
        <v>1970</v>
      </c>
      <c r="P791" s="16"/>
      <c r="Q791" s="16" t="s">
        <v>282</v>
      </c>
      <c r="R791" s="16" t="n">
        <f aca="false">(1+LEN(N791)-LEN(SUBSTITUTE(N791," ","")))+1</f>
        <v>2</v>
      </c>
      <c r="S791" s="0" t="n">
        <f aca="false">(1+LEN(O791)-LEN(SUBSTITUTE(O791," ","")))</f>
        <v>7</v>
      </c>
      <c r="T791" s="16" t="s">
        <v>1792</v>
      </c>
      <c r="U791" s="16" t="s">
        <v>236</v>
      </c>
      <c r="V791" s="16" t="s">
        <v>1952</v>
      </c>
      <c r="W791" s="16" t="s">
        <v>1953</v>
      </c>
      <c r="X791" s="16" t="s">
        <v>1625</v>
      </c>
      <c r="Y791" s="16" t="s">
        <v>1954</v>
      </c>
      <c r="Z791" s="16" t="s">
        <v>1936</v>
      </c>
      <c r="AA791" s="16" t="s">
        <v>1955</v>
      </c>
      <c r="AB791" s="16" t="s">
        <v>236</v>
      </c>
      <c r="AC791" s="16" t="s">
        <v>1956</v>
      </c>
      <c r="AD791" s="16" t="s">
        <v>236</v>
      </c>
      <c r="AE791" s="16" t="s">
        <v>236</v>
      </c>
      <c r="AF791" s="16" t="s">
        <v>236</v>
      </c>
      <c r="AG791" s="16" t="s">
        <v>1957</v>
      </c>
      <c r="AH791" s="16" t="s">
        <v>1926</v>
      </c>
      <c r="AI791" s="16" t="s">
        <v>1936</v>
      </c>
      <c r="AJ791" s="16" t="s">
        <v>1958</v>
      </c>
      <c r="AK791" s="16" t="s">
        <v>1959</v>
      </c>
      <c r="AL791" s="16" t="s">
        <v>236</v>
      </c>
      <c r="AM791" s="16" t="s">
        <v>236</v>
      </c>
      <c r="AN791" s="16" t="s">
        <v>1936</v>
      </c>
      <c r="AO791" s="16" t="s">
        <v>1960</v>
      </c>
      <c r="AP791" s="16" t="s">
        <v>1930</v>
      </c>
      <c r="AQ791" s="16" t="s">
        <v>1936</v>
      </c>
      <c r="AR791" s="16" t="s">
        <v>1930</v>
      </c>
      <c r="AS791" s="16" t="s">
        <v>1961</v>
      </c>
      <c r="AT791" s="16" t="s">
        <v>1936</v>
      </c>
      <c r="AU791" s="16" t="s">
        <v>1936</v>
      </c>
      <c r="AV791" s="16" t="s">
        <v>236</v>
      </c>
      <c r="AW791" s="16" t="s">
        <v>1962</v>
      </c>
      <c r="AX791" s="16" t="s">
        <v>967</v>
      </c>
      <c r="AY791" s="16" t="s">
        <v>236</v>
      </c>
      <c r="AZ791" s="16" t="s">
        <v>1936</v>
      </c>
      <c r="BA791" s="16" t="s">
        <v>1936</v>
      </c>
      <c r="BB791" s="16" t="s">
        <v>750</v>
      </c>
      <c r="BC791" s="16" t="s">
        <v>236</v>
      </c>
      <c r="BD791" s="16" t="s">
        <v>1963</v>
      </c>
      <c r="BE791" s="16" t="s">
        <v>1959</v>
      </c>
      <c r="BF791" s="16" t="s">
        <v>236</v>
      </c>
      <c r="BG791" s="16" t="s">
        <v>1964</v>
      </c>
      <c r="BH791" s="16" t="s">
        <v>1965</v>
      </c>
      <c r="BI791" s="16" t="s">
        <v>1957</v>
      </c>
      <c r="BJ791" s="16" t="s">
        <v>236</v>
      </c>
      <c r="BK791" s="16" t="s">
        <v>1936</v>
      </c>
      <c r="BL791" s="16" t="s">
        <v>1936</v>
      </c>
      <c r="BM791" s="16" t="s">
        <v>1966</v>
      </c>
      <c r="BN791" s="16" t="s">
        <v>186</v>
      </c>
      <c r="BO791" s="16" t="s">
        <v>1936</v>
      </c>
      <c r="BP791" s="16" t="s">
        <v>1936</v>
      </c>
      <c r="BQ791" s="16" t="s">
        <v>236</v>
      </c>
      <c r="BR791" s="16"/>
      <c r="BS791" s="16" t="s">
        <v>236</v>
      </c>
      <c r="BT791" s="16"/>
      <c r="BU791" s="16"/>
      <c r="BV791" s="16"/>
      <c r="BW791" s="18"/>
      <c r="BX791" s="16"/>
      <c r="BY791" s="16"/>
      <c r="BZ791" s="18"/>
      <c r="CA791" s="16"/>
      <c r="CB791" s="16"/>
      <c r="CC791" s="16"/>
      <c r="CD791" s="18"/>
      <c r="CE791" s="16"/>
      <c r="CF791" s="18"/>
      <c r="CG791" s="16"/>
      <c r="CH791" s="16"/>
      <c r="CI791" s="18"/>
      <c r="CJ791" s="18"/>
      <c r="CK791" s="16"/>
      <c r="CL791" s="16"/>
    </row>
    <row r="792" customFormat="false" ht="13.8" hidden="false" customHeight="false" outlineLevel="0" collapsed="false">
      <c r="A792" s="4" t="s">
        <v>195</v>
      </c>
      <c r="B792" s="4" t="n">
        <v>1</v>
      </c>
      <c r="C792" s="4" t="n">
        <v>1</v>
      </c>
      <c r="D792" s="4" t="n">
        <v>1</v>
      </c>
      <c r="E792" s="4" t="n">
        <v>65</v>
      </c>
      <c r="F792" s="4" t="n">
        <v>33</v>
      </c>
      <c r="G792" s="4" t="n">
        <v>0</v>
      </c>
      <c r="H792" s="4" t="n">
        <v>33</v>
      </c>
      <c r="I792" s="4" t="s">
        <v>200</v>
      </c>
      <c r="J792" s="4" t="s">
        <v>200</v>
      </c>
      <c r="K792" s="4" t="n">
        <v>20033</v>
      </c>
      <c r="L792" s="4" t="s">
        <v>3517</v>
      </c>
      <c r="M792" s="16"/>
      <c r="N792" s="16"/>
      <c r="O792" s="16" t="s">
        <v>1974</v>
      </c>
      <c r="P792" s="16"/>
      <c r="Q792" s="16" t="s">
        <v>137</v>
      </c>
      <c r="R792" s="16" t="n">
        <f aca="false">(1+LEN(N792)-LEN(SUBSTITUTE(N792," ","")))+1</f>
        <v>2</v>
      </c>
      <c r="S792" s="16" t="n">
        <f aca="false">(1+LEN(O792)-LEN(SUBSTITUTE(O792," ","")))</f>
        <v>5</v>
      </c>
      <c r="T792" s="16" t="s">
        <v>1792</v>
      </c>
      <c r="U792" s="16" t="s">
        <v>1975</v>
      </c>
      <c r="V792" s="16" t="s">
        <v>1976</v>
      </c>
      <c r="W792" s="16" t="s">
        <v>1977</v>
      </c>
      <c r="X792" s="16" t="s">
        <v>1975</v>
      </c>
      <c r="Y792" s="16" t="s">
        <v>1978</v>
      </c>
      <c r="Z792" s="16" t="s">
        <v>1975</v>
      </c>
      <c r="AA792" s="16" t="s">
        <v>1979</v>
      </c>
      <c r="AB792" s="16" t="s">
        <v>1980</v>
      </c>
      <c r="AC792" s="16" t="s">
        <v>1981</v>
      </c>
      <c r="AD792" s="16" t="s">
        <v>711</v>
      </c>
      <c r="AE792" s="16" t="s">
        <v>1982</v>
      </c>
      <c r="AF792" s="16" t="s">
        <v>1983</v>
      </c>
      <c r="AG792" s="16" t="s">
        <v>1984</v>
      </c>
      <c r="AH792" s="16" t="s">
        <v>1975</v>
      </c>
      <c r="AI792" s="16" t="s">
        <v>1985</v>
      </c>
      <c r="AJ792" s="16" t="s">
        <v>1986</v>
      </c>
      <c r="AK792" s="16" t="s">
        <v>711</v>
      </c>
      <c r="AL792" s="16" t="s">
        <v>1987</v>
      </c>
      <c r="AM792" s="16" t="s">
        <v>1975</v>
      </c>
      <c r="AN792" s="16" t="s">
        <v>711</v>
      </c>
      <c r="AO792" s="16" t="s">
        <v>1625</v>
      </c>
      <c r="AP792" s="16" t="s">
        <v>1975</v>
      </c>
      <c r="AQ792" s="16" t="s">
        <v>967</v>
      </c>
      <c r="AR792" s="16" t="s">
        <v>1975</v>
      </c>
      <c r="AS792" s="16" t="s">
        <v>1988</v>
      </c>
      <c r="AT792" s="16" t="s">
        <v>1975</v>
      </c>
      <c r="AU792" s="16" t="s">
        <v>711</v>
      </c>
      <c r="AV792" s="16" t="s">
        <v>1989</v>
      </c>
      <c r="AW792" s="16" t="s">
        <v>1975</v>
      </c>
      <c r="AX792" s="16" t="s">
        <v>1975</v>
      </c>
      <c r="AY792" s="16" t="s">
        <v>711</v>
      </c>
      <c r="AZ792" s="16" t="s">
        <v>1990</v>
      </c>
      <c r="BA792" s="16" t="s">
        <v>1991</v>
      </c>
      <c r="BB792" s="16" t="s">
        <v>1975</v>
      </c>
      <c r="BC792" s="16" t="s">
        <v>1992</v>
      </c>
      <c r="BD792" s="16" t="s">
        <v>1987</v>
      </c>
      <c r="BE792" s="16" t="s">
        <v>1987</v>
      </c>
      <c r="BF792" s="16" t="s">
        <v>1975</v>
      </c>
      <c r="BG792" s="16" t="s">
        <v>1975</v>
      </c>
      <c r="BH792" s="16" t="s">
        <v>1993</v>
      </c>
      <c r="BI792" s="16" t="s">
        <v>711</v>
      </c>
      <c r="BJ792" s="16" t="s">
        <v>1994</v>
      </c>
      <c r="BK792" s="16" t="s">
        <v>1975</v>
      </c>
      <c r="BL792" s="16" t="s">
        <v>1995</v>
      </c>
      <c r="BM792" s="16" t="s">
        <v>1987</v>
      </c>
      <c r="BN792" s="16" t="s">
        <v>1986</v>
      </c>
      <c r="BO792" s="16" t="s">
        <v>1975</v>
      </c>
      <c r="BP792" s="16" t="s">
        <v>1993</v>
      </c>
      <c r="BQ792" s="16" t="s">
        <v>1986</v>
      </c>
      <c r="BR792" s="16"/>
      <c r="BS792" s="16" t="s">
        <v>711</v>
      </c>
      <c r="BT792" s="16"/>
      <c r="BU792" s="16"/>
      <c r="BV792" s="16"/>
      <c r="BW792" s="13"/>
      <c r="BX792" s="16"/>
      <c r="BY792" s="16"/>
      <c r="BZ792" s="14"/>
      <c r="CA792" s="16"/>
      <c r="CB792" s="16"/>
      <c r="CC792" s="16"/>
      <c r="CD792" s="14"/>
      <c r="CE792" s="16"/>
      <c r="CF792" s="14"/>
      <c r="CG792" s="16"/>
      <c r="CH792" s="16"/>
      <c r="CI792" s="14"/>
      <c r="CJ792" s="14"/>
      <c r="CK792" s="15"/>
      <c r="CL792" s="16"/>
      <c r="CN792" s="16"/>
    </row>
    <row r="793" customFormat="false" ht="13.8" hidden="false" customHeight="false" outlineLevel="0" collapsed="false">
      <c r="A793" s="4" t="s">
        <v>197</v>
      </c>
      <c r="B793" s="4" t="n">
        <v>1</v>
      </c>
      <c r="C793" s="4" t="n">
        <v>1</v>
      </c>
      <c r="D793" s="4" t="n">
        <v>2</v>
      </c>
      <c r="E793" s="4" t="n">
        <v>65</v>
      </c>
      <c r="F793" s="4" t="n">
        <v>33</v>
      </c>
      <c r="G793" s="4" t="n">
        <v>1</v>
      </c>
      <c r="H793" s="4" t="n">
        <v>1033</v>
      </c>
      <c r="I793" s="4" t="s">
        <v>200</v>
      </c>
      <c r="J793" s="4" t="s">
        <v>200</v>
      </c>
      <c r="K793" s="4" t="n">
        <v>21033</v>
      </c>
      <c r="L793" s="4" t="s">
        <v>3517</v>
      </c>
      <c r="O793" s="0" t="s">
        <v>1974</v>
      </c>
      <c r="Q793" s="0" t="s">
        <v>137</v>
      </c>
      <c r="R793" s="0" t="n">
        <f aca="false">(1+LEN(N793)-LEN(SUBSTITUTE(N793," ","")))+1</f>
        <v>2</v>
      </c>
      <c r="S793" s="0" t="n">
        <f aca="false">(1+LEN(O793)-LEN(SUBSTITUTE(O793," ","")))</f>
        <v>5</v>
      </c>
      <c r="T793" s="0" t="s">
        <v>1792</v>
      </c>
      <c r="U793" s="0" t="s">
        <v>2001</v>
      </c>
      <c r="V793" s="0" t="s">
        <v>1986</v>
      </c>
      <c r="W793" s="0" t="s">
        <v>2002</v>
      </c>
      <c r="X793" s="0" t="s">
        <v>706</v>
      </c>
      <c r="Y793" s="0" t="s">
        <v>2003</v>
      </c>
      <c r="Z793" s="0" t="s">
        <v>1975</v>
      </c>
      <c r="AA793" s="0" t="s">
        <v>1986</v>
      </c>
      <c r="AB793" s="0" t="s">
        <v>1003</v>
      </c>
      <c r="AC793" s="0" t="s">
        <v>2004</v>
      </c>
      <c r="AD793" s="0" t="s">
        <v>2005</v>
      </c>
      <c r="AE793" s="0" t="s">
        <v>1975</v>
      </c>
      <c r="AF793" s="0" t="s">
        <v>1987</v>
      </c>
      <c r="AG793" s="0" t="s">
        <v>2006</v>
      </c>
      <c r="AH793" s="0" t="s">
        <v>1986</v>
      </c>
      <c r="AI793" s="0" t="s">
        <v>2001</v>
      </c>
      <c r="AJ793" s="0" t="s">
        <v>2007</v>
      </c>
      <c r="AK793" s="0" t="s">
        <v>2008</v>
      </c>
      <c r="AL793" s="0" t="s">
        <v>1975</v>
      </c>
      <c r="AM793" s="0" t="s">
        <v>1986</v>
      </c>
      <c r="AN793" s="0" t="s">
        <v>2009</v>
      </c>
      <c r="AO793" s="12"/>
      <c r="AP793" s="0" t="s">
        <v>1986</v>
      </c>
      <c r="AQ793" s="0" t="s">
        <v>1975</v>
      </c>
      <c r="AR793" s="0" t="s">
        <v>2010</v>
      </c>
      <c r="AS793" s="0" t="s">
        <v>1978</v>
      </c>
      <c r="AT793" s="0" t="s">
        <v>1986</v>
      </c>
      <c r="AU793" s="0" t="s">
        <v>2001</v>
      </c>
      <c r="AV793" s="0" t="s">
        <v>2001</v>
      </c>
      <c r="AW793" s="0" t="s">
        <v>1975</v>
      </c>
      <c r="AX793" s="0" t="s">
        <v>1975</v>
      </c>
      <c r="AY793" s="0" t="s">
        <v>2001</v>
      </c>
      <c r="AZ793" s="0" t="s">
        <v>2001</v>
      </c>
      <c r="BA793" s="0" t="s">
        <v>2011</v>
      </c>
      <c r="BB793" s="0" t="s">
        <v>1975</v>
      </c>
      <c r="BC793" s="0" t="s">
        <v>2012</v>
      </c>
      <c r="BD793" s="0" t="s">
        <v>711</v>
      </c>
      <c r="BE793" s="0" t="s">
        <v>2013</v>
      </c>
      <c r="BF793" s="0" t="s">
        <v>1975</v>
      </c>
      <c r="BG793" s="0" t="s">
        <v>2014</v>
      </c>
      <c r="BH793" s="0" t="s">
        <v>2015</v>
      </c>
      <c r="BI793" s="0" t="s">
        <v>2013</v>
      </c>
      <c r="BJ793" s="0" t="s">
        <v>2001</v>
      </c>
      <c r="BK793" s="0" t="s">
        <v>2001</v>
      </c>
      <c r="BL793" s="0" t="s">
        <v>2015</v>
      </c>
      <c r="BM793" s="0" t="s">
        <v>2016</v>
      </c>
      <c r="BN793" s="0" t="s">
        <v>1975</v>
      </c>
      <c r="BO793" s="0" t="s">
        <v>2001</v>
      </c>
      <c r="BP793" s="0" t="s">
        <v>2017</v>
      </c>
      <c r="BQ793" s="0" t="s">
        <v>560</v>
      </c>
      <c r="BS793" s="0" t="s">
        <v>2001</v>
      </c>
      <c r="BW793" s="13"/>
      <c r="CI793" s="14"/>
      <c r="CJ793" s="14"/>
      <c r="CK793" s="15"/>
      <c r="CN793" s="16"/>
    </row>
    <row r="794" s="16" customFormat="true" ht="13.8" hidden="false" customHeight="false" outlineLevel="0" collapsed="false">
      <c r="A794" s="4" t="s">
        <v>131</v>
      </c>
      <c r="B794" s="17" t="n">
        <v>1</v>
      </c>
      <c r="C794" s="17" t="n">
        <v>2</v>
      </c>
      <c r="D794" s="17" t="n">
        <v>1</v>
      </c>
      <c r="E794" s="17" t="n">
        <v>65</v>
      </c>
      <c r="F794" s="17" t="n">
        <v>33</v>
      </c>
      <c r="G794" s="17" t="n">
        <v>2</v>
      </c>
      <c r="H794" s="4" t="n">
        <v>2033</v>
      </c>
      <c r="I794" s="4" t="s">
        <v>200</v>
      </c>
      <c r="J794" s="4" t="s">
        <v>200</v>
      </c>
      <c r="K794" s="4" t="n">
        <v>22033</v>
      </c>
      <c r="L794" s="4" t="s">
        <v>3517</v>
      </c>
      <c r="O794" s="16" t="s">
        <v>1974</v>
      </c>
      <c r="Q794" s="16" t="s">
        <v>137</v>
      </c>
      <c r="R794" s="16" t="n">
        <f aca="false">(1+LEN(N794)-LEN(SUBSTITUTE(N794," ","")))+1</f>
        <v>2</v>
      </c>
      <c r="S794" s="16" t="n">
        <f aca="false">(1+LEN(O794)-LEN(SUBSTITUTE(O794," ","")))</f>
        <v>5</v>
      </c>
      <c r="T794" s="16" t="s">
        <v>1792</v>
      </c>
      <c r="U794" s="16" t="s">
        <v>1975</v>
      </c>
      <c r="V794" s="16" t="s">
        <v>1976</v>
      </c>
      <c r="W794" s="16" t="s">
        <v>1977</v>
      </c>
      <c r="X794" s="16" t="s">
        <v>1975</v>
      </c>
      <c r="Y794" s="16" t="s">
        <v>1978</v>
      </c>
      <c r="Z794" s="16" t="s">
        <v>1975</v>
      </c>
      <c r="AA794" s="16" t="s">
        <v>1979</v>
      </c>
      <c r="AB794" s="16" t="s">
        <v>1980</v>
      </c>
      <c r="AC794" s="16" t="s">
        <v>1981</v>
      </c>
      <c r="AD794" s="16" t="s">
        <v>711</v>
      </c>
      <c r="AE794" s="16" t="s">
        <v>1982</v>
      </c>
      <c r="AF794" s="16" t="s">
        <v>1983</v>
      </c>
      <c r="AG794" s="16" t="s">
        <v>1984</v>
      </c>
      <c r="AH794" s="16" t="s">
        <v>1975</v>
      </c>
      <c r="AI794" s="16" t="s">
        <v>1985</v>
      </c>
      <c r="AJ794" s="16" t="s">
        <v>1986</v>
      </c>
      <c r="AK794" s="16" t="s">
        <v>711</v>
      </c>
      <c r="AL794" s="16" t="s">
        <v>1987</v>
      </c>
      <c r="AM794" s="16" t="s">
        <v>1975</v>
      </c>
      <c r="AN794" s="16" t="s">
        <v>711</v>
      </c>
      <c r="AO794" s="16" t="s">
        <v>1625</v>
      </c>
      <c r="AP794" s="16" t="s">
        <v>1975</v>
      </c>
      <c r="AQ794" s="16" t="s">
        <v>967</v>
      </c>
      <c r="AR794" s="16" t="s">
        <v>1975</v>
      </c>
      <c r="AS794" s="16" t="s">
        <v>1988</v>
      </c>
      <c r="AT794" s="16" t="s">
        <v>1975</v>
      </c>
      <c r="AU794" s="16" t="s">
        <v>711</v>
      </c>
      <c r="AV794" s="16" t="s">
        <v>1989</v>
      </c>
      <c r="AW794" s="16" t="s">
        <v>1975</v>
      </c>
      <c r="AX794" s="16" t="s">
        <v>1975</v>
      </c>
      <c r="AY794" s="16" t="s">
        <v>711</v>
      </c>
      <c r="AZ794" s="16" t="s">
        <v>1990</v>
      </c>
      <c r="BA794" s="16" t="s">
        <v>1991</v>
      </c>
      <c r="BB794" s="16" t="s">
        <v>1975</v>
      </c>
      <c r="BC794" s="16" t="s">
        <v>1992</v>
      </c>
      <c r="BD794" s="16" t="s">
        <v>1987</v>
      </c>
      <c r="BE794" s="16" t="s">
        <v>1987</v>
      </c>
      <c r="BF794" s="16" t="s">
        <v>1975</v>
      </c>
      <c r="BG794" s="16" t="s">
        <v>1975</v>
      </c>
      <c r="BH794" s="16" t="s">
        <v>1993</v>
      </c>
      <c r="BI794" s="16" t="s">
        <v>711</v>
      </c>
      <c r="BJ794" s="16" t="s">
        <v>1994</v>
      </c>
      <c r="BK794" s="16" t="s">
        <v>1975</v>
      </c>
      <c r="BL794" s="16" t="s">
        <v>1995</v>
      </c>
      <c r="BM794" s="16" t="s">
        <v>1987</v>
      </c>
      <c r="BN794" s="16" t="s">
        <v>1986</v>
      </c>
      <c r="BO794" s="16" t="s">
        <v>1975</v>
      </c>
      <c r="BP794" s="16" t="s">
        <v>1993</v>
      </c>
      <c r="BQ794" s="16" t="s">
        <v>1986</v>
      </c>
      <c r="BS794" s="16" t="s">
        <v>711</v>
      </c>
      <c r="BW794" s="18"/>
      <c r="BZ794" s="18"/>
      <c r="CD794" s="18"/>
      <c r="CF794" s="18"/>
      <c r="CI794" s="18"/>
      <c r="CJ794" s="18"/>
    </row>
    <row r="795" customFormat="false" ht="13.8" hidden="false" customHeight="false" outlineLevel="0" collapsed="false">
      <c r="A795" s="4" t="s">
        <v>167</v>
      </c>
      <c r="B795" s="17" t="n">
        <v>1</v>
      </c>
      <c r="C795" s="17" t="n">
        <v>2</v>
      </c>
      <c r="D795" s="17" t="n">
        <v>2</v>
      </c>
      <c r="E795" s="17" t="n">
        <v>65</v>
      </c>
      <c r="F795" s="17" t="n">
        <v>33</v>
      </c>
      <c r="G795" s="17" t="n">
        <v>3</v>
      </c>
      <c r="H795" s="4" t="n">
        <v>3033</v>
      </c>
      <c r="I795" s="4" t="s">
        <v>200</v>
      </c>
      <c r="J795" s="4" t="s">
        <v>200</v>
      </c>
      <c r="K795" s="4" t="n">
        <v>23033</v>
      </c>
      <c r="L795" s="4" t="s">
        <v>3517</v>
      </c>
      <c r="M795" s="16"/>
      <c r="N795" s="16"/>
      <c r="O795" s="16" t="s">
        <v>1974</v>
      </c>
      <c r="Q795" s="16" t="s">
        <v>137</v>
      </c>
      <c r="R795" s="16" t="n">
        <f aca="false">(1+LEN(N795)-LEN(SUBSTITUTE(N795," ","")))+1</f>
        <v>2</v>
      </c>
      <c r="S795" s="0" t="n">
        <f aca="false">(1+LEN(O795)-LEN(SUBSTITUTE(O795," ","")))</f>
        <v>5</v>
      </c>
      <c r="T795" s="16" t="s">
        <v>1792</v>
      </c>
      <c r="U795" s="16" t="s">
        <v>2001</v>
      </c>
      <c r="V795" s="16" t="s">
        <v>1986</v>
      </c>
      <c r="W795" s="16" t="s">
        <v>2002</v>
      </c>
      <c r="X795" s="16" t="s">
        <v>706</v>
      </c>
      <c r="Y795" s="16" t="s">
        <v>2003</v>
      </c>
      <c r="Z795" s="16" t="s">
        <v>1975</v>
      </c>
      <c r="AA795" s="16" t="s">
        <v>1986</v>
      </c>
      <c r="AB795" s="16" t="s">
        <v>1003</v>
      </c>
      <c r="AC795" s="16" t="s">
        <v>2004</v>
      </c>
      <c r="AD795" s="16" t="s">
        <v>2005</v>
      </c>
      <c r="AE795" s="16" t="s">
        <v>1975</v>
      </c>
      <c r="AF795" s="16" t="s">
        <v>1987</v>
      </c>
      <c r="AG795" s="16" t="s">
        <v>2006</v>
      </c>
      <c r="AH795" s="16" t="s">
        <v>1986</v>
      </c>
      <c r="AI795" s="16" t="s">
        <v>2001</v>
      </c>
      <c r="AJ795" s="16" t="s">
        <v>2007</v>
      </c>
      <c r="AK795" s="16" t="s">
        <v>2008</v>
      </c>
      <c r="AL795" s="16" t="s">
        <v>1975</v>
      </c>
      <c r="AM795" s="16" t="s">
        <v>1986</v>
      </c>
      <c r="AN795" s="16" t="s">
        <v>2009</v>
      </c>
      <c r="AO795" s="16"/>
      <c r="AP795" s="16" t="s">
        <v>1986</v>
      </c>
      <c r="AQ795" s="16" t="s">
        <v>1975</v>
      </c>
      <c r="AR795" s="16" t="s">
        <v>2010</v>
      </c>
      <c r="AS795" s="16" t="s">
        <v>1978</v>
      </c>
      <c r="AT795" s="16" t="s">
        <v>1986</v>
      </c>
      <c r="AU795" s="16" t="s">
        <v>2001</v>
      </c>
      <c r="AV795" s="16" t="s">
        <v>2001</v>
      </c>
      <c r="AW795" s="16" t="s">
        <v>1975</v>
      </c>
      <c r="AX795" s="16" t="s">
        <v>1975</v>
      </c>
      <c r="AY795" s="16" t="s">
        <v>2001</v>
      </c>
      <c r="AZ795" s="16" t="s">
        <v>2001</v>
      </c>
      <c r="BA795" s="16" t="s">
        <v>2011</v>
      </c>
      <c r="BB795" s="16" t="s">
        <v>1975</v>
      </c>
      <c r="BC795" s="16" t="s">
        <v>2012</v>
      </c>
      <c r="BD795" s="16" t="s">
        <v>711</v>
      </c>
      <c r="BE795" s="16" t="s">
        <v>2013</v>
      </c>
      <c r="BF795" s="16" t="s">
        <v>1975</v>
      </c>
      <c r="BG795" s="16" t="s">
        <v>2014</v>
      </c>
      <c r="BH795" s="16" t="s">
        <v>2015</v>
      </c>
      <c r="BI795" s="16" t="s">
        <v>2013</v>
      </c>
      <c r="BJ795" s="16" t="s">
        <v>2001</v>
      </c>
      <c r="BK795" s="16" t="s">
        <v>2001</v>
      </c>
      <c r="BL795" s="16" t="s">
        <v>2015</v>
      </c>
      <c r="BM795" s="16" t="s">
        <v>2016</v>
      </c>
      <c r="BN795" s="16" t="s">
        <v>1975</v>
      </c>
      <c r="BO795" s="16" t="s">
        <v>2001</v>
      </c>
      <c r="BP795" s="16" t="s">
        <v>2017</v>
      </c>
      <c r="BQ795" s="16" t="s">
        <v>560</v>
      </c>
      <c r="BR795" s="16"/>
      <c r="BS795" s="16" t="s">
        <v>2001</v>
      </c>
      <c r="BT795" s="16"/>
      <c r="BU795" s="16"/>
      <c r="BV795" s="16"/>
      <c r="BW795" s="18"/>
      <c r="BX795" s="16"/>
      <c r="BY795" s="16"/>
      <c r="BZ795" s="18"/>
      <c r="CA795" s="16"/>
      <c r="CB795" s="16"/>
      <c r="CC795" s="16"/>
      <c r="CD795" s="18"/>
      <c r="CE795" s="16"/>
      <c r="CF795" s="18"/>
      <c r="CG795" s="16"/>
      <c r="CH795" s="16"/>
      <c r="CI795" s="18"/>
      <c r="CJ795" s="18"/>
      <c r="CK795" s="16"/>
      <c r="CL795" s="16"/>
    </row>
    <row r="796" customFormat="false" ht="13.8" hidden="false" customHeight="false" outlineLevel="0" collapsed="false">
      <c r="A796" s="4" t="s">
        <v>195</v>
      </c>
      <c r="B796" s="4" t="n">
        <v>1</v>
      </c>
      <c r="C796" s="4" t="n">
        <v>1</v>
      </c>
      <c r="D796" s="4" t="n">
        <v>1</v>
      </c>
      <c r="E796" s="4" t="n">
        <v>68</v>
      </c>
      <c r="F796" s="4" t="n">
        <v>34</v>
      </c>
      <c r="G796" s="4" t="n">
        <v>0</v>
      </c>
      <c r="H796" s="4" t="n">
        <v>34</v>
      </c>
      <c r="I796" s="4" t="s">
        <v>200</v>
      </c>
      <c r="J796" s="4" t="s">
        <v>200</v>
      </c>
      <c r="K796" s="4" t="n">
        <v>20034</v>
      </c>
      <c r="L796" s="4" t="s">
        <v>3517</v>
      </c>
      <c r="M796" s="16"/>
      <c r="N796" s="16"/>
      <c r="O796" s="16" t="s">
        <v>2023</v>
      </c>
      <c r="P796" s="16"/>
      <c r="Q796" s="16" t="s">
        <v>137</v>
      </c>
      <c r="R796" s="16" t="n">
        <f aca="false">(1+LEN(N796)-LEN(SUBSTITUTE(N796," ","")))+1</f>
        <v>2</v>
      </c>
      <c r="S796" s="16" t="n">
        <f aca="false">(1+LEN(O796)-LEN(SUBSTITUTE(O796," ","")))</f>
        <v>5</v>
      </c>
      <c r="T796" s="16" t="s">
        <v>1792</v>
      </c>
      <c r="U796" s="16" t="s">
        <v>2024</v>
      </c>
      <c r="V796" s="16" t="s">
        <v>2025</v>
      </c>
      <c r="W796" s="16" t="s">
        <v>2025</v>
      </c>
      <c r="X796" s="16" t="s">
        <v>2025</v>
      </c>
      <c r="Y796" s="16" t="s">
        <v>2026</v>
      </c>
      <c r="Z796" s="16" t="s">
        <v>2026</v>
      </c>
      <c r="AA796" s="16" t="s">
        <v>2025</v>
      </c>
      <c r="AB796" s="16" t="s">
        <v>2026</v>
      </c>
      <c r="AC796" s="16" t="s">
        <v>2027</v>
      </c>
      <c r="AD796" s="16" t="s">
        <v>2026</v>
      </c>
      <c r="AE796" s="16" t="s">
        <v>2025</v>
      </c>
      <c r="AF796" s="16" t="s">
        <v>2028</v>
      </c>
      <c r="AG796" s="16" t="s">
        <v>2029</v>
      </c>
      <c r="AH796" s="16" t="s">
        <v>2025</v>
      </c>
      <c r="AI796" s="16" t="s">
        <v>2030</v>
      </c>
      <c r="AJ796" s="16" t="s">
        <v>2025</v>
      </c>
      <c r="AK796" s="16" t="s">
        <v>2026</v>
      </c>
      <c r="AL796" s="16" t="s">
        <v>2031</v>
      </c>
      <c r="AM796" s="16" t="s">
        <v>2026</v>
      </c>
      <c r="AN796" s="16" t="s">
        <v>2025</v>
      </c>
      <c r="AO796" s="16" t="s">
        <v>2025</v>
      </c>
      <c r="AP796" s="16" t="s">
        <v>2026</v>
      </c>
      <c r="AQ796" s="16" t="s">
        <v>2032</v>
      </c>
      <c r="AR796" s="16" t="s">
        <v>2026</v>
      </c>
      <c r="AS796" s="16" t="s">
        <v>2026</v>
      </c>
      <c r="AT796" s="16" t="s">
        <v>2026</v>
      </c>
      <c r="AU796" s="16" t="s">
        <v>2030</v>
      </c>
      <c r="AV796" s="16" t="s">
        <v>2033</v>
      </c>
      <c r="AW796" s="16" t="s">
        <v>2026</v>
      </c>
      <c r="AX796" s="16" t="s">
        <v>2030</v>
      </c>
      <c r="AY796" s="16" t="s">
        <v>2034</v>
      </c>
      <c r="AZ796" s="16" t="s">
        <v>2026</v>
      </c>
      <c r="BA796" s="16" t="s">
        <v>2026</v>
      </c>
      <c r="BB796" s="16" t="s">
        <v>2026</v>
      </c>
      <c r="BC796" s="16" t="s">
        <v>2029</v>
      </c>
      <c r="BD796" s="16" t="s">
        <v>2026</v>
      </c>
      <c r="BE796" s="16" t="s">
        <v>2026</v>
      </c>
      <c r="BF796" s="16" t="s">
        <v>2026</v>
      </c>
      <c r="BG796" s="16" t="s">
        <v>2026</v>
      </c>
      <c r="BH796" s="16" t="s">
        <v>2030</v>
      </c>
      <c r="BI796" s="16" t="s">
        <v>2026</v>
      </c>
      <c r="BJ796" s="16" t="s">
        <v>2026</v>
      </c>
      <c r="BK796" s="16" t="s">
        <v>560</v>
      </c>
      <c r="BL796" s="16" t="s">
        <v>2025</v>
      </c>
      <c r="BM796" s="16" t="s">
        <v>2026</v>
      </c>
      <c r="BN796" s="16" t="s">
        <v>2026</v>
      </c>
      <c r="BO796" s="16" t="s">
        <v>1819</v>
      </c>
      <c r="BP796" s="16" t="s">
        <v>2026</v>
      </c>
      <c r="BQ796" s="16" t="s">
        <v>2035</v>
      </c>
      <c r="BR796" s="16"/>
      <c r="BS796" s="16" t="s">
        <v>2026</v>
      </c>
      <c r="BT796" s="16"/>
      <c r="BU796" s="16"/>
      <c r="BV796" s="16"/>
      <c r="CI796" s="14"/>
      <c r="CJ796" s="14"/>
      <c r="CK796" s="15"/>
      <c r="CN796" s="16"/>
    </row>
    <row r="797" customFormat="false" ht="13.8" hidden="false" customHeight="false" outlineLevel="0" collapsed="false">
      <c r="A797" s="4" t="s">
        <v>197</v>
      </c>
      <c r="B797" s="4" t="n">
        <v>1</v>
      </c>
      <c r="C797" s="4" t="n">
        <v>1</v>
      </c>
      <c r="D797" s="4" t="n">
        <v>2</v>
      </c>
      <c r="E797" s="4" t="n">
        <v>68</v>
      </c>
      <c r="F797" s="4" t="n">
        <v>34</v>
      </c>
      <c r="G797" s="4" t="n">
        <v>1</v>
      </c>
      <c r="H797" s="4" t="n">
        <v>1034</v>
      </c>
      <c r="I797" s="4" t="s">
        <v>200</v>
      </c>
      <c r="J797" s="4" t="s">
        <v>200</v>
      </c>
      <c r="K797" s="4" t="n">
        <v>21034</v>
      </c>
      <c r="L797" s="4" t="s">
        <v>3517</v>
      </c>
      <c r="O797" s="0" t="s">
        <v>2041</v>
      </c>
      <c r="Q797" s="0" t="s">
        <v>137</v>
      </c>
      <c r="R797" s="0" t="n">
        <f aca="false">(1+LEN(N797)-LEN(SUBSTITUTE(N797," ","")))+1</f>
        <v>2</v>
      </c>
      <c r="S797" s="0" t="n">
        <f aca="false">(1+LEN(O797)-LEN(SUBSTITUTE(O797," ","")))</f>
        <v>7</v>
      </c>
      <c r="T797" s="0" t="s">
        <v>1792</v>
      </c>
      <c r="U797" s="0" t="s">
        <v>2030</v>
      </c>
      <c r="V797" s="0" t="s">
        <v>2042</v>
      </c>
      <c r="W797" s="0" t="s">
        <v>2030</v>
      </c>
      <c r="X797" s="0" t="s">
        <v>2030</v>
      </c>
      <c r="Y797" s="0" t="s">
        <v>236</v>
      </c>
      <c r="Z797" s="0" t="s">
        <v>2030</v>
      </c>
      <c r="AA797" s="0" t="s">
        <v>2030</v>
      </c>
      <c r="AB797" s="0" t="s">
        <v>2030</v>
      </c>
      <c r="AC797" s="0" t="s">
        <v>2030</v>
      </c>
      <c r="AD797" s="0" t="s">
        <v>2028</v>
      </c>
      <c r="AE797" s="0" t="s">
        <v>2030</v>
      </c>
      <c r="AF797" s="0" t="s">
        <v>2030</v>
      </c>
      <c r="AG797" s="0" t="s">
        <v>2043</v>
      </c>
      <c r="AH797" s="0" t="s">
        <v>2044</v>
      </c>
      <c r="AI797" s="0" t="s">
        <v>2045</v>
      </c>
      <c r="AJ797" s="0" t="s">
        <v>690</v>
      </c>
      <c r="AK797" s="0" t="s">
        <v>2043</v>
      </c>
      <c r="AL797" s="0" t="s">
        <v>2030</v>
      </c>
      <c r="AM797" s="0" t="s">
        <v>2045</v>
      </c>
      <c r="AN797" s="0" t="s">
        <v>2030</v>
      </c>
      <c r="AO797" s="0" t="s">
        <v>2045</v>
      </c>
      <c r="AP797" s="0" t="s">
        <v>2030</v>
      </c>
      <c r="AQ797" s="0" t="s">
        <v>2030</v>
      </c>
      <c r="AR797" s="0" t="s">
        <v>2046</v>
      </c>
      <c r="AS797" s="0" t="s">
        <v>2030</v>
      </c>
      <c r="AT797" s="0" t="s">
        <v>2030</v>
      </c>
      <c r="AU797" s="0" t="s">
        <v>2030</v>
      </c>
      <c r="AV797" s="0" t="s">
        <v>2030</v>
      </c>
      <c r="AW797" s="0" t="s">
        <v>225</v>
      </c>
      <c r="AX797" s="0" t="s">
        <v>2026</v>
      </c>
      <c r="AY797" s="0" t="s">
        <v>706</v>
      </c>
      <c r="AZ797" s="0" t="s">
        <v>2030</v>
      </c>
      <c r="BA797" s="0" t="s">
        <v>2030</v>
      </c>
      <c r="BB797" s="0" t="s">
        <v>2030</v>
      </c>
      <c r="BC797" s="0" t="s">
        <v>2030</v>
      </c>
      <c r="BD797" s="0" t="s">
        <v>2030</v>
      </c>
      <c r="BE797" s="0" t="s">
        <v>2043</v>
      </c>
      <c r="BF797" s="0" t="s">
        <v>2030</v>
      </c>
      <c r="BG797" s="0" t="s">
        <v>2030</v>
      </c>
      <c r="BH797" s="0" t="s">
        <v>2030</v>
      </c>
      <c r="BI797" s="0" t="s">
        <v>2047</v>
      </c>
      <c r="BJ797" s="0" t="s">
        <v>2030</v>
      </c>
      <c r="BK797" s="0" t="s">
        <v>2030</v>
      </c>
      <c r="BL797" s="0" t="s">
        <v>2030</v>
      </c>
      <c r="BM797" s="0" t="s">
        <v>560</v>
      </c>
      <c r="BN797" s="0" t="s">
        <v>2048</v>
      </c>
      <c r="BO797" s="0" t="s">
        <v>2030</v>
      </c>
      <c r="BP797" s="0" t="s">
        <v>2046</v>
      </c>
      <c r="BQ797" s="0" t="s">
        <v>2030</v>
      </c>
      <c r="BS797" s="0" t="s">
        <v>2030</v>
      </c>
      <c r="CI797" s="14"/>
      <c r="CJ797" s="14"/>
      <c r="CK797" s="15"/>
      <c r="CM797" s="16"/>
    </row>
    <row r="798" s="16" customFormat="true" ht="13.8" hidden="false" customHeight="false" outlineLevel="0" collapsed="false">
      <c r="A798" s="4" t="s">
        <v>131</v>
      </c>
      <c r="B798" s="17" t="n">
        <v>1</v>
      </c>
      <c r="C798" s="17" t="n">
        <v>2</v>
      </c>
      <c r="D798" s="17" t="n">
        <v>1</v>
      </c>
      <c r="E798" s="17" t="n">
        <v>68</v>
      </c>
      <c r="F798" s="17" t="n">
        <v>34</v>
      </c>
      <c r="G798" s="17" t="n">
        <v>2</v>
      </c>
      <c r="H798" s="4" t="n">
        <v>2034</v>
      </c>
      <c r="I798" s="4" t="s">
        <v>200</v>
      </c>
      <c r="J798" s="4" t="s">
        <v>200</v>
      </c>
      <c r="K798" s="4" t="n">
        <v>22034</v>
      </c>
      <c r="L798" s="4" t="s">
        <v>3517</v>
      </c>
      <c r="O798" s="16" t="s">
        <v>2051</v>
      </c>
      <c r="Q798" s="16" t="s">
        <v>137</v>
      </c>
      <c r="R798" s="16" t="n">
        <f aca="false">(1+LEN(N798)-LEN(SUBSTITUTE(N798," ","")))+1</f>
        <v>2</v>
      </c>
      <c r="S798" s="0" t="n">
        <f aca="false">(1+LEN(O798)-LEN(SUBSTITUTE(O798," ","")))</f>
        <v>5</v>
      </c>
      <c r="T798" s="16" t="s">
        <v>1792</v>
      </c>
      <c r="U798" s="16" t="s">
        <v>2024</v>
      </c>
      <c r="V798" s="16" t="s">
        <v>2025</v>
      </c>
      <c r="W798" s="16" t="s">
        <v>2025</v>
      </c>
      <c r="X798" s="16" t="s">
        <v>2025</v>
      </c>
      <c r="Y798" s="16" t="s">
        <v>2026</v>
      </c>
      <c r="Z798" s="16" t="s">
        <v>2026</v>
      </c>
      <c r="AA798" s="16" t="s">
        <v>2025</v>
      </c>
      <c r="AB798" s="16" t="s">
        <v>2026</v>
      </c>
      <c r="AC798" s="16" t="s">
        <v>2027</v>
      </c>
      <c r="AD798" s="16" t="s">
        <v>2026</v>
      </c>
      <c r="AE798" s="16" t="s">
        <v>2025</v>
      </c>
      <c r="AF798" s="16" t="s">
        <v>2028</v>
      </c>
      <c r="AG798" s="16" t="s">
        <v>2029</v>
      </c>
      <c r="AH798" s="16" t="s">
        <v>2025</v>
      </c>
      <c r="AI798" s="16" t="s">
        <v>2030</v>
      </c>
      <c r="AJ798" s="16" t="s">
        <v>2025</v>
      </c>
      <c r="AK798" s="16" t="s">
        <v>2026</v>
      </c>
      <c r="AL798" s="16" t="s">
        <v>2031</v>
      </c>
      <c r="AM798" s="16" t="s">
        <v>2026</v>
      </c>
      <c r="AN798" s="16" t="s">
        <v>2025</v>
      </c>
      <c r="AO798" s="16" t="s">
        <v>2025</v>
      </c>
      <c r="AP798" s="16" t="s">
        <v>2026</v>
      </c>
      <c r="AQ798" s="16" t="s">
        <v>2032</v>
      </c>
      <c r="AR798" s="16" t="s">
        <v>2026</v>
      </c>
      <c r="AS798" s="16" t="s">
        <v>2026</v>
      </c>
      <c r="AT798" s="16" t="s">
        <v>2026</v>
      </c>
      <c r="AU798" s="16" t="s">
        <v>2030</v>
      </c>
      <c r="AV798" s="16" t="s">
        <v>2033</v>
      </c>
      <c r="AW798" s="16" t="s">
        <v>2026</v>
      </c>
      <c r="AX798" s="16" t="s">
        <v>2030</v>
      </c>
      <c r="AY798" s="16" t="s">
        <v>2034</v>
      </c>
      <c r="AZ798" s="16" t="s">
        <v>2026</v>
      </c>
      <c r="BA798" s="16" t="s">
        <v>2026</v>
      </c>
      <c r="BB798" s="16" t="s">
        <v>2026</v>
      </c>
      <c r="BC798" s="16" t="s">
        <v>2029</v>
      </c>
      <c r="BD798" s="16" t="s">
        <v>2026</v>
      </c>
      <c r="BE798" s="16" t="s">
        <v>2026</v>
      </c>
      <c r="BF798" s="16" t="s">
        <v>2026</v>
      </c>
      <c r="BG798" s="16" t="s">
        <v>2026</v>
      </c>
      <c r="BH798" s="16" t="s">
        <v>2030</v>
      </c>
      <c r="BI798" s="16" t="s">
        <v>2026</v>
      </c>
      <c r="BJ798" s="16" t="s">
        <v>2026</v>
      </c>
      <c r="BK798" s="16" t="s">
        <v>560</v>
      </c>
      <c r="BL798" s="16" t="s">
        <v>2025</v>
      </c>
      <c r="BM798" s="16" t="s">
        <v>2026</v>
      </c>
      <c r="BN798" s="16" t="s">
        <v>2026</v>
      </c>
      <c r="BO798" s="16" t="s">
        <v>1819</v>
      </c>
      <c r="BP798" s="16" t="s">
        <v>2026</v>
      </c>
      <c r="BQ798" s="16" t="s">
        <v>2035</v>
      </c>
      <c r="BR798" s="0"/>
      <c r="BS798" s="16" t="s">
        <v>2026</v>
      </c>
      <c r="BT798" s="0"/>
      <c r="BU798" s="0"/>
      <c r="BV798" s="0"/>
      <c r="BW798" s="18"/>
      <c r="BX798" s="0"/>
      <c r="BY798" s="0"/>
      <c r="BZ798" s="18"/>
      <c r="CA798" s="0"/>
      <c r="CB798" s="0"/>
      <c r="CC798" s="0"/>
      <c r="CD798" s="18"/>
      <c r="CE798" s="0"/>
      <c r="CF798" s="18"/>
      <c r="CG798" s="0"/>
      <c r="CH798" s="0"/>
      <c r="CI798" s="18"/>
      <c r="CJ798" s="18"/>
      <c r="CK798" s="0"/>
      <c r="CL798" s="0"/>
    </row>
    <row r="799" customFormat="false" ht="13.8" hidden="false" customHeight="false" outlineLevel="0" collapsed="false">
      <c r="A799" s="4" t="s">
        <v>167</v>
      </c>
      <c r="B799" s="17" t="n">
        <v>1</v>
      </c>
      <c r="C799" s="17" t="n">
        <v>2</v>
      </c>
      <c r="D799" s="17" t="n">
        <v>2</v>
      </c>
      <c r="E799" s="17" t="n">
        <v>68</v>
      </c>
      <c r="F799" s="17" t="n">
        <v>34</v>
      </c>
      <c r="G799" s="17" t="n">
        <v>3</v>
      </c>
      <c r="H799" s="4" t="n">
        <v>3034</v>
      </c>
      <c r="I799" s="4" t="s">
        <v>200</v>
      </c>
      <c r="J799" s="4" t="s">
        <v>200</v>
      </c>
      <c r="K799" s="4" t="n">
        <v>23034</v>
      </c>
      <c r="L799" s="4" t="s">
        <v>3517</v>
      </c>
      <c r="M799" s="16"/>
      <c r="N799" s="16"/>
      <c r="O799" s="16" t="s">
        <v>2052</v>
      </c>
      <c r="Q799" s="16" t="s">
        <v>137</v>
      </c>
      <c r="R799" s="16" t="n">
        <f aca="false">(1+LEN(N799)-LEN(SUBSTITUTE(N799," ","")))+1</f>
        <v>2</v>
      </c>
      <c r="S799" s="0" t="n">
        <f aca="false">(1+LEN(O799)-LEN(SUBSTITUTE(O799," ","")))</f>
        <v>7</v>
      </c>
      <c r="T799" s="16" t="s">
        <v>1792</v>
      </c>
      <c r="U799" s="16" t="s">
        <v>2030</v>
      </c>
      <c r="V799" s="16" t="s">
        <v>2042</v>
      </c>
      <c r="W799" s="16" t="s">
        <v>2030</v>
      </c>
      <c r="X799" s="16" t="s">
        <v>2030</v>
      </c>
      <c r="Y799" s="16" t="s">
        <v>236</v>
      </c>
      <c r="Z799" s="16" t="s">
        <v>2030</v>
      </c>
      <c r="AA799" s="16" t="s">
        <v>2030</v>
      </c>
      <c r="AB799" s="16" t="s">
        <v>2030</v>
      </c>
      <c r="AC799" s="16" t="s">
        <v>2030</v>
      </c>
      <c r="AD799" s="16" t="s">
        <v>2028</v>
      </c>
      <c r="AE799" s="16" t="s">
        <v>2030</v>
      </c>
      <c r="AF799" s="16" t="s">
        <v>2030</v>
      </c>
      <c r="AG799" s="16" t="s">
        <v>2043</v>
      </c>
      <c r="AH799" s="16" t="s">
        <v>2044</v>
      </c>
      <c r="AI799" s="16" t="s">
        <v>2045</v>
      </c>
      <c r="AJ799" s="16" t="s">
        <v>690</v>
      </c>
      <c r="AK799" s="16" t="s">
        <v>2043</v>
      </c>
      <c r="AL799" s="16" t="s">
        <v>2030</v>
      </c>
      <c r="AM799" s="16" t="s">
        <v>2045</v>
      </c>
      <c r="AN799" s="16" t="s">
        <v>2030</v>
      </c>
      <c r="AO799" s="16" t="s">
        <v>2045</v>
      </c>
      <c r="AP799" s="16" t="s">
        <v>2030</v>
      </c>
      <c r="AQ799" s="16" t="s">
        <v>2030</v>
      </c>
      <c r="AR799" s="16" t="s">
        <v>2046</v>
      </c>
      <c r="AS799" s="16" t="s">
        <v>2030</v>
      </c>
      <c r="AT799" s="16" t="s">
        <v>2030</v>
      </c>
      <c r="AU799" s="16" t="s">
        <v>2030</v>
      </c>
      <c r="AV799" s="16" t="s">
        <v>2030</v>
      </c>
      <c r="AW799" s="16" t="s">
        <v>225</v>
      </c>
      <c r="AX799" s="16" t="s">
        <v>2026</v>
      </c>
      <c r="AY799" s="16" t="s">
        <v>706</v>
      </c>
      <c r="AZ799" s="16" t="s">
        <v>2030</v>
      </c>
      <c r="BA799" s="16" t="s">
        <v>2030</v>
      </c>
      <c r="BB799" s="16" t="s">
        <v>2030</v>
      </c>
      <c r="BC799" s="16" t="s">
        <v>2030</v>
      </c>
      <c r="BD799" s="16" t="s">
        <v>2030</v>
      </c>
      <c r="BE799" s="16" t="s">
        <v>2043</v>
      </c>
      <c r="BF799" s="16" t="s">
        <v>2030</v>
      </c>
      <c r="BG799" s="16" t="s">
        <v>2030</v>
      </c>
      <c r="BH799" s="16" t="s">
        <v>2030</v>
      </c>
      <c r="BI799" s="16" t="s">
        <v>2047</v>
      </c>
      <c r="BJ799" s="16" t="s">
        <v>2030</v>
      </c>
      <c r="BK799" s="16" t="s">
        <v>2030</v>
      </c>
      <c r="BL799" s="16" t="s">
        <v>2030</v>
      </c>
      <c r="BM799" s="16" t="s">
        <v>560</v>
      </c>
      <c r="BN799" s="16" t="s">
        <v>2048</v>
      </c>
      <c r="BO799" s="16" t="s">
        <v>2030</v>
      </c>
      <c r="BP799" s="16" t="s">
        <v>2046</v>
      </c>
      <c r="BQ799" s="16" t="s">
        <v>2030</v>
      </c>
      <c r="BR799" s="16"/>
      <c r="BS799" s="16" t="s">
        <v>2030</v>
      </c>
      <c r="BT799" s="16"/>
      <c r="BU799" s="16"/>
      <c r="BV799" s="16"/>
      <c r="BW799" s="18"/>
      <c r="BX799" s="16"/>
      <c r="BY799" s="16"/>
      <c r="BZ799" s="18"/>
      <c r="CA799" s="16"/>
      <c r="CB799" s="16"/>
      <c r="CC799" s="16"/>
      <c r="CD799" s="18"/>
      <c r="CE799" s="16"/>
      <c r="CF799" s="18"/>
      <c r="CG799" s="16"/>
      <c r="CH799" s="16"/>
      <c r="CI799" s="18"/>
      <c r="CJ799" s="18"/>
      <c r="CK799" s="16"/>
      <c r="CL799" s="16"/>
    </row>
    <row r="800" customFormat="false" ht="13.8" hidden="false" customHeight="false" outlineLevel="0" collapsed="false">
      <c r="A800" s="4" t="s">
        <v>195</v>
      </c>
      <c r="B800" s="4" t="n">
        <v>1</v>
      </c>
      <c r="C800" s="4" t="n">
        <v>1</v>
      </c>
      <c r="D800" s="4" t="n">
        <v>1</v>
      </c>
      <c r="E800" s="4" t="n">
        <v>69</v>
      </c>
      <c r="F800" s="4" t="n">
        <v>35</v>
      </c>
      <c r="G800" s="4" t="n">
        <v>0</v>
      </c>
      <c r="H800" s="4" t="n">
        <v>35</v>
      </c>
      <c r="I800" s="4" t="s">
        <v>200</v>
      </c>
      <c r="J800" s="4" t="s">
        <v>200</v>
      </c>
      <c r="K800" s="4" t="n">
        <v>20035</v>
      </c>
      <c r="L800" s="4" t="s">
        <v>3517</v>
      </c>
      <c r="O800" s="0" t="s">
        <v>2056</v>
      </c>
      <c r="Q800" s="0" t="s">
        <v>137</v>
      </c>
      <c r="R800" s="0" t="n">
        <f aca="false">(1+LEN(N800)-LEN(SUBSTITUTE(N800," ","")))+1</f>
        <v>2</v>
      </c>
      <c r="S800" s="0" t="n">
        <f aca="false">(1+LEN(O800)-LEN(SUBSTITUTE(O800," ","")))</f>
        <v>5</v>
      </c>
      <c r="T800" s="0" t="s">
        <v>1792</v>
      </c>
      <c r="U800" s="0" t="s">
        <v>2057</v>
      </c>
      <c r="V800" s="0" t="s">
        <v>2058</v>
      </c>
      <c r="W800" s="0" t="s">
        <v>2059</v>
      </c>
      <c r="X800" s="0" t="s">
        <v>2060</v>
      </c>
      <c r="Y800" s="0" t="s">
        <v>2061</v>
      </c>
      <c r="Z800" s="0" t="s">
        <v>2062</v>
      </c>
      <c r="AA800" s="0" t="s">
        <v>2063</v>
      </c>
      <c r="AB800" s="0" t="s">
        <v>186</v>
      </c>
      <c r="AC800" s="0" t="s">
        <v>2063</v>
      </c>
      <c r="AD800" s="0" t="s">
        <v>2064</v>
      </c>
      <c r="AE800" s="0" t="s">
        <v>2065</v>
      </c>
      <c r="AF800" s="0" t="s">
        <v>2066</v>
      </c>
      <c r="AG800" s="0" t="s">
        <v>2067</v>
      </c>
      <c r="AH800" s="0" t="s">
        <v>186</v>
      </c>
      <c r="AI800" s="0" t="s">
        <v>186</v>
      </c>
      <c r="AJ800" s="0" t="s">
        <v>2068</v>
      </c>
      <c r="AK800" s="0" t="s">
        <v>2069</v>
      </c>
      <c r="AL800" s="0" t="s">
        <v>2070</v>
      </c>
      <c r="AM800" s="0" t="s">
        <v>186</v>
      </c>
      <c r="AN800" s="0" t="s">
        <v>2071</v>
      </c>
      <c r="AO800" s="0" t="s">
        <v>2062</v>
      </c>
      <c r="AP800" s="0" t="s">
        <v>711</v>
      </c>
      <c r="AQ800" s="0" t="s">
        <v>171</v>
      </c>
      <c r="AR800" s="0" t="s">
        <v>186</v>
      </c>
      <c r="AS800" s="0" t="s">
        <v>2070</v>
      </c>
      <c r="AT800" s="0" t="s">
        <v>2062</v>
      </c>
      <c r="AU800" s="0" t="s">
        <v>186</v>
      </c>
      <c r="AV800" s="0" t="s">
        <v>1598</v>
      </c>
      <c r="AW800" s="0" t="s">
        <v>2072</v>
      </c>
      <c r="AX800" s="0" t="s">
        <v>2073</v>
      </c>
      <c r="AY800" s="0" t="s">
        <v>186</v>
      </c>
      <c r="AZ800" s="0" t="s">
        <v>2074</v>
      </c>
      <c r="BA800" s="0" t="s">
        <v>711</v>
      </c>
      <c r="BB800" s="0" t="s">
        <v>2061</v>
      </c>
      <c r="BC800" s="0" t="s">
        <v>2075</v>
      </c>
      <c r="BD800" s="0" t="s">
        <v>2070</v>
      </c>
      <c r="BE800" s="0" t="s">
        <v>734</v>
      </c>
      <c r="BF800" s="0" t="s">
        <v>186</v>
      </c>
      <c r="BG800" s="0" t="s">
        <v>145</v>
      </c>
      <c r="BH800" s="0" t="s">
        <v>2076</v>
      </c>
      <c r="BI800" s="0" t="s">
        <v>142</v>
      </c>
      <c r="BJ800" s="0" t="s">
        <v>2077</v>
      </c>
      <c r="BK800" s="0" t="s">
        <v>145</v>
      </c>
      <c r="BL800" s="0" t="s">
        <v>2078</v>
      </c>
      <c r="BM800" s="0" t="s">
        <v>2075</v>
      </c>
      <c r="BN800" s="0" t="s">
        <v>2079</v>
      </c>
      <c r="BO800" s="0" t="s">
        <v>145</v>
      </c>
      <c r="BP800" s="0" t="s">
        <v>2062</v>
      </c>
      <c r="BQ800" s="0" t="s">
        <v>2080</v>
      </c>
      <c r="BS800" s="0" t="s">
        <v>145</v>
      </c>
      <c r="CI800" s="14"/>
      <c r="CJ800" s="14"/>
      <c r="CK800" s="15"/>
      <c r="CN800" s="16"/>
    </row>
    <row r="801" customFormat="false" ht="13.8" hidden="false" customHeight="false" outlineLevel="0" collapsed="false">
      <c r="A801" s="4" t="s">
        <v>197</v>
      </c>
      <c r="B801" s="4" t="n">
        <v>1</v>
      </c>
      <c r="C801" s="4" t="n">
        <v>1</v>
      </c>
      <c r="D801" s="4" t="n">
        <v>2</v>
      </c>
      <c r="E801" s="4" t="n">
        <v>69</v>
      </c>
      <c r="F801" s="4" t="n">
        <v>35</v>
      </c>
      <c r="G801" s="4" t="n">
        <v>1</v>
      </c>
      <c r="H801" s="4" t="n">
        <v>1035</v>
      </c>
      <c r="I801" s="4" t="s">
        <v>200</v>
      </c>
      <c r="J801" s="4" t="s">
        <v>200</v>
      </c>
      <c r="K801" s="4" t="n">
        <v>21035</v>
      </c>
      <c r="L801" s="4" t="s">
        <v>3517</v>
      </c>
      <c r="O801" s="0" t="s">
        <v>2084</v>
      </c>
      <c r="Q801" s="0" t="s">
        <v>137</v>
      </c>
      <c r="R801" s="0" t="n">
        <f aca="false">(1+LEN(N801)-LEN(SUBSTITUTE(N801," ","")))+1</f>
        <v>2</v>
      </c>
      <c r="S801" s="0" t="n">
        <f aca="false">(1+LEN(O801)-LEN(SUBSTITUTE(O801," ","")))</f>
        <v>7</v>
      </c>
      <c r="T801" s="0" t="s">
        <v>1792</v>
      </c>
      <c r="U801" s="0" t="s">
        <v>150</v>
      </c>
      <c r="V801" s="0" t="s">
        <v>171</v>
      </c>
      <c r="W801" s="0" t="s">
        <v>2085</v>
      </c>
      <c r="X801" s="0" t="s">
        <v>145</v>
      </c>
      <c r="Y801" s="0" t="s">
        <v>2086</v>
      </c>
      <c r="Z801" s="0" t="s">
        <v>734</v>
      </c>
      <c r="AA801" s="0" t="s">
        <v>2062</v>
      </c>
      <c r="AB801" s="0" t="s">
        <v>142</v>
      </c>
      <c r="AC801" s="0" t="s">
        <v>2087</v>
      </c>
      <c r="AD801" s="0" t="s">
        <v>2088</v>
      </c>
      <c r="AE801" s="0" t="s">
        <v>186</v>
      </c>
      <c r="AF801" s="0" t="s">
        <v>2089</v>
      </c>
      <c r="AG801" s="0" t="s">
        <v>2090</v>
      </c>
      <c r="AH801" s="0" t="s">
        <v>962</v>
      </c>
      <c r="AI801" s="0" t="s">
        <v>2062</v>
      </c>
      <c r="AJ801" s="0" t="s">
        <v>2091</v>
      </c>
      <c r="AK801" s="0" t="s">
        <v>2092</v>
      </c>
      <c r="AL801" s="0" t="s">
        <v>2093</v>
      </c>
      <c r="AM801" s="0" t="s">
        <v>2094</v>
      </c>
      <c r="AN801" s="0" t="s">
        <v>171</v>
      </c>
      <c r="AO801" s="0" t="s">
        <v>2095</v>
      </c>
      <c r="AP801" s="0" t="s">
        <v>2062</v>
      </c>
      <c r="AQ801" s="0" t="s">
        <v>2062</v>
      </c>
      <c r="AR801" s="0" t="s">
        <v>2096</v>
      </c>
      <c r="AS801" s="0" t="s">
        <v>2086</v>
      </c>
      <c r="AT801" s="0" t="s">
        <v>2097</v>
      </c>
      <c r="AU801" s="0" t="s">
        <v>2073</v>
      </c>
      <c r="AV801" s="0" t="s">
        <v>186</v>
      </c>
      <c r="AW801" s="0" t="s">
        <v>2098</v>
      </c>
      <c r="AX801" s="0" t="s">
        <v>186</v>
      </c>
      <c r="AY801" s="0" t="s">
        <v>145</v>
      </c>
      <c r="AZ801" s="0" t="s">
        <v>2076</v>
      </c>
      <c r="BA801" s="0" t="s">
        <v>2099</v>
      </c>
      <c r="BB801" s="0" t="s">
        <v>186</v>
      </c>
      <c r="BC801" s="0" t="s">
        <v>2100</v>
      </c>
      <c r="BD801" s="0" t="s">
        <v>186</v>
      </c>
      <c r="BE801" s="0" t="s">
        <v>2092</v>
      </c>
      <c r="BF801" s="0" t="s">
        <v>145</v>
      </c>
      <c r="BG801" s="0" t="s">
        <v>2073</v>
      </c>
      <c r="BH801" s="0" t="s">
        <v>711</v>
      </c>
      <c r="BI801" s="0" t="s">
        <v>2101</v>
      </c>
      <c r="BJ801" s="0" t="s">
        <v>186</v>
      </c>
      <c r="BK801" s="0" t="s">
        <v>186</v>
      </c>
      <c r="BL801" s="0" t="s">
        <v>2102</v>
      </c>
      <c r="BM801" s="0" t="s">
        <v>142</v>
      </c>
      <c r="BN801" s="0" t="s">
        <v>2103</v>
      </c>
      <c r="BO801" s="0" t="s">
        <v>2062</v>
      </c>
      <c r="BP801" s="0" t="s">
        <v>2104</v>
      </c>
      <c r="BQ801" s="0" t="s">
        <v>186</v>
      </c>
      <c r="BS801" s="0" t="s">
        <v>142</v>
      </c>
      <c r="CI801" s="14"/>
      <c r="CJ801" s="14"/>
      <c r="CK801" s="15"/>
      <c r="CN801" s="16"/>
    </row>
    <row r="802" s="16" customFormat="true" ht="13.8" hidden="false" customHeight="false" outlineLevel="0" collapsed="false">
      <c r="A802" s="4" t="s">
        <v>131</v>
      </c>
      <c r="B802" s="17" t="n">
        <v>1</v>
      </c>
      <c r="C802" s="17" t="n">
        <v>2</v>
      </c>
      <c r="D802" s="17" t="n">
        <v>1</v>
      </c>
      <c r="E802" s="17" t="n">
        <v>69</v>
      </c>
      <c r="F802" s="17" t="n">
        <v>35</v>
      </c>
      <c r="G802" s="17" t="n">
        <v>2</v>
      </c>
      <c r="H802" s="4" t="n">
        <v>2035</v>
      </c>
      <c r="I802" s="4" t="s">
        <v>200</v>
      </c>
      <c r="J802" s="4" t="s">
        <v>200</v>
      </c>
      <c r="K802" s="4" t="n">
        <v>22035</v>
      </c>
      <c r="L802" s="4" t="s">
        <v>3517</v>
      </c>
      <c r="O802" s="16" t="s">
        <v>2056</v>
      </c>
      <c r="P802" s="0"/>
      <c r="Q802" s="16" t="s">
        <v>137</v>
      </c>
      <c r="R802" s="16" t="n">
        <f aca="false">(1+LEN(N802)-LEN(SUBSTITUTE(N802," ","")))+1</f>
        <v>2</v>
      </c>
      <c r="S802" s="0" t="n">
        <f aca="false">(1+LEN(O802)-LEN(SUBSTITUTE(O802," ","")))</f>
        <v>5</v>
      </c>
      <c r="T802" s="16" t="s">
        <v>1792</v>
      </c>
      <c r="U802" s="16" t="s">
        <v>2057</v>
      </c>
      <c r="V802" s="16" t="s">
        <v>2058</v>
      </c>
      <c r="W802" s="16" t="s">
        <v>2059</v>
      </c>
      <c r="X802" s="16" t="s">
        <v>2060</v>
      </c>
      <c r="Y802" s="16" t="s">
        <v>2061</v>
      </c>
      <c r="Z802" s="16" t="s">
        <v>2062</v>
      </c>
      <c r="AA802" s="16" t="s">
        <v>2063</v>
      </c>
      <c r="AB802" s="16" t="s">
        <v>186</v>
      </c>
      <c r="AC802" s="16" t="s">
        <v>2063</v>
      </c>
      <c r="AD802" s="16" t="s">
        <v>2064</v>
      </c>
      <c r="AE802" s="16" t="s">
        <v>2065</v>
      </c>
      <c r="AF802" s="16" t="s">
        <v>2066</v>
      </c>
      <c r="AG802" s="16" t="s">
        <v>2067</v>
      </c>
      <c r="AH802" s="16" t="s">
        <v>186</v>
      </c>
      <c r="AI802" s="16" t="s">
        <v>186</v>
      </c>
      <c r="AJ802" s="16" t="s">
        <v>2068</v>
      </c>
      <c r="AK802" s="16" t="s">
        <v>2069</v>
      </c>
      <c r="AL802" s="16" t="s">
        <v>2070</v>
      </c>
      <c r="AM802" s="16" t="s">
        <v>186</v>
      </c>
      <c r="AN802" s="16" t="s">
        <v>2071</v>
      </c>
      <c r="AO802" s="16" t="s">
        <v>2062</v>
      </c>
      <c r="AP802" s="16" t="s">
        <v>711</v>
      </c>
      <c r="AQ802" s="16" t="s">
        <v>171</v>
      </c>
      <c r="AR802" s="16" t="s">
        <v>186</v>
      </c>
      <c r="AS802" s="16" t="s">
        <v>2070</v>
      </c>
      <c r="AT802" s="16" t="s">
        <v>2062</v>
      </c>
      <c r="AU802" s="16" t="s">
        <v>186</v>
      </c>
      <c r="AV802" s="16" t="s">
        <v>1598</v>
      </c>
      <c r="AW802" s="16" t="s">
        <v>2072</v>
      </c>
      <c r="AX802" s="16" t="s">
        <v>2073</v>
      </c>
      <c r="AY802" s="16" t="s">
        <v>186</v>
      </c>
      <c r="AZ802" s="16" t="s">
        <v>2074</v>
      </c>
      <c r="BA802" s="16" t="s">
        <v>711</v>
      </c>
      <c r="BB802" s="16" t="s">
        <v>2061</v>
      </c>
      <c r="BC802" s="16" t="s">
        <v>2075</v>
      </c>
      <c r="BD802" s="16" t="s">
        <v>2070</v>
      </c>
      <c r="BE802" s="16" t="s">
        <v>734</v>
      </c>
      <c r="BF802" s="16" t="s">
        <v>186</v>
      </c>
      <c r="BG802" s="16" t="s">
        <v>145</v>
      </c>
      <c r="BH802" s="16" t="s">
        <v>2076</v>
      </c>
      <c r="BI802" s="16" t="s">
        <v>142</v>
      </c>
      <c r="BJ802" s="16" t="s">
        <v>2077</v>
      </c>
      <c r="BK802" s="16" t="s">
        <v>145</v>
      </c>
      <c r="BL802" s="16" t="s">
        <v>2078</v>
      </c>
      <c r="BM802" s="16" t="s">
        <v>2075</v>
      </c>
      <c r="BN802" s="16" t="s">
        <v>2079</v>
      </c>
      <c r="BO802" s="16" t="s">
        <v>145</v>
      </c>
      <c r="BP802" s="16" t="s">
        <v>2062</v>
      </c>
      <c r="BQ802" s="16" t="s">
        <v>2080</v>
      </c>
      <c r="BS802" s="16" t="s">
        <v>145</v>
      </c>
      <c r="BW802" s="18"/>
      <c r="BZ802" s="18"/>
      <c r="CD802" s="18"/>
      <c r="CF802" s="18"/>
      <c r="CI802" s="18"/>
      <c r="CJ802" s="18"/>
    </row>
    <row r="803" customFormat="false" ht="13.8" hidden="false" customHeight="false" outlineLevel="0" collapsed="false">
      <c r="A803" s="4" t="s">
        <v>167</v>
      </c>
      <c r="B803" s="17" t="n">
        <v>1</v>
      </c>
      <c r="C803" s="17" t="n">
        <v>2</v>
      </c>
      <c r="D803" s="17" t="n">
        <v>2</v>
      </c>
      <c r="E803" s="17" t="n">
        <v>69</v>
      </c>
      <c r="F803" s="17" t="n">
        <v>35</v>
      </c>
      <c r="G803" s="17" t="n">
        <v>3</v>
      </c>
      <c r="H803" s="4" t="n">
        <v>3035</v>
      </c>
      <c r="I803" s="4" t="s">
        <v>200</v>
      </c>
      <c r="J803" s="4" t="s">
        <v>200</v>
      </c>
      <c r="K803" s="4" t="n">
        <v>23035</v>
      </c>
      <c r="L803" s="4" t="s">
        <v>3517</v>
      </c>
      <c r="M803" s="16"/>
      <c r="N803" s="16"/>
      <c r="O803" s="16" t="s">
        <v>2084</v>
      </c>
      <c r="Q803" s="16" t="s">
        <v>137</v>
      </c>
      <c r="R803" s="16" t="n">
        <f aca="false">(1+LEN(N803)-LEN(SUBSTITUTE(N803," ","")))+1</f>
        <v>2</v>
      </c>
      <c r="S803" s="16" t="n">
        <f aca="false">(1+LEN(O803)-LEN(SUBSTITUTE(O803," ","")))</f>
        <v>7</v>
      </c>
      <c r="T803" s="16" t="s">
        <v>1792</v>
      </c>
      <c r="U803" s="16" t="s">
        <v>150</v>
      </c>
      <c r="V803" s="16" t="s">
        <v>171</v>
      </c>
      <c r="W803" s="16" t="s">
        <v>2085</v>
      </c>
      <c r="X803" s="16" t="s">
        <v>145</v>
      </c>
      <c r="Y803" s="16" t="s">
        <v>2086</v>
      </c>
      <c r="Z803" s="16" t="s">
        <v>734</v>
      </c>
      <c r="AA803" s="16" t="s">
        <v>2062</v>
      </c>
      <c r="AB803" s="16" t="s">
        <v>142</v>
      </c>
      <c r="AC803" s="16" t="s">
        <v>2087</v>
      </c>
      <c r="AD803" s="16" t="s">
        <v>2088</v>
      </c>
      <c r="AE803" s="16" t="s">
        <v>186</v>
      </c>
      <c r="AF803" s="16" t="s">
        <v>2089</v>
      </c>
      <c r="AG803" s="16" t="s">
        <v>2090</v>
      </c>
      <c r="AH803" s="16" t="s">
        <v>962</v>
      </c>
      <c r="AI803" s="16" t="s">
        <v>2062</v>
      </c>
      <c r="AJ803" s="16" t="s">
        <v>2091</v>
      </c>
      <c r="AK803" s="16" t="s">
        <v>2092</v>
      </c>
      <c r="AL803" s="16" t="s">
        <v>2093</v>
      </c>
      <c r="AM803" s="16" t="s">
        <v>2094</v>
      </c>
      <c r="AN803" s="16" t="s">
        <v>171</v>
      </c>
      <c r="AO803" s="16" t="s">
        <v>2095</v>
      </c>
      <c r="AP803" s="16" t="s">
        <v>2062</v>
      </c>
      <c r="AQ803" s="16" t="s">
        <v>2062</v>
      </c>
      <c r="AR803" s="16" t="s">
        <v>2096</v>
      </c>
      <c r="AS803" s="16" t="s">
        <v>2086</v>
      </c>
      <c r="AT803" s="16" t="s">
        <v>2097</v>
      </c>
      <c r="AU803" s="16" t="s">
        <v>2073</v>
      </c>
      <c r="AV803" s="16" t="s">
        <v>186</v>
      </c>
      <c r="AW803" s="16" t="s">
        <v>2098</v>
      </c>
      <c r="AX803" s="16" t="s">
        <v>186</v>
      </c>
      <c r="AY803" s="16" t="s">
        <v>145</v>
      </c>
      <c r="AZ803" s="16" t="s">
        <v>2076</v>
      </c>
      <c r="BA803" s="16" t="s">
        <v>2099</v>
      </c>
      <c r="BB803" s="16" t="s">
        <v>186</v>
      </c>
      <c r="BC803" s="16" t="s">
        <v>2100</v>
      </c>
      <c r="BD803" s="16" t="s">
        <v>186</v>
      </c>
      <c r="BE803" s="16" t="s">
        <v>2092</v>
      </c>
      <c r="BF803" s="16" t="s">
        <v>145</v>
      </c>
      <c r="BG803" s="16" t="s">
        <v>2073</v>
      </c>
      <c r="BH803" s="16" t="s">
        <v>711</v>
      </c>
      <c r="BI803" s="16" t="s">
        <v>2101</v>
      </c>
      <c r="BJ803" s="16" t="s">
        <v>186</v>
      </c>
      <c r="BK803" s="16" t="s">
        <v>186</v>
      </c>
      <c r="BL803" s="16" t="s">
        <v>2102</v>
      </c>
      <c r="BM803" s="16" t="s">
        <v>142</v>
      </c>
      <c r="BN803" s="16" t="s">
        <v>2103</v>
      </c>
      <c r="BO803" s="16" t="s">
        <v>2062</v>
      </c>
      <c r="BP803" s="16" t="s">
        <v>2104</v>
      </c>
      <c r="BQ803" s="16" t="s">
        <v>186</v>
      </c>
      <c r="BS803" s="16" t="s">
        <v>142</v>
      </c>
      <c r="BW803" s="18"/>
      <c r="BZ803" s="18"/>
      <c r="CD803" s="18"/>
      <c r="CF803" s="18"/>
      <c r="CI803" s="18"/>
      <c r="CJ803" s="18"/>
    </row>
    <row r="804" customFormat="false" ht="13.8" hidden="false" customHeight="false" outlineLevel="0" collapsed="false">
      <c r="A804" s="4" t="s">
        <v>195</v>
      </c>
      <c r="B804" s="4" t="n">
        <v>1</v>
      </c>
      <c r="C804" s="4" t="n">
        <v>1</v>
      </c>
      <c r="D804" s="4" t="n">
        <v>1</v>
      </c>
      <c r="E804" s="4" t="n">
        <v>70</v>
      </c>
      <c r="F804" s="4" t="n">
        <v>36</v>
      </c>
      <c r="G804" s="4" t="n">
        <v>0</v>
      </c>
      <c r="H804" s="4" t="n">
        <v>36</v>
      </c>
      <c r="I804" s="4" t="s">
        <v>200</v>
      </c>
      <c r="J804" s="4" t="s">
        <v>200</v>
      </c>
      <c r="K804" s="4" t="n">
        <v>20036</v>
      </c>
      <c r="L804" s="4" t="s">
        <v>3517</v>
      </c>
      <c r="M804" s="16"/>
      <c r="N804" s="16"/>
      <c r="O804" s="0" t="s">
        <v>2110</v>
      </c>
      <c r="P804" s="16"/>
      <c r="Q804" s="0" t="s">
        <v>282</v>
      </c>
      <c r="R804" s="0" t="n">
        <f aca="false">(1+LEN(N804)-LEN(SUBSTITUTE(N804," ","")))+1</f>
        <v>2</v>
      </c>
      <c r="S804" s="16" t="n">
        <f aca="false">(1+LEN(O804)-LEN(SUBSTITUTE(O804," ","")))</f>
        <v>5</v>
      </c>
      <c r="T804" s="0" t="s">
        <v>1792</v>
      </c>
      <c r="U804" s="0" t="s">
        <v>2111</v>
      </c>
      <c r="V804" s="0" t="s">
        <v>2112</v>
      </c>
      <c r="W804" s="0" t="s">
        <v>2113</v>
      </c>
      <c r="X804" s="0" t="s">
        <v>2114</v>
      </c>
      <c r="Y804" s="0" t="s">
        <v>2114</v>
      </c>
      <c r="Z804" s="0" t="s">
        <v>2114</v>
      </c>
      <c r="AA804" s="0" t="s">
        <v>2115</v>
      </c>
      <c r="AB804" s="0" t="s">
        <v>2114</v>
      </c>
      <c r="AC804" s="0" t="s">
        <v>2116</v>
      </c>
      <c r="AD804" s="0" t="s">
        <v>2117</v>
      </c>
      <c r="AE804" s="0" t="s">
        <v>2118</v>
      </c>
      <c r="AF804" s="0" t="s">
        <v>2119</v>
      </c>
      <c r="AG804" s="0" t="s">
        <v>2115</v>
      </c>
      <c r="AH804" s="0" t="s">
        <v>2115</v>
      </c>
      <c r="AI804" s="0" t="s">
        <v>2114</v>
      </c>
      <c r="AJ804" s="0" t="s">
        <v>2114</v>
      </c>
      <c r="AK804" s="0" t="s">
        <v>2120</v>
      </c>
      <c r="AL804" s="0" t="s">
        <v>2121</v>
      </c>
      <c r="AM804" s="0" t="s">
        <v>2122</v>
      </c>
      <c r="AN804" s="0" t="s">
        <v>2115</v>
      </c>
      <c r="AO804" s="0" t="s">
        <v>2123</v>
      </c>
      <c r="AP804" s="0" t="s">
        <v>2124</v>
      </c>
      <c r="AQ804" s="0" t="s">
        <v>2125</v>
      </c>
      <c r="AR804" s="0" t="s">
        <v>2115</v>
      </c>
      <c r="AS804" s="0" t="s">
        <v>2126</v>
      </c>
      <c r="AT804" s="0" t="s">
        <v>2114</v>
      </c>
      <c r="AU804" s="0" t="s">
        <v>2127</v>
      </c>
      <c r="AV804" s="0" t="s">
        <v>2128</v>
      </c>
      <c r="AW804" s="0" t="s">
        <v>2129</v>
      </c>
      <c r="AX804" s="0" t="s">
        <v>2114</v>
      </c>
      <c r="AY804" s="0" t="s">
        <v>2124</v>
      </c>
      <c r="AZ804" s="0" t="s">
        <v>2130</v>
      </c>
      <c r="BA804" s="0" t="s">
        <v>2114</v>
      </c>
      <c r="BB804" s="0" t="s">
        <v>2114</v>
      </c>
      <c r="BC804" s="0" t="s">
        <v>2131</v>
      </c>
      <c r="BD804" s="0" t="s">
        <v>2114</v>
      </c>
      <c r="BE804" s="0" t="s">
        <v>2115</v>
      </c>
      <c r="BF804" s="0" t="s">
        <v>2132</v>
      </c>
      <c r="BG804" s="0" t="s">
        <v>2114</v>
      </c>
      <c r="BH804" s="0" t="s">
        <v>2129</v>
      </c>
      <c r="BI804" s="16" t="s">
        <v>2127</v>
      </c>
      <c r="BJ804" s="0" t="s">
        <v>2133</v>
      </c>
      <c r="BK804" s="0" t="s">
        <v>2115</v>
      </c>
      <c r="BL804" s="0" t="s">
        <v>2134</v>
      </c>
      <c r="BM804" s="0" t="s">
        <v>2135</v>
      </c>
      <c r="BN804" s="0" t="s">
        <v>2114</v>
      </c>
      <c r="BO804" s="0" t="s">
        <v>2136</v>
      </c>
      <c r="BP804" s="0" t="s">
        <v>2114</v>
      </c>
      <c r="BQ804" s="0" t="s">
        <v>2137</v>
      </c>
      <c r="BR804" s="16"/>
      <c r="BS804" s="0" t="s">
        <v>2121</v>
      </c>
      <c r="BT804" s="16"/>
      <c r="BU804" s="16"/>
      <c r="BV804" s="16"/>
      <c r="BX804" s="16"/>
      <c r="BY804" s="16"/>
      <c r="BZ804" s="18"/>
      <c r="CA804" s="16"/>
      <c r="CB804" s="16"/>
      <c r="CC804" s="16"/>
      <c r="CI804" s="14"/>
      <c r="CJ804" s="14"/>
      <c r="CK804" s="15"/>
      <c r="CN804" s="16"/>
    </row>
    <row r="805" customFormat="false" ht="13.8" hidden="false" customHeight="false" outlineLevel="0" collapsed="false">
      <c r="A805" s="4" t="s">
        <v>197</v>
      </c>
      <c r="B805" s="4" t="n">
        <v>1</v>
      </c>
      <c r="C805" s="4" t="n">
        <v>1</v>
      </c>
      <c r="D805" s="4" t="n">
        <v>2</v>
      </c>
      <c r="E805" s="4" t="n">
        <v>70</v>
      </c>
      <c r="F805" s="4" t="n">
        <v>36</v>
      </c>
      <c r="G805" s="4" t="n">
        <v>1</v>
      </c>
      <c r="H805" s="4" t="n">
        <v>1036</v>
      </c>
      <c r="I805" s="4" t="s">
        <v>200</v>
      </c>
      <c r="J805" s="4" t="s">
        <v>200</v>
      </c>
      <c r="K805" s="4" t="n">
        <v>21036</v>
      </c>
      <c r="L805" s="4" t="s">
        <v>3517</v>
      </c>
      <c r="O805" s="0" t="s">
        <v>2110</v>
      </c>
      <c r="Q805" s="0" t="s">
        <v>282</v>
      </c>
      <c r="R805" s="0" t="n">
        <f aca="false">(1+LEN(N805)-LEN(SUBSTITUTE(N805," ","")))+1</f>
        <v>2</v>
      </c>
      <c r="S805" s="0" t="n">
        <f aca="false">(1+LEN(O805)-LEN(SUBSTITUTE(O805," ","")))</f>
        <v>5</v>
      </c>
      <c r="T805" s="0" t="s">
        <v>1792</v>
      </c>
      <c r="U805" s="19" t="s">
        <v>2143</v>
      </c>
      <c r="V805" s="0" t="s">
        <v>2144</v>
      </c>
      <c r="W805" s="19" t="s">
        <v>2145</v>
      </c>
      <c r="X805" s="19" t="s">
        <v>2146</v>
      </c>
      <c r="Y805" s="19" t="s">
        <v>2134</v>
      </c>
      <c r="Z805" s="19" t="s">
        <v>2147</v>
      </c>
      <c r="AA805" s="19" t="s">
        <v>2148</v>
      </c>
      <c r="AB805" s="19" t="s">
        <v>2120</v>
      </c>
      <c r="AC805" s="19" t="s">
        <v>2146</v>
      </c>
      <c r="AD805" s="19" t="s">
        <v>2149</v>
      </c>
      <c r="AE805" s="0" t="s">
        <v>2150</v>
      </c>
      <c r="AF805" s="0" t="s">
        <v>2151</v>
      </c>
      <c r="AG805" s="19" t="s">
        <v>2152</v>
      </c>
      <c r="AH805" s="19" t="s">
        <v>2134</v>
      </c>
      <c r="AI805" s="0" t="s">
        <v>2153</v>
      </c>
      <c r="AJ805" s="19" t="s">
        <v>2148</v>
      </c>
      <c r="AK805" s="0" t="s">
        <v>2154</v>
      </c>
      <c r="AL805" s="19" t="s">
        <v>2155</v>
      </c>
      <c r="AM805" s="0" t="s">
        <v>2156</v>
      </c>
      <c r="AN805" s="19" t="s">
        <v>2143</v>
      </c>
      <c r="AO805" s="19" t="s">
        <v>2123</v>
      </c>
      <c r="AP805" s="19" t="s">
        <v>2123</v>
      </c>
      <c r="AQ805" s="19" t="s">
        <v>2146</v>
      </c>
      <c r="AR805" s="19" t="s">
        <v>2123</v>
      </c>
      <c r="AS805" s="19" t="s">
        <v>2157</v>
      </c>
      <c r="AT805" s="0" t="s">
        <v>2158</v>
      </c>
      <c r="AU805" s="19" t="s">
        <v>2120</v>
      </c>
      <c r="AV805" s="0" t="s">
        <v>2153</v>
      </c>
      <c r="AW805" s="19" t="s">
        <v>2159</v>
      </c>
      <c r="AX805" s="19" t="s">
        <v>2146</v>
      </c>
      <c r="AY805" s="19" t="s">
        <v>2146</v>
      </c>
      <c r="AZ805" s="0" t="s">
        <v>2133</v>
      </c>
      <c r="BA805" s="19" t="s">
        <v>2134</v>
      </c>
      <c r="BB805" s="19" t="s">
        <v>2160</v>
      </c>
      <c r="BC805" s="19" t="s">
        <v>2123</v>
      </c>
      <c r="BD805" s="19" t="s">
        <v>2120</v>
      </c>
      <c r="BE805" s="19" t="s">
        <v>2152</v>
      </c>
      <c r="BF805" s="19" t="s">
        <v>2146</v>
      </c>
      <c r="BG805" s="0" t="s">
        <v>1454</v>
      </c>
      <c r="BH805" s="19" t="s">
        <v>2146</v>
      </c>
      <c r="BI805" s="19" t="s">
        <v>2161</v>
      </c>
      <c r="BJ805" s="19" t="s">
        <v>2143</v>
      </c>
      <c r="BK805" s="0" t="s">
        <v>2162</v>
      </c>
      <c r="BL805" s="0" t="s">
        <v>2153</v>
      </c>
      <c r="BM805" s="0" t="s">
        <v>2163</v>
      </c>
      <c r="BN805" s="19" t="s">
        <v>2143</v>
      </c>
      <c r="BO805" s="19" t="s">
        <v>2146</v>
      </c>
      <c r="BP805" s="19" t="s">
        <v>2147</v>
      </c>
      <c r="BQ805" s="19" t="s">
        <v>2148</v>
      </c>
      <c r="BS805" s="0" t="s">
        <v>2136</v>
      </c>
      <c r="BZ805" s="18"/>
      <c r="CG805" s="19"/>
      <c r="CI805" s="14"/>
      <c r="CJ805" s="14"/>
      <c r="CK805" s="15"/>
      <c r="CN805" s="16"/>
    </row>
    <row r="806" s="16" customFormat="true" ht="13.8" hidden="false" customHeight="false" outlineLevel="0" collapsed="false">
      <c r="A806" s="4" t="s">
        <v>131</v>
      </c>
      <c r="B806" s="17" t="n">
        <v>1</v>
      </c>
      <c r="C806" s="17" t="n">
        <v>2</v>
      </c>
      <c r="D806" s="17" t="n">
        <v>1</v>
      </c>
      <c r="E806" s="17" t="n">
        <v>70</v>
      </c>
      <c r="F806" s="17" t="n">
        <v>36</v>
      </c>
      <c r="G806" s="17" t="n">
        <v>2</v>
      </c>
      <c r="H806" s="4" t="n">
        <v>2036</v>
      </c>
      <c r="I806" s="4" t="s">
        <v>200</v>
      </c>
      <c r="J806" s="4" t="s">
        <v>200</v>
      </c>
      <c r="K806" s="4" t="n">
        <v>22036</v>
      </c>
      <c r="L806" s="4" t="s">
        <v>3517</v>
      </c>
      <c r="O806" s="16" t="s">
        <v>2110</v>
      </c>
      <c r="P806" s="0"/>
      <c r="Q806" s="16" t="s">
        <v>282</v>
      </c>
      <c r="R806" s="16" t="n">
        <f aca="false">(1+LEN(N806)-LEN(SUBSTITUTE(N806," ","")))+1</f>
        <v>2</v>
      </c>
      <c r="S806" s="0" t="n">
        <f aca="false">(1+LEN(O806)-LEN(SUBSTITUTE(O806," ","")))</f>
        <v>5</v>
      </c>
      <c r="T806" s="16" t="s">
        <v>1792</v>
      </c>
      <c r="U806" s="16" t="s">
        <v>2111</v>
      </c>
      <c r="V806" s="16" t="s">
        <v>2112</v>
      </c>
      <c r="W806" s="16" t="s">
        <v>2113</v>
      </c>
      <c r="X806" s="16" t="s">
        <v>2114</v>
      </c>
      <c r="Y806" s="16" t="s">
        <v>2114</v>
      </c>
      <c r="Z806" s="16" t="s">
        <v>2114</v>
      </c>
      <c r="AA806" s="16" t="s">
        <v>2115</v>
      </c>
      <c r="AB806" s="16" t="s">
        <v>2114</v>
      </c>
      <c r="AC806" s="16" t="s">
        <v>2116</v>
      </c>
      <c r="AD806" s="16" t="s">
        <v>2117</v>
      </c>
      <c r="AE806" s="16" t="s">
        <v>2118</v>
      </c>
      <c r="AF806" s="16" t="s">
        <v>2119</v>
      </c>
      <c r="AG806" s="16" t="s">
        <v>2115</v>
      </c>
      <c r="AH806" s="16" t="s">
        <v>2115</v>
      </c>
      <c r="AI806" s="16" t="s">
        <v>2114</v>
      </c>
      <c r="AJ806" s="16" t="s">
        <v>2114</v>
      </c>
      <c r="AK806" s="16" t="s">
        <v>2120</v>
      </c>
      <c r="AL806" s="16" t="s">
        <v>2121</v>
      </c>
      <c r="AM806" s="16" t="s">
        <v>2122</v>
      </c>
      <c r="AN806" s="16" t="s">
        <v>2115</v>
      </c>
      <c r="AO806" s="16" t="s">
        <v>2123</v>
      </c>
      <c r="AP806" s="16" t="s">
        <v>2124</v>
      </c>
      <c r="AQ806" s="16" t="s">
        <v>2125</v>
      </c>
      <c r="AR806" s="16" t="s">
        <v>2115</v>
      </c>
      <c r="AS806" s="16" t="s">
        <v>2126</v>
      </c>
      <c r="AT806" s="16" t="s">
        <v>2114</v>
      </c>
      <c r="AU806" s="16" t="s">
        <v>2127</v>
      </c>
      <c r="AV806" s="16" t="s">
        <v>2128</v>
      </c>
      <c r="AW806" s="16" t="s">
        <v>2129</v>
      </c>
      <c r="AX806" s="16" t="s">
        <v>2114</v>
      </c>
      <c r="AY806" s="16" t="s">
        <v>2124</v>
      </c>
      <c r="AZ806" s="16" t="s">
        <v>2130</v>
      </c>
      <c r="BA806" s="16" t="s">
        <v>2114</v>
      </c>
      <c r="BB806" s="16" t="s">
        <v>2114</v>
      </c>
      <c r="BC806" s="16" t="s">
        <v>2131</v>
      </c>
      <c r="BD806" s="16" t="s">
        <v>2114</v>
      </c>
      <c r="BE806" s="16" t="s">
        <v>2115</v>
      </c>
      <c r="BF806" s="16" t="s">
        <v>2132</v>
      </c>
      <c r="BG806" s="16" t="s">
        <v>2114</v>
      </c>
      <c r="BH806" s="16" t="s">
        <v>2129</v>
      </c>
      <c r="BI806" s="16" t="s">
        <v>2127</v>
      </c>
      <c r="BJ806" s="16" t="s">
        <v>2133</v>
      </c>
      <c r="BK806" s="16" t="s">
        <v>2115</v>
      </c>
      <c r="BL806" s="16" t="s">
        <v>2134</v>
      </c>
      <c r="BM806" s="16" t="s">
        <v>2135</v>
      </c>
      <c r="BN806" s="16" t="s">
        <v>2114</v>
      </c>
      <c r="BO806" s="16" t="s">
        <v>2136</v>
      </c>
      <c r="BP806" s="16" t="s">
        <v>2114</v>
      </c>
      <c r="BQ806" s="16" t="s">
        <v>2137</v>
      </c>
      <c r="BS806" s="16" t="s">
        <v>2121</v>
      </c>
      <c r="BW806" s="18"/>
      <c r="BZ806" s="18"/>
      <c r="CD806" s="18"/>
      <c r="CF806" s="18"/>
      <c r="CI806" s="18"/>
      <c r="CJ806" s="18"/>
    </row>
    <row r="807" customFormat="false" ht="13.8" hidden="false" customHeight="false" outlineLevel="0" collapsed="false">
      <c r="A807" s="4" t="s">
        <v>167</v>
      </c>
      <c r="B807" s="17" t="n">
        <v>1</v>
      </c>
      <c r="C807" s="17" t="n">
        <v>2</v>
      </c>
      <c r="D807" s="17" t="n">
        <v>2</v>
      </c>
      <c r="E807" s="17" t="n">
        <v>70</v>
      </c>
      <c r="F807" s="17" t="n">
        <v>36</v>
      </c>
      <c r="G807" s="17" t="n">
        <v>3</v>
      </c>
      <c r="H807" s="4" t="n">
        <v>3036</v>
      </c>
      <c r="I807" s="4" t="s">
        <v>200</v>
      </c>
      <c r="J807" s="4" t="s">
        <v>200</v>
      </c>
      <c r="K807" s="4" t="n">
        <v>23036</v>
      </c>
      <c r="L807" s="4" t="s">
        <v>3517</v>
      </c>
      <c r="M807" s="16"/>
      <c r="N807" s="16"/>
      <c r="O807" s="16" t="s">
        <v>2110</v>
      </c>
      <c r="P807" s="16"/>
      <c r="Q807" s="16" t="s">
        <v>282</v>
      </c>
      <c r="R807" s="16" t="n">
        <f aca="false">(1+LEN(N807)-LEN(SUBSTITUTE(N807," ","")))+1</f>
        <v>2</v>
      </c>
      <c r="S807" s="16" t="n">
        <f aca="false">(1+LEN(O807)-LEN(SUBSTITUTE(O807," ","")))</f>
        <v>5</v>
      </c>
      <c r="T807" s="16" t="s">
        <v>1792</v>
      </c>
      <c r="U807" s="20" t="s">
        <v>2143</v>
      </c>
      <c r="V807" s="16" t="s">
        <v>2144</v>
      </c>
      <c r="W807" s="20" t="s">
        <v>2145</v>
      </c>
      <c r="X807" s="20" t="s">
        <v>2146</v>
      </c>
      <c r="Y807" s="20" t="s">
        <v>2134</v>
      </c>
      <c r="Z807" s="20" t="s">
        <v>2147</v>
      </c>
      <c r="AA807" s="20" t="s">
        <v>2148</v>
      </c>
      <c r="AB807" s="20" t="s">
        <v>2120</v>
      </c>
      <c r="AC807" s="20" t="s">
        <v>2146</v>
      </c>
      <c r="AD807" s="20" t="s">
        <v>2149</v>
      </c>
      <c r="AE807" s="16" t="s">
        <v>2150</v>
      </c>
      <c r="AF807" s="16" t="s">
        <v>2151</v>
      </c>
      <c r="AG807" s="20" t="s">
        <v>2152</v>
      </c>
      <c r="AH807" s="20" t="s">
        <v>2134</v>
      </c>
      <c r="AI807" s="16" t="s">
        <v>2153</v>
      </c>
      <c r="AJ807" s="20" t="s">
        <v>2148</v>
      </c>
      <c r="AK807" s="16" t="s">
        <v>2154</v>
      </c>
      <c r="AL807" s="20" t="s">
        <v>2155</v>
      </c>
      <c r="AM807" s="16" t="s">
        <v>2156</v>
      </c>
      <c r="AN807" s="20" t="s">
        <v>2143</v>
      </c>
      <c r="AO807" s="20" t="s">
        <v>2123</v>
      </c>
      <c r="AP807" s="20" t="s">
        <v>2123</v>
      </c>
      <c r="AQ807" s="20" t="s">
        <v>2146</v>
      </c>
      <c r="AR807" s="20" t="s">
        <v>2123</v>
      </c>
      <c r="AS807" s="20" t="s">
        <v>2157</v>
      </c>
      <c r="AT807" s="16" t="s">
        <v>2158</v>
      </c>
      <c r="AU807" s="20" t="s">
        <v>2120</v>
      </c>
      <c r="AV807" s="16" t="s">
        <v>2153</v>
      </c>
      <c r="AW807" s="20" t="s">
        <v>2159</v>
      </c>
      <c r="AX807" s="20" t="s">
        <v>2146</v>
      </c>
      <c r="AY807" s="20" t="s">
        <v>2146</v>
      </c>
      <c r="AZ807" s="16" t="s">
        <v>2133</v>
      </c>
      <c r="BA807" s="20" t="s">
        <v>2134</v>
      </c>
      <c r="BB807" s="20" t="s">
        <v>2160</v>
      </c>
      <c r="BC807" s="20" t="s">
        <v>2123</v>
      </c>
      <c r="BD807" s="20" t="s">
        <v>2120</v>
      </c>
      <c r="BE807" s="20" t="s">
        <v>2152</v>
      </c>
      <c r="BF807" s="20" t="s">
        <v>2146</v>
      </c>
      <c r="BG807" s="16" t="s">
        <v>1454</v>
      </c>
      <c r="BH807" s="20" t="s">
        <v>2146</v>
      </c>
      <c r="BI807" s="20" t="s">
        <v>2161</v>
      </c>
      <c r="BJ807" s="20" t="s">
        <v>2143</v>
      </c>
      <c r="BK807" s="16" t="s">
        <v>2162</v>
      </c>
      <c r="BL807" s="16" t="s">
        <v>2153</v>
      </c>
      <c r="BM807" s="16" t="s">
        <v>2163</v>
      </c>
      <c r="BN807" s="20" t="s">
        <v>2143</v>
      </c>
      <c r="BO807" s="20" t="s">
        <v>2146</v>
      </c>
      <c r="BP807" s="20" t="s">
        <v>2147</v>
      </c>
      <c r="BQ807" s="20" t="s">
        <v>2148</v>
      </c>
      <c r="BR807" s="16"/>
      <c r="BS807" s="16" t="s">
        <v>2136</v>
      </c>
      <c r="BT807" s="16"/>
      <c r="BU807" s="16"/>
      <c r="BV807" s="16"/>
      <c r="BW807" s="18"/>
      <c r="BX807" s="16"/>
      <c r="BY807" s="16"/>
      <c r="BZ807" s="18"/>
      <c r="CA807" s="16"/>
      <c r="CB807" s="16"/>
      <c r="CC807" s="16"/>
      <c r="CD807" s="18"/>
      <c r="CE807" s="16"/>
      <c r="CF807" s="18"/>
      <c r="CG807" s="20"/>
      <c r="CH807" s="16"/>
      <c r="CI807" s="18"/>
      <c r="CJ807" s="18"/>
      <c r="CK807" s="16"/>
      <c r="CL807" s="16"/>
    </row>
    <row r="808" customFormat="false" ht="13.8" hidden="false" customHeight="false" outlineLevel="0" collapsed="false">
      <c r="A808" s="4" t="s">
        <v>195</v>
      </c>
      <c r="B808" s="4" t="n">
        <v>1</v>
      </c>
      <c r="C808" s="4" t="n">
        <v>1</v>
      </c>
      <c r="D808" s="4" t="n">
        <v>1</v>
      </c>
      <c r="E808" s="4" t="n">
        <v>71</v>
      </c>
      <c r="F808" s="4" t="n">
        <v>37</v>
      </c>
      <c r="G808" s="4" t="n">
        <v>0</v>
      </c>
      <c r="H808" s="4" t="n">
        <v>37</v>
      </c>
      <c r="I808" s="4" t="s">
        <v>200</v>
      </c>
      <c r="J808" s="4" t="s">
        <v>200</v>
      </c>
      <c r="K808" s="4" t="n">
        <v>20037</v>
      </c>
      <c r="L808" s="4" t="s">
        <v>3517</v>
      </c>
      <c r="M808" s="16"/>
      <c r="N808" s="16"/>
      <c r="O808" s="0" t="s">
        <v>2170</v>
      </c>
      <c r="P808" s="16"/>
      <c r="Q808" s="0" t="s">
        <v>282</v>
      </c>
      <c r="R808" s="0" t="n">
        <f aca="false">(1+LEN(N808)-LEN(SUBSTITUTE(N808," ","")))+1</f>
        <v>2</v>
      </c>
      <c r="S808" s="16" t="n">
        <f aca="false">(1+LEN(O808)-LEN(SUBSTITUTE(O808," ","")))</f>
        <v>7</v>
      </c>
      <c r="T808" s="0" t="s">
        <v>2171</v>
      </c>
      <c r="U808" s="0" t="s">
        <v>2172</v>
      </c>
      <c r="V808" s="0" t="s">
        <v>2173</v>
      </c>
      <c r="W808" s="0" t="s">
        <v>2174</v>
      </c>
      <c r="X808" s="0" t="s">
        <v>2175</v>
      </c>
      <c r="Y808" s="0" t="s">
        <v>747</v>
      </c>
      <c r="Z808" s="0" t="s">
        <v>2176</v>
      </c>
      <c r="AA808" s="0" t="s">
        <v>2177</v>
      </c>
      <c r="AB808" s="0" t="s">
        <v>2178</v>
      </c>
      <c r="AC808" s="0" t="s">
        <v>2179</v>
      </c>
      <c r="AD808" s="0" t="s">
        <v>756</v>
      </c>
      <c r="AE808" s="0" t="s">
        <v>2180</v>
      </c>
      <c r="AF808" s="0" t="s">
        <v>2181</v>
      </c>
      <c r="AG808" s="0" t="s">
        <v>2182</v>
      </c>
      <c r="AH808" s="0" t="s">
        <v>2183</v>
      </c>
      <c r="AI808" s="0" t="s">
        <v>2175</v>
      </c>
      <c r="AJ808" s="0" t="s">
        <v>2184</v>
      </c>
      <c r="AK808" s="0" t="s">
        <v>2178</v>
      </c>
      <c r="AL808" s="0" t="s">
        <v>690</v>
      </c>
      <c r="AM808" s="0" t="s">
        <v>747</v>
      </c>
      <c r="AN808" s="0" t="s">
        <v>747</v>
      </c>
      <c r="AO808" s="0" t="s">
        <v>2185</v>
      </c>
      <c r="AP808" s="0" t="s">
        <v>2185</v>
      </c>
      <c r="AQ808" s="0" t="s">
        <v>1003</v>
      </c>
      <c r="AR808" s="0" t="s">
        <v>2186</v>
      </c>
      <c r="AS808" s="0" t="s">
        <v>747</v>
      </c>
      <c r="AT808" s="0" t="s">
        <v>2187</v>
      </c>
      <c r="AU808" s="0" t="s">
        <v>190</v>
      </c>
      <c r="AV808" s="0" t="s">
        <v>154</v>
      </c>
      <c r="AW808" s="0" t="s">
        <v>1003</v>
      </c>
      <c r="AX808" s="0" t="s">
        <v>1312</v>
      </c>
      <c r="AY808" s="0" t="s">
        <v>560</v>
      </c>
      <c r="AZ808" s="0" t="s">
        <v>2183</v>
      </c>
      <c r="BA808" s="0" t="s">
        <v>756</v>
      </c>
      <c r="BB808" s="0" t="s">
        <v>756</v>
      </c>
      <c r="BC808" s="0" t="s">
        <v>2188</v>
      </c>
      <c r="BD808" s="0" t="s">
        <v>1529</v>
      </c>
      <c r="BE808" s="0" t="s">
        <v>775</v>
      </c>
      <c r="BF808" s="0" t="s">
        <v>2182</v>
      </c>
      <c r="BG808" s="0" t="s">
        <v>756</v>
      </c>
      <c r="BH808" s="0" t="s">
        <v>756</v>
      </c>
      <c r="BI808" s="16" t="s">
        <v>756</v>
      </c>
      <c r="BJ808" s="0" t="s">
        <v>2189</v>
      </c>
      <c r="BK808" s="0" t="s">
        <v>560</v>
      </c>
      <c r="BL808" s="0" t="s">
        <v>2190</v>
      </c>
      <c r="BM808" s="0" t="s">
        <v>747</v>
      </c>
      <c r="BN808" s="0" t="s">
        <v>2191</v>
      </c>
      <c r="BO808" s="0" t="s">
        <v>756</v>
      </c>
      <c r="BP808" s="0" t="s">
        <v>154</v>
      </c>
      <c r="BQ808" s="0" t="s">
        <v>2192</v>
      </c>
      <c r="BR808" s="16"/>
      <c r="BS808" s="0" t="s">
        <v>2178</v>
      </c>
      <c r="BT808" s="16"/>
      <c r="BU808" s="16"/>
      <c r="BV808" s="16"/>
      <c r="BW808" s="18"/>
      <c r="BX808" s="16"/>
      <c r="BY808" s="16"/>
      <c r="CI808" s="14"/>
      <c r="CJ808" s="14"/>
      <c r="CK808" s="15"/>
      <c r="CM808" s="16"/>
      <c r="CN808" s="16"/>
    </row>
    <row r="809" customFormat="false" ht="13.8" hidden="false" customHeight="false" outlineLevel="0" collapsed="false">
      <c r="A809" s="4" t="s">
        <v>197</v>
      </c>
      <c r="B809" s="4" t="n">
        <v>1</v>
      </c>
      <c r="C809" s="4" t="n">
        <v>1</v>
      </c>
      <c r="D809" s="4" t="n">
        <v>2</v>
      </c>
      <c r="E809" s="4" t="n">
        <v>71</v>
      </c>
      <c r="F809" s="4" t="n">
        <v>37</v>
      </c>
      <c r="G809" s="4" t="n">
        <v>1</v>
      </c>
      <c r="H809" s="4" t="n">
        <v>1037</v>
      </c>
      <c r="I809" s="4" t="s">
        <v>200</v>
      </c>
      <c r="J809" s="4" t="s">
        <v>200</v>
      </c>
      <c r="K809" s="4" t="n">
        <v>21037</v>
      </c>
      <c r="L809" s="4" t="s">
        <v>3517</v>
      </c>
      <c r="O809" s="0" t="s">
        <v>2196</v>
      </c>
      <c r="Q809" s="0" t="s">
        <v>282</v>
      </c>
      <c r="R809" s="0" t="n">
        <f aca="false">(1+LEN(N809)-LEN(SUBSTITUTE(N809," ","")))+1</f>
        <v>2</v>
      </c>
      <c r="S809" s="0" t="n">
        <f aca="false">(1+LEN(O809)-LEN(SUBSTITUTE(O809," ","")))</f>
        <v>7</v>
      </c>
      <c r="T809" s="0" t="s">
        <v>2171</v>
      </c>
      <c r="U809" s="0" t="s">
        <v>560</v>
      </c>
      <c r="V809" s="0" t="s">
        <v>2197</v>
      </c>
      <c r="W809" s="0" t="s">
        <v>190</v>
      </c>
      <c r="X809" s="0" t="s">
        <v>300</v>
      </c>
      <c r="Y809" s="0" t="s">
        <v>190</v>
      </c>
      <c r="Z809" s="0" t="s">
        <v>1003</v>
      </c>
      <c r="AA809" s="0" t="s">
        <v>2198</v>
      </c>
      <c r="AB809" s="0" t="s">
        <v>190</v>
      </c>
      <c r="AC809" s="0" t="s">
        <v>2199</v>
      </c>
      <c r="AD809" s="0" t="s">
        <v>2200</v>
      </c>
      <c r="AE809" s="0" t="s">
        <v>190</v>
      </c>
      <c r="AF809" s="0" t="s">
        <v>2201</v>
      </c>
      <c r="AG809" s="0" t="s">
        <v>2202</v>
      </c>
      <c r="AH809" s="0" t="s">
        <v>190</v>
      </c>
      <c r="AI809" s="0" t="s">
        <v>2203</v>
      </c>
      <c r="AJ809" s="0" t="s">
        <v>2204</v>
      </c>
      <c r="AK809" s="0" t="s">
        <v>2205</v>
      </c>
      <c r="AL809" s="0" t="s">
        <v>2206</v>
      </c>
      <c r="AM809" s="0" t="s">
        <v>1003</v>
      </c>
      <c r="AN809" s="0" t="s">
        <v>2207</v>
      </c>
      <c r="AO809" s="0" t="s">
        <v>154</v>
      </c>
      <c r="AP809" s="0" t="s">
        <v>2208</v>
      </c>
      <c r="AQ809" s="0" t="s">
        <v>2209</v>
      </c>
      <c r="AR809" s="0" t="s">
        <v>2210</v>
      </c>
      <c r="AS809" s="0" t="s">
        <v>1003</v>
      </c>
      <c r="AT809" s="0" t="s">
        <v>2211</v>
      </c>
      <c r="AU809" s="0" t="s">
        <v>190</v>
      </c>
      <c r="AV809" s="0" t="s">
        <v>190</v>
      </c>
      <c r="AW809" s="0" t="s">
        <v>2212</v>
      </c>
      <c r="AX809" s="0" t="s">
        <v>190</v>
      </c>
      <c r="AY809" s="0" t="s">
        <v>190</v>
      </c>
      <c r="AZ809" s="0" t="s">
        <v>2213</v>
      </c>
      <c r="BA809" s="0" t="s">
        <v>2203</v>
      </c>
      <c r="BB809" s="0" t="s">
        <v>1003</v>
      </c>
      <c r="BC809" s="0" t="s">
        <v>190</v>
      </c>
      <c r="BD809" s="0" t="s">
        <v>1003</v>
      </c>
      <c r="BE809" s="0" t="s">
        <v>190</v>
      </c>
      <c r="BF809" s="0" t="s">
        <v>560</v>
      </c>
      <c r="BG809" s="0" t="s">
        <v>190</v>
      </c>
      <c r="BH809" s="0" t="s">
        <v>190</v>
      </c>
      <c r="BI809" s="0" t="s">
        <v>2214</v>
      </c>
      <c r="BJ809" s="0" t="s">
        <v>2215</v>
      </c>
      <c r="BK809" s="0" t="s">
        <v>2216</v>
      </c>
      <c r="BL809" s="0" t="s">
        <v>2203</v>
      </c>
      <c r="BM809" s="0" t="s">
        <v>190</v>
      </c>
      <c r="BN809" s="12"/>
      <c r="BO809" s="0" t="s">
        <v>2217</v>
      </c>
      <c r="BP809" s="0" t="s">
        <v>2218</v>
      </c>
      <c r="BQ809" s="0" t="s">
        <v>190</v>
      </c>
      <c r="BS809" s="0" t="s">
        <v>190</v>
      </c>
      <c r="BW809" s="18"/>
      <c r="CI809" s="14"/>
      <c r="CJ809" s="14"/>
      <c r="CK809" s="15"/>
      <c r="CM809" s="16"/>
    </row>
    <row r="810" s="16" customFormat="true" ht="13.8" hidden="false" customHeight="false" outlineLevel="0" collapsed="false">
      <c r="A810" s="4" t="s">
        <v>131</v>
      </c>
      <c r="B810" s="17" t="n">
        <v>1</v>
      </c>
      <c r="C810" s="17" t="n">
        <v>2</v>
      </c>
      <c r="D810" s="17" t="n">
        <v>1</v>
      </c>
      <c r="E810" s="17" t="n">
        <v>71</v>
      </c>
      <c r="F810" s="17" t="n">
        <v>37</v>
      </c>
      <c r="G810" s="17" t="n">
        <v>2</v>
      </c>
      <c r="H810" s="4" t="n">
        <v>2037</v>
      </c>
      <c r="I810" s="4" t="s">
        <v>200</v>
      </c>
      <c r="J810" s="4" t="s">
        <v>200</v>
      </c>
      <c r="K810" s="4" t="n">
        <v>22037</v>
      </c>
      <c r="L810" s="4" t="s">
        <v>3517</v>
      </c>
      <c r="O810" s="16" t="s">
        <v>2219</v>
      </c>
      <c r="Q810" s="16" t="s">
        <v>282</v>
      </c>
      <c r="R810" s="16" t="n">
        <f aca="false">(1+LEN(N810)-LEN(SUBSTITUTE(N810," ","")))+1</f>
        <v>2</v>
      </c>
      <c r="S810" s="0" t="n">
        <f aca="false">(1+LEN(O810)-LEN(SUBSTITUTE(O810," ","")))</f>
        <v>4</v>
      </c>
      <c r="T810" s="16" t="s">
        <v>2171</v>
      </c>
      <c r="U810" s="16" t="s">
        <v>2172</v>
      </c>
      <c r="V810" s="16" t="s">
        <v>2173</v>
      </c>
      <c r="W810" s="16" t="s">
        <v>2174</v>
      </c>
      <c r="X810" s="16" t="s">
        <v>2175</v>
      </c>
      <c r="Y810" s="16" t="s">
        <v>747</v>
      </c>
      <c r="Z810" s="16" t="s">
        <v>2176</v>
      </c>
      <c r="AA810" s="16" t="s">
        <v>2177</v>
      </c>
      <c r="AB810" s="16" t="s">
        <v>2178</v>
      </c>
      <c r="AC810" s="16" t="s">
        <v>2179</v>
      </c>
      <c r="AD810" s="16" t="s">
        <v>756</v>
      </c>
      <c r="AE810" s="16" t="s">
        <v>2180</v>
      </c>
      <c r="AF810" s="16" t="s">
        <v>2181</v>
      </c>
      <c r="AG810" s="16" t="s">
        <v>2182</v>
      </c>
      <c r="AH810" s="16" t="s">
        <v>2183</v>
      </c>
      <c r="AI810" s="16" t="s">
        <v>2175</v>
      </c>
      <c r="AJ810" s="16" t="s">
        <v>2184</v>
      </c>
      <c r="AK810" s="16" t="s">
        <v>2178</v>
      </c>
      <c r="AL810" s="16" t="s">
        <v>690</v>
      </c>
      <c r="AM810" s="16" t="s">
        <v>747</v>
      </c>
      <c r="AN810" s="16" t="s">
        <v>747</v>
      </c>
      <c r="AO810" s="16" t="s">
        <v>2185</v>
      </c>
      <c r="AP810" s="16" t="s">
        <v>2185</v>
      </c>
      <c r="AQ810" s="16" t="s">
        <v>1003</v>
      </c>
      <c r="AR810" s="16" t="s">
        <v>2186</v>
      </c>
      <c r="AS810" s="16" t="s">
        <v>747</v>
      </c>
      <c r="AT810" s="16" t="s">
        <v>2187</v>
      </c>
      <c r="AU810" s="16" t="s">
        <v>190</v>
      </c>
      <c r="AV810" s="16" t="s">
        <v>154</v>
      </c>
      <c r="AW810" s="16" t="s">
        <v>1003</v>
      </c>
      <c r="AX810" s="16" t="s">
        <v>1312</v>
      </c>
      <c r="AY810" s="16" t="s">
        <v>560</v>
      </c>
      <c r="AZ810" s="16" t="s">
        <v>2183</v>
      </c>
      <c r="BA810" s="16" t="s">
        <v>756</v>
      </c>
      <c r="BB810" s="16" t="s">
        <v>756</v>
      </c>
      <c r="BC810" s="16" t="s">
        <v>2188</v>
      </c>
      <c r="BD810" s="16" t="s">
        <v>1529</v>
      </c>
      <c r="BE810" s="16" t="s">
        <v>775</v>
      </c>
      <c r="BF810" s="16" t="s">
        <v>2182</v>
      </c>
      <c r="BG810" s="16" t="s">
        <v>756</v>
      </c>
      <c r="BH810" s="16" t="s">
        <v>756</v>
      </c>
      <c r="BI810" s="16" t="s">
        <v>756</v>
      </c>
      <c r="BJ810" s="16" t="s">
        <v>2189</v>
      </c>
      <c r="BK810" s="16" t="s">
        <v>560</v>
      </c>
      <c r="BL810" s="16" t="s">
        <v>2190</v>
      </c>
      <c r="BM810" s="16" t="s">
        <v>747</v>
      </c>
      <c r="BN810" s="16" t="s">
        <v>2191</v>
      </c>
      <c r="BO810" s="16" t="s">
        <v>756</v>
      </c>
      <c r="BP810" s="16" t="s">
        <v>154</v>
      </c>
      <c r="BQ810" s="16" t="s">
        <v>2192</v>
      </c>
      <c r="BS810" s="16" t="s">
        <v>2178</v>
      </c>
      <c r="BW810" s="18"/>
      <c r="BZ810" s="18"/>
      <c r="CD810" s="18"/>
      <c r="CF810" s="18"/>
      <c r="CI810" s="18"/>
      <c r="CJ810" s="18"/>
    </row>
    <row r="811" customFormat="false" ht="13.8" hidden="false" customHeight="false" outlineLevel="0" collapsed="false">
      <c r="A811" s="4" t="s">
        <v>167</v>
      </c>
      <c r="B811" s="17" t="n">
        <v>1</v>
      </c>
      <c r="C811" s="17" t="n">
        <v>2</v>
      </c>
      <c r="D811" s="17" t="n">
        <v>2</v>
      </c>
      <c r="E811" s="17" t="n">
        <v>71</v>
      </c>
      <c r="F811" s="17" t="n">
        <v>37</v>
      </c>
      <c r="G811" s="17" t="n">
        <v>3</v>
      </c>
      <c r="H811" s="4" t="n">
        <v>3037</v>
      </c>
      <c r="I811" s="4" t="s">
        <v>200</v>
      </c>
      <c r="J811" s="4" t="s">
        <v>200</v>
      </c>
      <c r="K811" s="4" t="n">
        <v>23037</v>
      </c>
      <c r="L811" s="4" t="s">
        <v>3517</v>
      </c>
      <c r="M811" s="16"/>
      <c r="N811" s="16"/>
      <c r="O811" s="16" t="s">
        <v>2219</v>
      </c>
      <c r="P811" s="16"/>
      <c r="Q811" s="16" t="s">
        <v>282</v>
      </c>
      <c r="R811" s="16" t="n">
        <f aca="false">(1+LEN(N811)-LEN(SUBSTITUTE(N811," ","")))+1</f>
        <v>2</v>
      </c>
      <c r="S811" s="16" t="n">
        <f aca="false">(1+LEN(O811)-LEN(SUBSTITUTE(O811," ","")))</f>
        <v>4</v>
      </c>
      <c r="T811" s="16" t="s">
        <v>2171</v>
      </c>
      <c r="U811" s="16" t="s">
        <v>560</v>
      </c>
      <c r="V811" s="16" t="s">
        <v>2197</v>
      </c>
      <c r="W811" s="16" t="s">
        <v>190</v>
      </c>
      <c r="X811" s="16" t="s">
        <v>300</v>
      </c>
      <c r="Y811" s="16" t="s">
        <v>190</v>
      </c>
      <c r="Z811" s="16" t="s">
        <v>1003</v>
      </c>
      <c r="AA811" s="16" t="s">
        <v>2198</v>
      </c>
      <c r="AB811" s="16" t="s">
        <v>190</v>
      </c>
      <c r="AC811" s="16" t="s">
        <v>2199</v>
      </c>
      <c r="AD811" s="16" t="s">
        <v>2200</v>
      </c>
      <c r="AE811" s="16" t="s">
        <v>190</v>
      </c>
      <c r="AF811" s="16" t="s">
        <v>2201</v>
      </c>
      <c r="AG811" s="16" t="s">
        <v>2202</v>
      </c>
      <c r="AH811" s="16" t="s">
        <v>190</v>
      </c>
      <c r="AI811" s="16" t="s">
        <v>2203</v>
      </c>
      <c r="AJ811" s="16" t="s">
        <v>2204</v>
      </c>
      <c r="AK811" s="16" t="s">
        <v>2205</v>
      </c>
      <c r="AL811" s="16" t="s">
        <v>2206</v>
      </c>
      <c r="AM811" s="16" t="s">
        <v>1003</v>
      </c>
      <c r="AN811" s="16" t="s">
        <v>2207</v>
      </c>
      <c r="AO811" s="16" t="s">
        <v>154</v>
      </c>
      <c r="AP811" s="16" t="s">
        <v>2208</v>
      </c>
      <c r="AQ811" s="16" t="s">
        <v>2209</v>
      </c>
      <c r="AR811" s="16" t="s">
        <v>2210</v>
      </c>
      <c r="AS811" s="16" t="s">
        <v>1003</v>
      </c>
      <c r="AT811" s="16" t="s">
        <v>2211</v>
      </c>
      <c r="AU811" s="16" t="s">
        <v>190</v>
      </c>
      <c r="AV811" s="16" t="s">
        <v>190</v>
      </c>
      <c r="AW811" s="16" t="s">
        <v>2212</v>
      </c>
      <c r="AX811" s="16" t="s">
        <v>190</v>
      </c>
      <c r="AY811" s="16" t="s">
        <v>190</v>
      </c>
      <c r="AZ811" s="16" t="s">
        <v>2213</v>
      </c>
      <c r="BA811" s="16" t="s">
        <v>2203</v>
      </c>
      <c r="BB811" s="16" t="s">
        <v>1003</v>
      </c>
      <c r="BC811" s="16" t="s">
        <v>190</v>
      </c>
      <c r="BD811" s="16" t="s">
        <v>1003</v>
      </c>
      <c r="BE811" s="16" t="s">
        <v>190</v>
      </c>
      <c r="BF811" s="16" t="s">
        <v>560</v>
      </c>
      <c r="BG811" s="16" t="s">
        <v>190</v>
      </c>
      <c r="BH811" s="16" t="s">
        <v>190</v>
      </c>
      <c r="BI811" s="16" t="s">
        <v>2214</v>
      </c>
      <c r="BJ811" s="16" t="s">
        <v>2215</v>
      </c>
      <c r="BK811" s="16" t="s">
        <v>2216</v>
      </c>
      <c r="BL811" s="16" t="s">
        <v>2203</v>
      </c>
      <c r="BM811" s="16" t="s">
        <v>190</v>
      </c>
      <c r="BO811" s="16" t="s">
        <v>2217</v>
      </c>
      <c r="BP811" s="16" t="s">
        <v>2218</v>
      </c>
      <c r="BQ811" s="16" t="s">
        <v>190</v>
      </c>
      <c r="BS811" s="16" t="s">
        <v>190</v>
      </c>
      <c r="BW811" s="18"/>
      <c r="BZ811" s="18"/>
      <c r="CD811" s="18"/>
      <c r="CF811" s="18"/>
      <c r="CI811" s="18"/>
      <c r="CJ811" s="18"/>
    </row>
    <row r="812" customFormat="false" ht="13.8" hidden="false" customHeight="false" outlineLevel="0" collapsed="false">
      <c r="A812" s="4" t="s">
        <v>202</v>
      </c>
      <c r="B812" s="4" t="n">
        <v>2</v>
      </c>
      <c r="C812" s="4" t="n">
        <v>1</v>
      </c>
      <c r="D812" s="4" t="n">
        <v>1</v>
      </c>
      <c r="E812" s="4" t="n">
        <v>72</v>
      </c>
      <c r="F812" s="4" t="n">
        <v>38</v>
      </c>
      <c r="G812" s="4" t="n">
        <v>5</v>
      </c>
      <c r="H812" s="4" t="n">
        <v>5038</v>
      </c>
      <c r="I812" s="4" t="s">
        <v>200</v>
      </c>
      <c r="J812" s="4" t="s">
        <v>200</v>
      </c>
      <c r="K812" s="4" t="n">
        <v>25038</v>
      </c>
      <c r="L812" s="4" t="s">
        <v>3517</v>
      </c>
      <c r="O812" s="0" t="s">
        <v>2261</v>
      </c>
      <c r="Q812" s="0" t="s">
        <v>137</v>
      </c>
      <c r="R812" s="0" t="n">
        <f aca="false">(1+LEN(N812)-LEN(SUBSTITUTE(N812," ","")))+1</f>
        <v>2</v>
      </c>
      <c r="S812" s="0" t="n">
        <f aca="false">(1+LEN(O812)-LEN(SUBSTITUTE(O812," ","")))</f>
        <v>6</v>
      </c>
      <c r="T812" s="0" t="s">
        <v>2171</v>
      </c>
      <c r="U812" s="0" t="s">
        <v>212</v>
      </c>
      <c r="V812" s="19" t="s">
        <v>2223</v>
      </c>
      <c r="W812" s="19" t="s">
        <v>2224</v>
      </c>
      <c r="X812" s="0" t="s">
        <v>2225</v>
      </c>
      <c r="Y812" s="19" t="s">
        <v>2226</v>
      </c>
      <c r="Z812" s="19" t="s">
        <v>2227</v>
      </c>
      <c r="AA812" s="0" t="s">
        <v>2228</v>
      </c>
      <c r="AB812" s="19" t="s">
        <v>2226</v>
      </c>
      <c r="AC812" s="19" t="s">
        <v>1283</v>
      </c>
      <c r="AD812" s="19" t="s">
        <v>1165</v>
      </c>
      <c r="AE812" s="0" t="s">
        <v>154</v>
      </c>
      <c r="AF812" s="0" t="s">
        <v>300</v>
      </c>
      <c r="AG812" s="0" t="s">
        <v>2229</v>
      </c>
      <c r="AH812" s="0" t="s">
        <v>2230</v>
      </c>
      <c r="AI812" s="0" t="s">
        <v>2231</v>
      </c>
      <c r="AJ812" s="0" t="s">
        <v>300</v>
      </c>
      <c r="AK812" s="0" t="s">
        <v>212</v>
      </c>
      <c r="AL812" s="0" t="s">
        <v>154</v>
      </c>
      <c r="AM812" s="0" t="s">
        <v>154</v>
      </c>
      <c r="AN812" s="19" t="s">
        <v>1189</v>
      </c>
      <c r="AO812" s="0" t="s">
        <v>2232</v>
      </c>
      <c r="AP812" s="19" t="s">
        <v>1165</v>
      </c>
      <c r="AQ812" s="0" t="s">
        <v>154</v>
      </c>
      <c r="AR812" s="19" t="s">
        <v>2233</v>
      </c>
      <c r="AS812" s="19" t="s">
        <v>1393</v>
      </c>
      <c r="AT812" s="19" t="s">
        <v>2234</v>
      </c>
      <c r="AU812" s="0" t="s">
        <v>154</v>
      </c>
      <c r="AV812" s="19" t="s">
        <v>2235</v>
      </c>
      <c r="AW812" s="0" t="s">
        <v>212</v>
      </c>
      <c r="AX812" s="0" t="s">
        <v>1297</v>
      </c>
      <c r="AY812" s="19" t="s">
        <v>2236</v>
      </c>
      <c r="AZ812" s="19" t="s">
        <v>2237</v>
      </c>
      <c r="BA812" s="0" t="s">
        <v>212</v>
      </c>
      <c r="BB812" s="19" t="s">
        <v>2238</v>
      </c>
      <c r="BC812" s="0" t="s">
        <v>154</v>
      </c>
      <c r="BD812" s="19" t="s">
        <v>1189</v>
      </c>
      <c r="BE812" s="0" t="s">
        <v>2239</v>
      </c>
      <c r="BF812" s="0" t="s">
        <v>212</v>
      </c>
      <c r="BG812" s="19" t="s">
        <v>2227</v>
      </c>
      <c r="BH812" s="19" t="s">
        <v>1189</v>
      </c>
      <c r="BI812" s="19" t="s">
        <v>2226</v>
      </c>
      <c r="BJ812" s="0" t="s">
        <v>2229</v>
      </c>
      <c r="BK812" s="0" t="s">
        <v>1188</v>
      </c>
      <c r="BL812" s="19" t="s">
        <v>2237</v>
      </c>
      <c r="BM812" s="0" t="s">
        <v>300</v>
      </c>
      <c r="BN812" s="0" t="s">
        <v>2240</v>
      </c>
      <c r="BO812" s="0" t="s">
        <v>2241</v>
      </c>
      <c r="BP812" s="0" t="s">
        <v>154</v>
      </c>
      <c r="BQ812" s="19" t="s">
        <v>2242</v>
      </c>
      <c r="BS812" s="0" t="s">
        <v>1189</v>
      </c>
      <c r="BW812" s="13"/>
      <c r="CG812" s="19"/>
      <c r="CI812" s="14"/>
      <c r="CJ812" s="14"/>
      <c r="CK812" s="15"/>
      <c r="CN812" s="16"/>
    </row>
    <row r="813" customFormat="false" ht="13.8" hidden="false" customHeight="false" outlineLevel="0" collapsed="false">
      <c r="A813" s="4" t="s">
        <v>203</v>
      </c>
      <c r="B813" s="4" t="n">
        <v>2</v>
      </c>
      <c r="C813" s="4" t="n">
        <v>1</v>
      </c>
      <c r="D813" s="4" t="n">
        <v>2</v>
      </c>
      <c r="E813" s="4" t="n">
        <v>72</v>
      </c>
      <c r="F813" s="4" t="n">
        <v>38</v>
      </c>
      <c r="G813" s="4" t="n">
        <v>6</v>
      </c>
      <c r="H813" s="4" t="n">
        <v>6038</v>
      </c>
      <c r="I813" s="4" t="s">
        <v>200</v>
      </c>
      <c r="J813" s="4" t="s">
        <v>200</v>
      </c>
      <c r="K813" s="4" t="n">
        <v>26038</v>
      </c>
      <c r="L813" s="4" t="s">
        <v>3517</v>
      </c>
      <c r="O813" s="15" t="s">
        <v>2262</v>
      </c>
      <c r="P813" s="16"/>
      <c r="Q813" s="15" t="s">
        <v>137</v>
      </c>
      <c r="R813" s="0" t="n">
        <f aca="false">(1+LEN(N813)-LEN(SUBSTITUTE(N813," ","")))+1</f>
        <v>2</v>
      </c>
      <c r="S813" s="0" t="n">
        <f aca="false">(1+LEN(O813)-LEN(SUBSTITUTE(O813," ","")))</f>
        <v>6</v>
      </c>
      <c r="T813" s="0" t="s">
        <v>2171</v>
      </c>
      <c r="U813" s="0" t="s">
        <v>154</v>
      </c>
      <c r="V813" s="0" t="s">
        <v>1137</v>
      </c>
      <c r="W813" s="0" t="s">
        <v>2249</v>
      </c>
      <c r="X813" s="0" t="s">
        <v>1134</v>
      </c>
      <c r="Y813" s="0" t="s">
        <v>1134</v>
      </c>
      <c r="Z813" s="0" t="s">
        <v>2250</v>
      </c>
      <c r="AA813" s="0" t="s">
        <v>2251</v>
      </c>
      <c r="AB813" s="0" t="s">
        <v>1134</v>
      </c>
      <c r="AC813" s="0" t="s">
        <v>2252</v>
      </c>
      <c r="AD813" s="0" t="s">
        <v>1134</v>
      </c>
      <c r="AE813" s="0" t="s">
        <v>1134</v>
      </c>
      <c r="AF813" s="0" t="s">
        <v>2253</v>
      </c>
      <c r="AG813" s="0" t="s">
        <v>2254</v>
      </c>
      <c r="AH813" s="0" t="s">
        <v>1134</v>
      </c>
      <c r="AI813" s="0" t="s">
        <v>863</v>
      </c>
      <c r="AJ813" s="0" t="s">
        <v>2255</v>
      </c>
      <c r="AK813" s="0" t="s">
        <v>2256</v>
      </c>
      <c r="AL813" s="0" t="s">
        <v>2257</v>
      </c>
      <c r="AM813" s="0" t="s">
        <v>1134</v>
      </c>
      <c r="AN813" s="0" t="s">
        <v>2227</v>
      </c>
      <c r="AO813" s="0" t="s">
        <v>1134</v>
      </c>
      <c r="AP813" s="0" t="s">
        <v>1137</v>
      </c>
      <c r="AQ813" s="0" t="s">
        <v>1134</v>
      </c>
      <c r="AR813" s="0" t="s">
        <v>1137</v>
      </c>
      <c r="AS813" s="0" t="s">
        <v>1134</v>
      </c>
      <c r="AT813" s="0" t="s">
        <v>1134</v>
      </c>
      <c r="AU813" s="0" t="s">
        <v>1134</v>
      </c>
      <c r="AV813" s="0" t="s">
        <v>1134</v>
      </c>
      <c r="AW813" s="0" t="s">
        <v>1134</v>
      </c>
      <c r="AX813" s="0" t="s">
        <v>2258</v>
      </c>
      <c r="AY813" s="0" t="s">
        <v>1134</v>
      </c>
      <c r="AZ813" s="0" t="s">
        <v>1137</v>
      </c>
      <c r="BA813" s="0" t="s">
        <v>2259</v>
      </c>
      <c r="BB813" s="0" t="s">
        <v>1134</v>
      </c>
      <c r="BC813" s="0" t="s">
        <v>1137</v>
      </c>
      <c r="BD813" s="0" t="s">
        <v>1222</v>
      </c>
      <c r="BE813" s="0" t="s">
        <v>759</v>
      </c>
      <c r="BF813" s="0" t="s">
        <v>1134</v>
      </c>
      <c r="BG813" s="0" t="s">
        <v>1134</v>
      </c>
      <c r="BH813" s="0" t="s">
        <v>863</v>
      </c>
      <c r="BI813" s="0" t="s">
        <v>2260</v>
      </c>
      <c r="BJ813" s="0" t="s">
        <v>1134</v>
      </c>
      <c r="BK813" s="0" t="s">
        <v>863</v>
      </c>
      <c r="BL813" s="0" t="s">
        <v>2259</v>
      </c>
      <c r="BM813" s="0" t="s">
        <v>1134</v>
      </c>
      <c r="BN813" s="0" t="s">
        <v>1134</v>
      </c>
      <c r="BO813" s="0" t="s">
        <v>1137</v>
      </c>
      <c r="BP813" s="0" t="s">
        <v>1137</v>
      </c>
      <c r="BQ813" s="0" t="s">
        <v>1134</v>
      </c>
      <c r="BS813" s="0" t="s">
        <v>1134</v>
      </c>
      <c r="BW813" s="13"/>
      <c r="CI813" s="14"/>
      <c r="CJ813" s="14"/>
      <c r="CK813" s="15"/>
      <c r="CN813" s="16"/>
    </row>
    <row r="814" s="16" customFormat="true" ht="13.8" hidden="false" customHeight="false" outlineLevel="0" collapsed="false">
      <c r="A814" s="4" t="s">
        <v>199</v>
      </c>
      <c r="B814" s="17" t="n">
        <v>2</v>
      </c>
      <c r="C814" s="17" t="n">
        <v>2</v>
      </c>
      <c r="D814" s="17" t="n">
        <v>1</v>
      </c>
      <c r="E814" s="17" t="n">
        <v>72</v>
      </c>
      <c r="F814" s="17" t="n">
        <v>38</v>
      </c>
      <c r="G814" s="17" t="n">
        <v>7</v>
      </c>
      <c r="H814" s="4" t="n">
        <v>7038</v>
      </c>
      <c r="I814" s="4" t="s">
        <v>200</v>
      </c>
      <c r="J814" s="4" t="s">
        <v>200</v>
      </c>
      <c r="K814" s="4" t="n">
        <v>27038</v>
      </c>
      <c r="L814" s="4" t="s">
        <v>3517</v>
      </c>
      <c r="O814" s="16" t="s">
        <v>2261</v>
      </c>
      <c r="Q814" s="16" t="s">
        <v>137</v>
      </c>
      <c r="R814" s="16" t="n">
        <f aca="false">(1+LEN(N814)-LEN(SUBSTITUTE(N814," ","")))+1</f>
        <v>2</v>
      </c>
      <c r="S814" s="16" t="n">
        <f aca="false">(1+LEN(O814)-LEN(SUBSTITUTE(O814," ","")))</f>
        <v>6</v>
      </c>
      <c r="T814" s="16" t="s">
        <v>2171</v>
      </c>
      <c r="U814" s="16" t="s">
        <v>212</v>
      </c>
      <c r="V814" s="20" t="s">
        <v>2223</v>
      </c>
      <c r="W814" s="20" t="s">
        <v>2224</v>
      </c>
      <c r="X814" s="16" t="s">
        <v>2225</v>
      </c>
      <c r="Y814" s="20" t="s">
        <v>2226</v>
      </c>
      <c r="Z814" s="20" t="s">
        <v>2227</v>
      </c>
      <c r="AA814" s="16" t="s">
        <v>2228</v>
      </c>
      <c r="AB814" s="20" t="s">
        <v>2226</v>
      </c>
      <c r="AC814" s="20" t="s">
        <v>1283</v>
      </c>
      <c r="AD814" s="20" t="s">
        <v>1165</v>
      </c>
      <c r="AE814" s="16" t="s">
        <v>154</v>
      </c>
      <c r="AF814" s="16" t="s">
        <v>300</v>
      </c>
      <c r="AG814" s="16" t="s">
        <v>2229</v>
      </c>
      <c r="AH814" s="16" t="s">
        <v>2230</v>
      </c>
      <c r="AI814" s="16" t="s">
        <v>2231</v>
      </c>
      <c r="AJ814" s="16" t="s">
        <v>300</v>
      </c>
      <c r="AK814" s="16" t="s">
        <v>212</v>
      </c>
      <c r="AL814" s="16" t="s">
        <v>154</v>
      </c>
      <c r="AM814" s="16" t="s">
        <v>154</v>
      </c>
      <c r="AN814" s="20" t="s">
        <v>1189</v>
      </c>
      <c r="AO814" s="16" t="s">
        <v>2232</v>
      </c>
      <c r="AP814" s="20" t="s">
        <v>1165</v>
      </c>
      <c r="AQ814" s="16" t="s">
        <v>154</v>
      </c>
      <c r="AR814" s="20" t="s">
        <v>2233</v>
      </c>
      <c r="AS814" s="20" t="s">
        <v>1393</v>
      </c>
      <c r="AT814" s="20" t="s">
        <v>2234</v>
      </c>
      <c r="AU814" s="16" t="s">
        <v>154</v>
      </c>
      <c r="AV814" s="20" t="s">
        <v>2235</v>
      </c>
      <c r="AW814" s="16" t="s">
        <v>212</v>
      </c>
      <c r="AX814" s="16" t="s">
        <v>1297</v>
      </c>
      <c r="AY814" s="20" t="s">
        <v>2236</v>
      </c>
      <c r="AZ814" s="20" t="s">
        <v>2237</v>
      </c>
      <c r="BA814" s="16" t="s">
        <v>212</v>
      </c>
      <c r="BB814" s="20" t="s">
        <v>2238</v>
      </c>
      <c r="BC814" s="16" t="s">
        <v>154</v>
      </c>
      <c r="BD814" s="20" t="s">
        <v>1189</v>
      </c>
      <c r="BE814" s="16" t="s">
        <v>2239</v>
      </c>
      <c r="BF814" s="16" t="s">
        <v>212</v>
      </c>
      <c r="BG814" s="20" t="s">
        <v>2227</v>
      </c>
      <c r="BH814" s="20" t="s">
        <v>1189</v>
      </c>
      <c r="BI814" s="20" t="s">
        <v>2226</v>
      </c>
      <c r="BJ814" s="16" t="s">
        <v>2229</v>
      </c>
      <c r="BK814" s="16" t="s">
        <v>1188</v>
      </c>
      <c r="BL814" s="20" t="s">
        <v>2237</v>
      </c>
      <c r="BM814" s="16" t="s">
        <v>300</v>
      </c>
      <c r="BN814" s="16" t="s">
        <v>2240</v>
      </c>
      <c r="BO814" s="16" t="s">
        <v>2241</v>
      </c>
      <c r="BP814" s="16" t="s">
        <v>154</v>
      </c>
      <c r="BQ814" s="20" t="s">
        <v>2242</v>
      </c>
      <c r="BS814" s="16" t="s">
        <v>1189</v>
      </c>
      <c r="BW814" s="18"/>
      <c r="BZ814" s="18"/>
      <c r="CD814" s="18"/>
      <c r="CF814" s="18"/>
      <c r="CG814" s="20"/>
      <c r="CI814" s="18"/>
      <c r="CJ814" s="18"/>
    </row>
    <row r="815" customFormat="false" ht="13.8" hidden="false" customHeight="false" outlineLevel="0" collapsed="false">
      <c r="A815" s="4" t="s">
        <v>201</v>
      </c>
      <c r="B815" s="17" t="n">
        <v>2</v>
      </c>
      <c r="C815" s="17" t="n">
        <v>2</v>
      </c>
      <c r="D815" s="17" t="n">
        <v>2</v>
      </c>
      <c r="E815" s="17" t="n">
        <v>72</v>
      </c>
      <c r="F815" s="17" t="n">
        <v>38</v>
      </c>
      <c r="G815" s="17" t="n">
        <v>8</v>
      </c>
      <c r="H815" s="4" t="n">
        <v>8038</v>
      </c>
      <c r="I815" s="4" t="s">
        <v>200</v>
      </c>
      <c r="J815" s="4" t="s">
        <v>200</v>
      </c>
      <c r="K815" s="4" t="n">
        <v>28038</v>
      </c>
      <c r="L815" s="4" t="s">
        <v>3517</v>
      </c>
      <c r="M815" s="16"/>
      <c r="N815" s="16"/>
      <c r="O815" s="16" t="s">
        <v>2262</v>
      </c>
      <c r="P815" s="16"/>
      <c r="Q815" s="16" t="s">
        <v>137</v>
      </c>
      <c r="R815" s="16" t="n">
        <f aca="false">(1+LEN(N815)-LEN(SUBSTITUTE(N815," ","")))+1</f>
        <v>2</v>
      </c>
      <c r="S815" s="0" t="n">
        <f aca="false">(1+LEN(O815)-LEN(SUBSTITUTE(O815," ","")))</f>
        <v>6</v>
      </c>
      <c r="T815" s="16" t="s">
        <v>2171</v>
      </c>
      <c r="U815" s="16" t="s">
        <v>154</v>
      </c>
      <c r="V815" s="16" t="s">
        <v>1137</v>
      </c>
      <c r="W815" s="16" t="s">
        <v>2249</v>
      </c>
      <c r="X815" s="16" t="s">
        <v>1134</v>
      </c>
      <c r="Y815" s="16" t="s">
        <v>1134</v>
      </c>
      <c r="Z815" s="16" t="s">
        <v>2250</v>
      </c>
      <c r="AA815" s="16" t="s">
        <v>2251</v>
      </c>
      <c r="AB815" s="16" t="s">
        <v>1134</v>
      </c>
      <c r="AC815" s="16" t="s">
        <v>2252</v>
      </c>
      <c r="AD815" s="16" t="s">
        <v>1134</v>
      </c>
      <c r="AE815" s="16" t="s">
        <v>1134</v>
      </c>
      <c r="AF815" s="16" t="s">
        <v>2253</v>
      </c>
      <c r="AG815" s="16" t="s">
        <v>2254</v>
      </c>
      <c r="AH815" s="16" t="s">
        <v>1134</v>
      </c>
      <c r="AI815" s="16" t="s">
        <v>863</v>
      </c>
      <c r="AJ815" s="16" t="s">
        <v>2255</v>
      </c>
      <c r="AK815" s="16" t="s">
        <v>2256</v>
      </c>
      <c r="AL815" s="16" t="s">
        <v>2257</v>
      </c>
      <c r="AM815" s="16" t="s">
        <v>1134</v>
      </c>
      <c r="AN815" s="16" t="s">
        <v>2227</v>
      </c>
      <c r="AO815" s="16" t="s">
        <v>1134</v>
      </c>
      <c r="AP815" s="16" t="s">
        <v>1137</v>
      </c>
      <c r="AQ815" s="16" t="s">
        <v>1134</v>
      </c>
      <c r="AR815" s="16" t="s">
        <v>1137</v>
      </c>
      <c r="AS815" s="16" t="s">
        <v>1134</v>
      </c>
      <c r="AT815" s="16" t="s">
        <v>1134</v>
      </c>
      <c r="AU815" s="16" t="s">
        <v>1134</v>
      </c>
      <c r="AV815" s="16" t="s">
        <v>1134</v>
      </c>
      <c r="AW815" s="16" t="s">
        <v>1134</v>
      </c>
      <c r="AX815" s="16" t="s">
        <v>2258</v>
      </c>
      <c r="AY815" s="16" t="s">
        <v>1134</v>
      </c>
      <c r="AZ815" s="16" t="s">
        <v>1137</v>
      </c>
      <c r="BA815" s="16" t="s">
        <v>2259</v>
      </c>
      <c r="BB815" s="16" t="s">
        <v>1134</v>
      </c>
      <c r="BC815" s="16" t="s">
        <v>1137</v>
      </c>
      <c r="BD815" s="16" t="s">
        <v>1222</v>
      </c>
      <c r="BE815" s="16" t="s">
        <v>759</v>
      </c>
      <c r="BF815" s="16" t="s">
        <v>1134</v>
      </c>
      <c r="BG815" s="16" t="s">
        <v>1134</v>
      </c>
      <c r="BH815" s="16" t="s">
        <v>863</v>
      </c>
      <c r="BI815" s="16" t="s">
        <v>2260</v>
      </c>
      <c r="BJ815" s="16" t="s">
        <v>1134</v>
      </c>
      <c r="BK815" s="16" t="s">
        <v>863</v>
      </c>
      <c r="BL815" s="16" t="s">
        <v>2259</v>
      </c>
      <c r="BM815" s="16" t="s">
        <v>1134</v>
      </c>
      <c r="BN815" s="16" t="s">
        <v>1134</v>
      </c>
      <c r="BO815" s="16" t="s">
        <v>1137</v>
      </c>
      <c r="BP815" s="16" t="s">
        <v>1137</v>
      </c>
      <c r="BQ815" s="16" t="s">
        <v>1134</v>
      </c>
      <c r="BS815" s="16" t="s">
        <v>1134</v>
      </c>
      <c r="BW815" s="18"/>
      <c r="BZ815" s="18"/>
      <c r="CD815" s="18"/>
      <c r="CF815" s="18"/>
      <c r="CI815" s="18"/>
      <c r="CJ815" s="18"/>
    </row>
    <row r="816" customFormat="false" ht="13.8" hidden="false" customHeight="false" outlineLevel="0" collapsed="false">
      <c r="A816" s="4" t="s">
        <v>202</v>
      </c>
      <c r="B816" s="4" t="n">
        <v>2</v>
      </c>
      <c r="C816" s="4" t="n">
        <v>1</v>
      </c>
      <c r="D816" s="4" t="n">
        <v>1</v>
      </c>
      <c r="E816" s="4" t="n">
        <v>73</v>
      </c>
      <c r="F816" s="4" t="n">
        <v>39</v>
      </c>
      <c r="G816" s="4" t="n">
        <v>5</v>
      </c>
      <c r="H816" s="4" t="n">
        <v>5039</v>
      </c>
      <c r="I816" s="4" t="s">
        <v>200</v>
      </c>
      <c r="J816" s="4" t="s">
        <v>200</v>
      </c>
      <c r="K816" s="4" t="n">
        <v>25039</v>
      </c>
      <c r="L816" s="4" t="s">
        <v>3517</v>
      </c>
      <c r="O816" s="0" t="s">
        <v>2308</v>
      </c>
      <c r="Q816" s="0" t="s">
        <v>282</v>
      </c>
      <c r="R816" s="0" t="n">
        <f aca="false">(1+LEN(N816)-LEN(SUBSTITUTE(N816," ","")))+1</f>
        <v>2</v>
      </c>
      <c r="S816" s="0" t="n">
        <f aca="false">(1+LEN(O816)-LEN(SUBSTITUTE(O816," ","")))</f>
        <v>5</v>
      </c>
      <c r="T816" s="0" t="s">
        <v>2171</v>
      </c>
      <c r="U816" s="0" t="s">
        <v>747</v>
      </c>
      <c r="V816" s="0" t="s">
        <v>2266</v>
      </c>
      <c r="W816" s="0" t="s">
        <v>2267</v>
      </c>
      <c r="X816" s="0" t="s">
        <v>2268</v>
      </c>
      <c r="Y816" s="0" t="s">
        <v>747</v>
      </c>
      <c r="Z816" s="0" t="s">
        <v>747</v>
      </c>
      <c r="AA816" s="0" t="s">
        <v>2269</v>
      </c>
      <c r="AB816" s="0" t="s">
        <v>756</v>
      </c>
      <c r="AC816" s="0" t="s">
        <v>756</v>
      </c>
      <c r="AD816" s="0" t="s">
        <v>212</v>
      </c>
      <c r="AE816" s="0" t="s">
        <v>300</v>
      </c>
      <c r="AF816" s="0" t="s">
        <v>2270</v>
      </c>
      <c r="AG816" s="0" t="s">
        <v>172</v>
      </c>
      <c r="AH816" s="0" t="s">
        <v>747</v>
      </c>
      <c r="AI816" s="0" t="s">
        <v>1529</v>
      </c>
      <c r="AJ816" s="0" t="s">
        <v>2271</v>
      </c>
      <c r="AK816" s="0" t="s">
        <v>2272</v>
      </c>
      <c r="AL816" s="0" t="s">
        <v>747</v>
      </c>
      <c r="AM816" s="0" t="s">
        <v>756</v>
      </c>
      <c r="AN816" s="0" t="s">
        <v>756</v>
      </c>
      <c r="AO816" s="0" t="s">
        <v>154</v>
      </c>
      <c r="AP816" s="0" t="s">
        <v>1003</v>
      </c>
      <c r="AQ816" s="0" t="s">
        <v>1003</v>
      </c>
      <c r="AR816" s="0" t="s">
        <v>1003</v>
      </c>
      <c r="AS816" s="0" t="s">
        <v>756</v>
      </c>
      <c r="AT816" s="0" t="s">
        <v>747</v>
      </c>
      <c r="AU816" s="0" t="s">
        <v>190</v>
      </c>
      <c r="AV816" s="0" t="s">
        <v>2273</v>
      </c>
      <c r="AW816" s="0" t="s">
        <v>160</v>
      </c>
      <c r="AX816" s="0" t="s">
        <v>535</v>
      </c>
      <c r="AY816" s="0" t="s">
        <v>756</v>
      </c>
      <c r="AZ816" s="0" t="s">
        <v>1003</v>
      </c>
      <c r="BA816" s="0" t="s">
        <v>2274</v>
      </c>
      <c r="BB816" s="0" t="s">
        <v>756</v>
      </c>
      <c r="BC816" s="0" t="s">
        <v>2275</v>
      </c>
      <c r="BD816" s="0" t="s">
        <v>212</v>
      </c>
      <c r="BE816" s="0" t="s">
        <v>747</v>
      </c>
      <c r="BF816" s="0" t="s">
        <v>1003</v>
      </c>
      <c r="BG816" s="0" t="s">
        <v>756</v>
      </c>
      <c r="BH816" s="0" t="s">
        <v>2276</v>
      </c>
      <c r="BI816" s="0" t="s">
        <v>756</v>
      </c>
      <c r="BJ816" s="0" t="s">
        <v>2277</v>
      </c>
      <c r="BK816" s="0" t="s">
        <v>1003</v>
      </c>
      <c r="BL816" s="0" t="s">
        <v>2271</v>
      </c>
      <c r="BM816" s="0" t="s">
        <v>1003</v>
      </c>
      <c r="BN816" s="0" t="s">
        <v>2278</v>
      </c>
      <c r="BO816" s="0" t="s">
        <v>1003</v>
      </c>
      <c r="BP816" s="0" t="s">
        <v>154</v>
      </c>
      <c r="BQ816" s="0" t="s">
        <v>2279</v>
      </c>
      <c r="BS816" s="0" t="s">
        <v>756</v>
      </c>
      <c r="CI816" s="14"/>
      <c r="CJ816" s="14"/>
      <c r="CK816" s="15"/>
      <c r="CM816" s="16"/>
    </row>
    <row r="817" customFormat="false" ht="13.8" hidden="false" customHeight="false" outlineLevel="0" collapsed="false">
      <c r="A817" s="4" t="s">
        <v>203</v>
      </c>
      <c r="B817" s="4" t="n">
        <v>2</v>
      </c>
      <c r="C817" s="4" t="n">
        <v>1</v>
      </c>
      <c r="D817" s="4" t="n">
        <v>2</v>
      </c>
      <c r="E817" s="4" t="n">
        <v>73</v>
      </c>
      <c r="F817" s="4" t="n">
        <v>39</v>
      </c>
      <c r="G817" s="4" t="n">
        <v>6</v>
      </c>
      <c r="H817" s="4" t="n">
        <v>6039</v>
      </c>
      <c r="I817" s="4" t="s">
        <v>200</v>
      </c>
      <c r="J817" s="4" t="s">
        <v>200</v>
      </c>
      <c r="K817" s="4" t="n">
        <v>26039</v>
      </c>
      <c r="L817" s="4" t="s">
        <v>3517</v>
      </c>
      <c r="O817" s="15" t="s">
        <v>2308</v>
      </c>
      <c r="Q817" s="15" t="s">
        <v>282</v>
      </c>
      <c r="R817" s="0" t="n">
        <f aca="false">(1+LEN(N817)-LEN(SUBSTITUTE(N817," ","")))+1</f>
        <v>2</v>
      </c>
      <c r="S817" s="0" t="n">
        <f aca="false">(1+LEN(O817)-LEN(SUBSTITUTE(O817," ","")))</f>
        <v>5</v>
      </c>
      <c r="T817" s="0" t="s">
        <v>2171</v>
      </c>
      <c r="U817" s="0" t="s">
        <v>1003</v>
      </c>
      <c r="V817" s="0" t="s">
        <v>2283</v>
      </c>
      <c r="W817" s="0" t="s">
        <v>2284</v>
      </c>
      <c r="X817" s="0" t="s">
        <v>1003</v>
      </c>
      <c r="Y817" s="0" t="s">
        <v>190</v>
      </c>
      <c r="Z817" s="0" t="s">
        <v>1003</v>
      </c>
      <c r="AA817" s="0" t="s">
        <v>2285</v>
      </c>
      <c r="AB817" s="0" t="s">
        <v>1003</v>
      </c>
      <c r="AC817" s="0" t="s">
        <v>2271</v>
      </c>
      <c r="AD817" s="0" t="s">
        <v>2286</v>
      </c>
      <c r="AE817" s="0" t="s">
        <v>190</v>
      </c>
      <c r="AF817" s="0" t="s">
        <v>2287</v>
      </c>
      <c r="AG817" s="0" t="s">
        <v>2288</v>
      </c>
      <c r="AH817" s="0" t="s">
        <v>1003</v>
      </c>
      <c r="AI817" s="0" t="s">
        <v>172</v>
      </c>
      <c r="AJ817" s="0" t="s">
        <v>2289</v>
      </c>
      <c r="AK817" s="0" t="s">
        <v>2290</v>
      </c>
      <c r="AL817" s="0" t="s">
        <v>2291</v>
      </c>
      <c r="AM817" s="0" t="s">
        <v>1003</v>
      </c>
      <c r="AN817" s="0" t="s">
        <v>2292</v>
      </c>
      <c r="AO817" s="0" t="s">
        <v>2293</v>
      </c>
      <c r="AP817" s="0" t="s">
        <v>2294</v>
      </c>
      <c r="AQ817" s="0" t="s">
        <v>212</v>
      </c>
      <c r="AR817" s="0" t="s">
        <v>2295</v>
      </c>
      <c r="AS817" s="0" t="s">
        <v>2296</v>
      </c>
      <c r="AT817" s="0" t="s">
        <v>2297</v>
      </c>
      <c r="AU817" s="0" t="s">
        <v>1049</v>
      </c>
      <c r="AV817" s="0" t="s">
        <v>2298</v>
      </c>
      <c r="AW817" s="0" t="s">
        <v>1003</v>
      </c>
      <c r="AX817" s="0" t="s">
        <v>190</v>
      </c>
      <c r="AY817" s="0" t="s">
        <v>154</v>
      </c>
      <c r="AZ817" s="0" t="s">
        <v>2285</v>
      </c>
      <c r="BA817" s="0" t="s">
        <v>2299</v>
      </c>
      <c r="BB817" s="0" t="s">
        <v>1003</v>
      </c>
      <c r="BC817" s="0" t="s">
        <v>2300</v>
      </c>
      <c r="BD817" s="0" t="s">
        <v>1003</v>
      </c>
      <c r="BE817" s="0" t="s">
        <v>2301</v>
      </c>
      <c r="BF817" s="0" t="s">
        <v>190</v>
      </c>
      <c r="BG817" s="0" t="s">
        <v>235</v>
      </c>
      <c r="BH817" s="0" t="s">
        <v>2271</v>
      </c>
      <c r="BI817" s="0" t="s">
        <v>2302</v>
      </c>
      <c r="BJ817" s="0" t="s">
        <v>1003</v>
      </c>
      <c r="BK817" s="0" t="s">
        <v>1003</v>
      </c>
      <c r="BL817" s="0" t="s">
        <v>2303</v>
      </c>
      <c r="BM817" s="0" t="s">
        <v>2304</v>
      </c>
      <c r="BN817" s="0" t="s">
        <v>1003</v>
      </c>
      <c r="BO817" s="0" t="s">
        <v>2285</v>
      </c>
      <c r="BP817" s="0" t="s">
        <v>2305</v>
      </c>
      <c r="BQ817" s="0" t="s">
        <v>1003</v>
      </c>
      <c r="BS817" s="0" t="s">
        <v>1049</v>
      </c>
      <c r="CI817" s="14"/>
      <c r="CJ817" s="14"/>
      <c r="CK817" s="15"/>
      <c r="CM817" s="16"/>
    </row>
    <row r="818" s="16" customFormat="true" ht="13.8" hidden="false" customHeight="false" outlineLevel="0" collapsed="false">
      <c r="A818" s="4" t="s">
        <v>199</v>
      </c>
      <c r="B818" s="17" t="n">
        <v>2</v>
      </c>
      <c r="C818" s="17" t="n">
        <v>2</v>
      </c>
      <c r="D818" s="17" t="n">
        <v>1</v>
      </c>
      <c r="E818" s="17" t="n">
        <v>73</v>
      </c>
      <c r="F818" s="17" t="n">
        <v>39</v>
      </c>
      <c r="G818" s="17" t="n">
        <v>7</v>
      </c>
      <c r="H818" s="4" t="n">
        <v>7039</v>
      </c>
      <c r="I818" s="4" t="s">
        <v>200</v>
      </c>
      <c r="J818" s="4" t="s">
        <v>200</v>
      </c>
      <c r="K818" s="4" t="n">
        <v>27039</v>
      </c>
      <c r="L818" s="4" t="s">
        <v>3517</v>
      </c>
      <c r="O818" s="16" t="s">
        <v>2308</v>
      </c>
      <c r="P818" s="0"/>
      <c r="Q818" s="16" t="s">
        <v>282</v>
      </c>
      <c r="R818" s="16" t="n">
        <f aca="false">(1+LEN(N818)-LEN(SUBSTITUTE(N818," ","")))+1</f>
        <v>2</v>
      </c>
      <c r="S818" s="0" t="n">
        <f aca="false">(1+LEN(O818)-LEN(SUBSTITUTE(O818," ","")))</f>
        <v>5</v>
      </c>
      <c r="T818" s="16" t="s">
        <v>2171</v>
      </c>
      <c r="U818" s="16" t="s">
        <v>747</v>
      </c>
      <c r="V818" s="16" t="s">
        <v>2266</v>
      </c>
      <c r="W818" s="16" t="s">
        <v>2267</v>
      </c>
      <c r="X818" s="16" t="s">
        <v>2268</v>
      </c>
      <c r="Y818" s="16" t="s">
        <v>747</v>
      </c>
      <c r="Z818" s="16" t="s">
        <v>747</v>
      </c>
      <c r="AA818" s="16" t="s">
        <v>2269</v>
      </c>
      <c r="AB818" s="16" t="s">
        <v>756</v>
      </c>
      <c r="AC818" s="16" t="s">
        <v>756</v>
      </c>
      <c r="AD818" s="16" t="s">
        <v>212</v>
      </c>
      <c r="AE818" s="16" t="s">
        <v>300</v>
      </c>
      <c r="AF818" s="16" t="s">
        <v>2270</v>
      </c>
      <c r="AG818" s="16" t="s">
        <v>172</v>
      </c>
      <c r="AH818" s="16" t="s">
        <v>747</v>
      </c>
      <c r="AI818" s="16" t="s">
        <v>1529</v>
      </c>
      <c r="AJ818" s="16" t="s">
        <v>2271</v>
      </c>
      <c r="AK818" s="16" t="s">
        <v>2272</v>
      </c>
      <c r="AL818" s="16" t="s">
        <v>747</v>
      </c>
      <c r="AM818" s="16" t="s">
        <v>756</v>
      </c>
      <c r="AN818" s="16" t="s">
        <v>756</v>
      </c>
      <c r="AO818" s="16" t="s">
        <v>154</v>
      </c>
      <c r="AP818" s="16" t="s">
        <v>1003</v>
      </c>
      <c r="AQ818" s="16" t="s">
        <v>1003</v>
      </c>
      <c r="AR818" s="16" t="s">
        <v>1003</v>
      </c>
      <c r="AS818" s="16" t="s">
        <v>756</v>
      </c>
      <c r="AT818" s="16" t="s">
        <v>747</v>
      </c>
      <c r="AU818" s="16" t="s">
        <v>190</v>
      </c>
      <c r="AV818" s="16" t="s">
        <v>2273</v>
      </c>
      <c r="AW818" s="16" t="s">
        <v>160</v>
      </c>
      <c r="AX818" s="16" t="s">
        <v>535</v>
      </c>
      <c r="AY818" s="16" t="s">
        <v>756</v>
      </c>
      <c r="AZ818" s="16" t="s">
        <v>1003</v>
      </c>
      <c r="BA818" s="16" t="s">
        <v>2274</v>
      </c>
      <c r="BB818" s="16" t="s">
        <v>756</v>
      </c>
      <c r="BC818" s="16" t="s">
        <v>2275</v>
      </c>
      <c r="BD818" s="16" t="s">
        <v>212</v>
      </c>
      <c r="BE818" s="16" t="s">
        <v>747</v>
      </c>
      <c r="BF818" s="16" t="s">
        <v>1003</v>
      </c>
      <c r="BG818" s="16" t="s">
        <v>756</v>
      </c>
      <c r="BH818" s="16" t="s">
        <v>2276</v>
      </c>
      <c r="BI818" s="16" t="s">
        <v>756</v>
      </c>
      <c r="BJ818" s="16" t="s">
        <v>2277</v>
      </c>
      <c r="BK818" s="16" t="s">
        <v>1003</v>
      </c>
      <c r="BL818" s="16" t="s">
        <v>2271</v>
      </c>
      <c r="BM818" s="16" t="s">
        <v>1003</v>
      </c>
      <c r="BN818" s="16" t="s">
        <v>2278</v>
      </c>
      <c r="BO818" s="16" t="s">
        <v>1003</v>
      </c>
      <c r="BP818" s="16" t="s">
        <v>154</v>
      </c>
      <c r="BQ818" s="16" t="s">
        <v>2279</v>
      </c>
      <c r="BS818" s="16" t="s">
        <v>756</v>
      </c>
      <c r="BW818" s="18"/>
      <c r="BZ818" s="18"/>
      <c r="CD818" s="18"/>
      <c r="CF818" s="18"/>
      <c r="CI818" s="18"/>
      <c r="CJ818" s="18"/>
    </row>
    <row r="819" customFormat="false" ht="13.8" hidden="false" customHeight="false" outlineLevel="0" collapsed="false">
      <c r="A819" s="4" t="s">
        <v>201</v>
      </c>
      <c r="B819" s="17" t="n">
        <v>2</v>
      </c>
      <c r="C819" s="17" t="n">
        <v>2</v>
      </c>
      <c r="D819" s="17" t="n">
        <v>2</v>
      </c>
      <c r="E819" s="17" t="n">
        <v>73</v>
      </c>
      <c r="F819" s="17" t="n">
        <v>39</v>
      </c>
      <c r="G819" s="17" t="n">
        <v>8</v>
      </c>
      <c r="H819" s="4" t="n">
        <v>8039</v>
      </c>
      <c r="I819" s="4" t="s">
        <v>200</v>
      </c>
      <c r="J819" s="4" t="s">
        <v>200</v>
      </c>
      <c r="K819" s="4" t="n">
        <v>28039</v>
      </c>
      <c r="L819" s="4" t="s">
        <v>3517</v>
      </c>
      <c r="M819" s="16"/>
      <c r="N819" s="16"/>
      <c r="O819" s="16" t="s">
        <v>2308</v>
      </c>
      <c r="P819" s="16"/>
      <c r="Q819" s="16" t="s">
        <v>282</v>
      </c>
      <c r="R819" s="16" t="n">
        <f aca="false">(1+LEN(N819)-LEN(SUBSTITUTE(N819," ","")))+1</f>
        <v>2</v>
      </c>
      <c r="S819" s="16" t="n">
        <f aca="false">(1+LEN(O819)-LEN(SUBSTITUTE(O819," ","")))</f>
        <v>5</v>
      </c>
      <c r="T819" s="16" t="s">
        <v>2171</v>
      </c>
      <c r="U819" s="16" t="s">
        <v>1003</v>
      </c>
      <c r="V819" s="16" t="s">
        <v>2283</v>
      </c>
      <c r="W819" s="16" t="s">
        <v>2284</v>
      </c>
      <c r="X819" s="16" t="s">
        <v>1003</v>
      </c>
      <c r="Y819" s="16" t="s">
        <v>190</v>
      </c>
      <c r="Z819" s="16" t="s">
        <v>1003</v>
      </c>
      <c r="AA819" s="16" t="s">
        <v>2285</v>
      </c>
      <c r="AB819" s="16" t="s">
        <v>1003</v>
      </c>
      <c r="AC819" s="16" t="s">
        <v>2271</v>
      </c>
      <c r="AD819" s="16" t="s">
        <v>2286</v>
      </c>
      <c r="AE819" s="16" t="s">
        <v>190</v>
      </c>
      <c r="AF819" s="16" t="s">
        <v>2287</v>
      </c>
      <c r="AG819" s="16" t="s">
        <v>2288</v>
      </c>
      <c r="AH819" s="16" t="s">
        <v>1003</v>
      </c>
      <c r="AI819" s="16" t="s">
        <v>172</v>
      </c>
      <c r="AJ819" s="16" t="s">
        <v>2289</v>
      </c>
      <c r="AK819" s="16" t="s">
        <v>2290</v>
      </c>
      <c r="AL819" s="16" t="s">
        <v>2291</v>
      </c>
      <c r="AM819" s="16" t="s">
        <v>1003</v>
      </c>
      <c r="AN819" s="16" t="s">
        <v>2292</v>
      </c>
      <c r="AO819" s="16" t="s">
        <v>2293</v>
      </c>
      <c r="AP819" s="16" t="s">
        <v>2294</v>
      </c>
      <c r="AQ819" s="16" t="s">
        <v>212</v>
      </c>
      <c r="AR819" s="16" t="s">
        <v>2295</v>
      </c>
      <c r="AS819" s="16" t="s">
        <v>2296</v>
      </c>
      <c r="AT819" s="16" t="s">
        <v>2297</v>
      </c>
      <c r="AU819" s="16" t="s">
        <v>1049</v>
      </c>
      <c r="AV819" s="16" t="s">
        <v>2298</v>
      </c>
      <c r="AW819" s="16" t="s">
        <v>1003</v>
      </c>
      <c r="AX819" s="16" t="s">
        <v>190</v>
      </c>
      <c r="AY819" s="16" t="s">
        <v>154</v>
      </c>
      <c r="AZ819" s="16" t="s">
        <v>2285</v>
      </c>
      <c r="BA819" s="16" t="s">
        <v>2299</v>
      </c>
      <c r="BB819" s="16" t="s">
        <v>1003</v>
      </c>
      <c r="BC819" s="16" t="s">
        <v>2300</v>
      </c>
      <c r="BD819" s="16" t="s">
        <v>1003</v>
      </c>
      <c r="BE819" s="16" t="s">
        <v>2301</v>
      </c>
      <c r="BF819" s="16" t="s">
        <v>190</v>
      </c>
      <c r="BG819" s="16" t="s">
        <v>235</v>
      </c>
      <c r="BH819" s="16" t="s">
        <v>2271</v>
      </c>
      <c r="BI819" s="16" t="s">
        <v>2302</v>
      </c>
      <c r="BJ819" s="16" t="s">
        <v>1003</v>
      </c>
      <c r="BK819" s="16" t="s">
        <v>1003</v>
      </c>
      <c r="BL819" s="16" t="s">
        <v>2303</v>
      </c>
      <c r="BM819" s="16" t="s">
        <v>2304</v>
      </c>
      <c r="BN819" s="16" t="s">
        <v>1003</v>
      </c>
      <c r="BO819" s="16" t="s">
        <v>2285</v>
      </c>
      <c r="BP819" s="16" t="s">
        <v>2305</v>
      </c>
      <c r="BQ819" s="16" t="s">
        <v>1003</v>
      </c>
      <c r="BR819" s="16"/>
      <c r="BS819" s="16" t="s">
        <v>1049</v>
      </c>
      <c r="BT819" s="16"/>
      <c r="BU819" s="16"/>
      <c r="BV819" s="16"/>
      <c r="BW819" s="18"/>
      <c r="BX819" s="16"/>
      <c r="BY819" s="16"/>
      <c r="BZ819" s="18"/>
      <c r="CA819" s="16"/>
      <c r="CB819" s="16"/>
      <c r="CC819" s="16"/>
      <c r="CD819" s="18"/>
      <c r="CE819" s="16"/>
      <c r="CF819" s="18"/>
      <c r="CG819" s="16"/>
      <c r="CH819" s="16"/>
      <c r="CI819" s="18"/>
      <c r="CJ819" s="18"/>
      <c r="CK819" s="16"/>
      <c r="CL819" s="16"/>
    </row>
    <row r="820" customFormat="false" ht="13.8" hidden="false" customHeight="false" outlineLevel="0" collapsed="false">
      <c r="A820" s="4" t="s">
        <v>202</v>
      </c>
      <c r="B820" s="4" t="n">
        <v>2</v>
      </c>
      <c r="C820" s="4" t="n">
        <v>1</v>
      </c>
      <c r="D820" s="4" t="n">
        <v>1</v>
      </c>
      <c r="E820" s="4" t="n">
        <v>77</v>
      </c>
      <c r="F820" s="4" t="n">
        <v>40</v>
      </c>
      <c r="G820" s="4" t="n">
        <v>5</v>
      </c>
      <c r="H820" s="4" t="n">
        <v>5040</v>
      </c>
      <c r="I820" s="4" t="s">
        <v>200</v>
      </c>
      <c r="J820" s="4" t="s">
        <v>200</v>
      </c>
      <c r="K820" s="4" t="n">
        <v>25040</v>
      </c>
      <c r="L820" s="4" t="s">
        <v>3517</v>
      </c>
      <c r="O820" s="0" t="s">
        <v>2346</v>
      </c>
      <c r="Q820" s="0" t="s">
        <v>282</v>
      </c>
      <c r="R820" s="0" t="n">
        <f aca="false">(1+LEN(N820)-LEN(SUBSTITUTE(N820," ","")))+1</f>
        <v>2</v>
      </c>
      <c r="S820" s="0" t="n">
        <f aca="false">(1+LEN(O820)-LEN(SUBSTITUTE(O820," ","")))</f>
        <v>7</v>
      </c>
      <c r="T820" s="0" t="s">
        <v>2171</v>
      </c>
      <c r="U820" s="0" t="s">
        <v>2312</v>
      </c>
      <c r="V820" s="0" t="s">
        <v>2313</v>
      </c>
      <c r="W820" s="0" t="s">
        <v>2314</v>
      </c>
      <c r="X820" s="0" t="s">
        <v>2315</v>
      </c>
      <c r="Y820" s="0" t="s">
        <v>2315</v>
      </c>
      <c r="Z820" s="0" t="s">
        <v>295</v>
      </c>
      <c r="AA820" s="0" t="s">
        <v>2312</v>
      </c>
      <c r="AB820" s="0" t="s">
        <v>2316</v>
      </c>
      <c r="AC820" s="0" t="s">
        <v>2317</v>
      </c>
      <c r="AD820" s="0" t="s">
        <v>295</v>
      </c>
      <c r="AE820" s="0" t="s">
        <v>2312</v>
      </c>
      <c r="AF820" s="0" t="s">
        <v>2313</v>
      </c>
      <c r="AG820" s="0" t="s">
        <v>2313</v>
      </c>
      <c r="AH820" s="0" t="s">
        <v>2318</v>
      </c>
      <c r="AI820" s="0" t="s">
        <v>2313</v>
      </c>
      <c r="AJ820" s="0" t="s">
        <v>295</v>
      </c>
      <c r="AK820" s="0" t="s">
        <v>142</v>
      </c>
      <c r="AL820" s="0" t="s">
        <v>2312</v>
      </c>
      <c r="AM820" s="0" t="s">
        <v>295</v>
      </c>
      <c r="AN820" s="0" t="s">
        <v>450</v>
      </c>
      <c r="AO820" s="0" t="s">
        <v>2312</v>
      </c>
      <c r="AP820" s="0" t="s">
        <v>2319</v>
      </c>
      <c r="AQ820" s="0" t="s">
        <v>2319</v>
      </c>
      <c r="AR820" s="0" t="s">
        <v>2320</v>
      </c>
      <c r="AS820" s="0" t="s">
        <v>2315</v>
      </c>
      <c r="AT820" s="0" t="s">
        <v>2321</v>
      </c>
      <c r="AU820" s="0" t="s">
        <v>295</v>
      </c>
      <c r="AV820" s="0" t="s">
        <v>2322</v>
      </c>
      <c r="AW820" s="0" t="s">
        <v>2319</v>
      </c>
      <c r="AX820" s="0" t="s">
        <v>295</v>
      </c>
      <c r="AY820" s="0" t="s">
        <v>2321</v>
      </c>
      <c r="AZ820" s="0" t="s">
        <v>2323</v>
      </c>
      <c r="BA820" s="0" t="s">
        <v>2315</v>
      </c>
      <c r="BB820" s="0" t="s">
        <v>2324</v>
      </c>
      <c r="BC820" s="0" t="s">
        <v>2325</v>
      </c>
      <c r="BD820" s="0" t="s">
        <v>2312</v>
      </c>
      <c r="BE820" s="0" t="s">
        <v>2321</v>
      </c>
      <c r="BF820" s="0" t="s">
        <v>295</v>
      </c>
      <c r="BG820" s="0" t="s">
        <v>2319</v>
      </c>
      <c r="BH820" s="0" t="s">
        <v>2312</v>
      </c>
      <c r="BI820" s="0" t="s">
        <v>2321</v>
      </c>
      <c r="BJ820" s="0" t="s">
        <v>2326</v>
      </c>
      <c r="BK820" s="0" t="s">
        <v>2327</v>
      </c>
      <c r="BL820" s="0" t="s">
        <v>2315</v>
      </c>
      <c r="BM820" s="0" t="s">
        <v>2312</v>
      </c>
      <c r="BN820" s="0" t="s">
        <v>2328</v>
      </c>
      <c r="BO820" s="0" t="s">
        <v>295</v>
      </c>
      <c r="BP820" s="0" t="s">
        <v>154</v>
      </c>
      <c r="BQ820" s="0" t="s">
        <v>2313</v>
      </c>
      <c r="BS820" s="0" t="s">
        <v>2319</v>
      </c>
      <c r="BW820" s="18"/>
      <c r="CI820" s="14"/>
      <c r="CJ820" s="14"/>
      <c r="CK820" s="15"/>
      <c r="CM820" s="16"/>
    </row>
    <row r="821" customFormat="false" ht="13.8" hidden="false" customHeight="false" outlineLevel="0" collapsed="false">
      <c r="A821" s="4" t="s">
        <v>203</v>
      </c>
      <c r="B821" s="4" t="n">
        <v>2</v>
      </c>
      <c r="C821" s="4" t="n">
        <v>1</v>
      </c>
      <c r="D821" s="4" t="n">
        <v>2</v>
      </c>
      <c r="E821" s="4" t="n">
        <v>77</v>
      </c>
      <c r="F821" s="4" t="n">
        <v>40</v>
      </c>
      <c r="G821" s="4" t="n">
        <v>6</v>
      </c>
      <c r="H821" s="4" t="n">
        <v>6040</v>
      </c>
      <c r="I821" s="4" t="s">
        <v>200</v>
      </c>
      <c r="J821" s="4" t="s">
        <v>200</v>
      </c>
      <c r="K821" s="4" t="n">
        <v>26040</v>
      </c>
      <c r="L821" s="4" t="s">
        <v>3517</v>
      </c>
      <c r="O821" s="15" t="s">
        <v>2346</v>
      </c>
      <c r="Q821" s="15" t="s">
        <v>282</v>
      </c>
      <c r="R821" s="0" t="n">
        <f aca="false">(1+LEN(N821)-LEN(SUBSTITUTE(N821," ","")))+1</f>
        <v>2</v>
      </c>
      <c r="S821" s="0" t="n">
        <f aca="false">(1+LEN(O821)-LEN(SUBSTITUTE(O821," ","")))</f>
        <v>7</v>
      </c>
      <c r="T821" s="0" t="s">
        <v>2171</v>
      </c>
      <c r="U821" s="0" t="s">
        <v>863</v>
      </c>
      <c r="V821" s="0" t="s">
        <v>2259</v>
      </c>
      <c r="W821" s="0" t="s">
        <v>2334</v>
      </c>
      <c r="X821" s="0" t="s">
        <v>2335</v>
      </c>
      <c r="Y821" s="0" t="s">
        <v>2259</v>
      </c>
      <c r="Z821" s="0" t="s">
        <v>154</v>
      </c>
      <c r="AA821" s="0" t="s">
        <v>2335</v>
      </c>
      <c r="AB821" s="0" t="s">
        <v>863</v>
      </c>
      <c r="AC821" s="0" t="s">
        <v>2259</v>
      </c>
      <c r="AD821" s="0" t="s">
        <v>863</v>
      </c>
      <c r="AE821" s="0" t="s">
        <v>2336</v>
      </c>
      <c r="AF821" s="0" t="s">
        <v>863</v>
      </c>
      <c r="AG821" s="0" t="s">
        <v>2337</v>
      </c>
      <c r="AH821" s="0" t="s">
        <v>863</v>
      </c>
      <c r="AI821" s="0" t="s">
        <v>2312</v>
      </c>
      <c r="AJ821" s="0" t="s">
        <v>2338</v>
      </c>
      <c r="AK821" s="0" t="s">
        <v>2339</v>
      </c>
      <c r="AL821" s="0" t="s">
        <v>2338</v>
      </c>
      <c r="AM821" s="0" t="s">
        <v>863</v>
      </c>
      <c r="AN821" s="0" t="s">
        <v>863</v>
      </c>
      <c r="AO821" s="0" t="s">
        <v>154</v>
      </c>
      <c r="AP821" s="0" t="s">
        <v>2259</v>
      </c>
      <c r="AQ821" s="0" t="s">
        <v>154</v>
      </c>
      <c r="AR821" s="0" t="s">
        <v>2259</v>
      </c>
      <c r="AS821" s="0" t="s">
        <v>863</v>
      </c>
      <c r="AT821" s="0" t="s">
        <v>2259</v>
      </c>
      <c r="AU821" s="0" t="s">
        <v>1327</v>
      </c>
      <c r="AV821" s="0" t="s">
        <v>450</v>
      </c>
      <c r="AW821" s="0" t="s">
        <v>2340</v>
      </c>
      <c r="AX821" s="0" t="s">
        <v>2341</v>
      </c>
      <c r="AY821" s="0" t="s">
        <v>212</v>
      </c>
      <c r="AZ821" s="0" t="s">
        <v>2259</v>
      </c>
      <c r="BA821" s="0" t="s">
        <v>2259</v>
      </c>
      <c r="BB821" s="0" t="s">
        <v>863</v>
      </c>
      <c r="BC821" s="0" t="s">
        <v>863</v>
      </c>
      <c r="BD821" s="0" t="s">
        <v>863</v>
      </c>
      <c r="BE821" s="0" t="s">
        <v>2339</v>
      </c>
      <c r="BF821" s="0" t="s">
        <v>863</v>
      </c>
      <c r="BG821" s="0" t="s">
        <v>863</v>
      </c>
      <c r="BH821" s="0" t="s">
        <v>863</v>
      </c>
      <c r="BI821" s="0" t="s">
        <v>2342</v>
      </c>
      <c r="BJ821" s="0" t="s">
        <v>863</v>
      </c>
      <c r="BK821" s="0" t="s">
        <v>863</v>
      </c>
      <c r="BL821" s="0" t="s">
        <v>2259</v>
      </c>
      <c r="BM821" s="0" t="s">
        <v>863</v>
      </c>
      <c r="BN821" s="0" t="s">
        <v>863</v>
      </c>
      <c r="BO821" s="0" t="s">
        <v>863</v>
      </c>
      <c r="BP821" s="0" t="s">
        <v>154</v>
      </c>
      <c r="BQ821" s="0" t="s">
        <v>2343</v>
      </c>
      <c r="BS821" s="0" t="s">
        <v>863</v>
      </c>
      <c r="BW821" s="18"/>
      <c r="CI821" s="14"/>
      <c r="CJ821" s="14"/>
      <c r="CK821" s="15"/>
      <c r="CN821" s="16"/>
    </row>
    <row r="822" s="16" customFormat="true" ht="13.8" hidden="false" customHeight="false" outlineLevel="0" collapsed="false">
      <c r="A822" s="4" t="s">
        <v>199</v>
      </c>
      <c r="B822" s="17" t="n">
        <v>2</v>
      </c>
      <c r="C822" s="17" t="n">
        <v>2</v>
      </c>
      <c r="D822" s="17" t="n">
        <v>1</v>
      </c>
      <c r="E822" s="17" t="n">
        <v>77</v>
      </c>
      <c r="F822" s="17" t="n">
        <v>40</v>
      </c>
      <c r="G822" s="17" t="n">
        <v>7</v>
      </c>
      <c r="H822" s="4" t="n">
        <v>7040</v>
      </c>
      <c r="I822" s="4" t="s">
        <v>200</v>
      </c>
      <c r="J822" s="4" t="s">
        <v>200</v>
      </c>
      <c r="K822" s="4" t="n">
        <v>27040</v>
      </c>
      <c r="L822" s="4" t="s">
        <v>3517</v>
      </c>
      <c r="O822" s="16" t="s">
        <v>2347</v>
      </c>
      <c r="Q822" s="16" t="s">
        <v>282</v>
      </c>
      <c r="R822" s="16" t="n">
        <f aca="false">(1+LEN(N822)-LEN(SUBSTITUTE(N822," ","")))+1</f>
        <v>2</v>
      </c>
      <c r="S822" s="0" t="n">
        <f aca="false">(1+LEN(O822)-LEN(SUBSTITUTE(O822," ","")))</f>
        <v>6</v>
      </c>
      <c r="T822" s="16" t="s">
        <v>2171</v>
      </c>
      <c r="U822" s="16" t="s">
        <v>2312</v>
      </c>
      <c r="V822" s="16" t="s">
        <v>2313</v>
      </c>
      <c r="W822" s="16" t="s">
        <v>2314</v>
      </c>
      <c r="X822" s="16" t="s">
        <v>2315</v>
      </c>
      <c r="Y822" s="16" t="s">
        <v>2315</v>
      </c>
      <c r="Z822" s="16" t="s">
        <v>295</v>
      </c>
      <c r="AA822" s="16" t="s">
        <v>2312</v>
      </c>
      <c r="AB822" s="16" t="s">
        <v>2316</v>
      </c>
      <c r="AC822" s="16" t="s">
        <v>2317</v>
      </c>
      <c r="AD822" s="16" t="s">
        <v>295</v>
      </c>
      <c r="AE822" s="16" t="s">
        <v>2312</v>
      </c>
      <c r="AF822" s="16" t="s">
        <v>2313</v>
      </c>
      <c r="AG822" s="16" t="s">
        <v>2313</v>
      </c>
      <c r="AH822" s="16" t="s">
        <v>2318</v>
      </c>
      <c r="AI822" s="16" t="s">
        <v>2313</v>
      </c>
      <c r="AJ822" s="16" t="s">
        <v>295</v>
      </c>
      <c r="AK822" s="16" t="s">
        <v>142</v>
      </c>
      <c r="AL822" s="16" t="s">
        <v>2312</v>
      </c>
      <c r="AM822" s="16" t="s">
        <v>295</v>
      </c>
      <c r="AN822" s="16" t="s">
        <v>450</v>
      </c>
      <c r="AO822" s="16" t="s">
        <v>2312</v>
      </c>
      <c r="AP822" s="16" t="s">
        <v>2319</v>
      </c>
      <c r="AQ822" s="16" t="s">
        <v>2319</v>
      </c>
      <c r="AR822" s="16" t="s">
        <v>2320</v>
      </c>
      <c r="AS822" s="16" t="s">
        <v>2315</v>
      </c>
      <c r="AT822" s="16" t="s">
        <v>2321</v>
      </c>
      <c r="AU822" s="16" t="s">
        <v>295</v>
      </c>
      <c r="AV822" s="16" t="s">
        <v>2322</v>
      </c>
      <c r="AW822" s="16" t="s">
        <v>2319</v>
      </c>
      <c r="AX822" s="16" t="s">
        <v>295</v>
      </c>
      <c r="AY822" s="16" t="s">
        <v>2321</v>
      </c>
      <c r="AZ822" s="16" t="s">
        <v>2323</v>
      </c>
      <c r="BA822" s="16" t="s">
        <v>2315</v>
      </c>
      <c r="BB822" s="16" t="s">
        <v>2324</v>
      </c>
      <c r="BC822" s="16" t="s">
        <v>2325</v>
      </c>
      <c r="BD822" s="16" t="s">
        <v>2312</v>
      </c>
      <c r="BE822" s="16" t="s">
        <v>2321</v>
      </c>
      <c r="BF822" s="16" t="s">
        <v>295</v>
      </c>
      <c r="BG822" s="16" t="s">
        <v>2319</v>
      </c>
      <c r="BH822" s="16" t="s">
        <v>2312</v>
      </c>
      <c r="BI822" s="16" t="s">
        <v>2321</v>
      </c>
      <c r="BJ822" s="16" t="s">
        <v>2326</v>
      </c>
      <c r="BK822" s="16" t="s">
        <v>2327</v>
      </c>
      <c r="BL822" s="16" t="s">
        <v>2315</v>
      </c>
      <c r="BM822" s="16" t="s">
        <v>2312</v>
      </c>
      <c r="BN822" s="16" t="s">
        <v>2328</v>
      </c>
      <c r="BO822" s="16" t="s">
        <v>295</v>
      </c>
      <c r="BP822" s="16" t="s">
        <v>154</v>
      </c>
      <c r="BQ822" s="16" t="s">
        <v>2313</v>
      </c>
      <c r="BS822" s="16" t="s">
        <v>2319</v>
      </c>
      <c r="BW822" s="18"/>
      <c r="BZ822" s="18"/>
      <c r="CD822" s="18"/>
      <c r="CF822" s="18"/>
      <c r="CI822" s="18"/>
      <c r="CJ822" s="18"/>
    </row>
    <row r="823" customFormat="false" ht="13.8" hidden="false" customHeight="false" outlineLevel="0" collapsed="false">
      <c r="A823" s="4" t="s">
        <v>201</v>
      </c>
      <c r="B823" s="17" t="n">
        <v>2</v>
      </c>
      <c r="C823" s="17" t="n">
        <v>2</v>
      </c>
      <c r="D823" s="17" t="n">
        <v>2</v>
      </c>
      <c r="E823" s="17" t="n">
        <v>77</v>
      </c>
      <c r="F823" s="17" t="n">
        <v>40</v>
      </c>
      <c r="G823" s="17" t="n">
        <v>8</v>
      </c>
      <c r="H823" s="4" t="n">
        <v>8040</v>
      </c>
      <c r="I823" s="4" t="s">
        <v>200</v>
      </c>
      <c r="J823" s="4" t="s">
        <v>200</v>
      </c>
      <c r="K823" s="4" t="n">
        <v>28040</v>
      </c>
      <c r="L823" s="4" t="s">
        <v>3517</v>
      </c>
      <c r="M823" s="16"/>
      <c r="N823" s="16"/>
      <c r="O823" s="16" t="s">
        <v>2348</v>
      </c>
      <c r="P823" s="16"/>
      <c r="Q823" s="16" t="s">
        <v>282</v>
      </c>
      <c r="R823" s="16" t="n">
        <f aca="false">(1+LEN(N823)-LEN(SUBSTITUTE(N823," ","")))+1</f>
        <v>2</v>
      </c>
      <c r="S823" s="16" t="n">
        <f aca="false">(1+LEN(O823)-LEN(SUBSTITUTE(O823," ","")))</f>
        <v>7</v>
      </c>
      <c r="T823" s="16" t="s">
        <v>2171</v>
      </c>
      <c r="U823" s="16" t="s">
        <v>863</v>
      </c>
      <c r="V823" s="16" t="s">
        <v>2259</v>
      </c>
      <c r="W823" s="16" t="s">
        <v>2334</v>
      </c>
      <c r="X823" s="16" t="s">
        <v>2335</v>
      </c>
      <c r="Y823" s="16" t="s">
        <v>2259</v>
      </c>
      <c r="Z823" s="16" t="s">
        <v>154</v>
      </c>
      <c r="AA823" s="16" t="s">
        <v>2335</v>
      </c>
      <c r="AB823" s="16" t="s">
        <v>863</v>
      </c>
      <c r="AC823" s="16" t="s">
        <v>2259</v>
      </c>
      <c r="AD823" s="16" t="s">
        <v>863</v>
      </c>
      <c r="AE823" s="16" t="s">
        <v>2336</v>
      </c>
      <c r="AF823" s="16" t="s">
        <v>863</v>
      </c>
      <c r="AG823" s="16" t="s">
        <v>2337</v>
      </c>
      <c r="AH823" s="16" t="s">
        <v>863</v>
      </c>
      <c r="AI823" s="16" t="s">
        <v>2312</v>
      </c>
      <c r="AJ823" s="16" t="s">
        <v>2338</v>
      </c>
      <c r="AK823" s="16" t="s">
        <v>2339</v>
      </c>
      <c r="AL823" s="16" t="s">
        <v>2338</v>
      </c>
      <c r="AM823" s="16" t="s">
        <v>863</v>
      </c>
      <c r="AN823" s="16" t="s">
        <v>863</v>
      </c>
      <c r="AO823" s="16" t="s">
        <v>154</v>
      </c>
      <c r="AP823" s="16" t="s">
        <v>2259</v>
      </c>
      <c r="AQ823" s="16" t="s">
        <v>154</v>
      </c>
      <c r="AR823" s="16" t="s">
        <v>2259</v>
      </c>
      <c r="AS823" s="16" t="s">
        <v>863</v>
      </c>
      <c r="AT823" s="16" t="s">
        <v>2259</v>
      </c>
      <c r="AU823" s="16" t="s">
        <v>1327</v>
      </c>
      <c r="AV823" s="16" t="s">
        <v>450</v>
      </c>
      <c r="AW823" s="16" t="s">
        <v>2340</v>
      </c>
      <c r="AX823" s="16" t="s">
        <v>2341</v>
      </c>
      <c r="AY823" s="16" t="s">
        <v>212</v>
      </c>
      <c r="AZ823" s="16" t="s">
        <v>2259</v>
      </c>
      <c r="BA823" s="16" t="s">
        <v>2259</v>
      </c>
      <c r="BB823" s="16" t="s">
        <v>863</v>
      </c>
      <c r="BC823" s="16" t="s">
        <v>863</v>
      </c>
      <c r="BD823" s="16" t="s">
        <v>863</v>
      </c>
      <c r="BE823" s="16" t="s">
        <v>2339</v>
      </c>
      <c r="BF823" s="16" t="s">
        <v>863</v>
      </c>
      <c r="BG823" s="16" t="s">
        <v>863</v>
      </c>
      <c r="BH823" s="16" t="s">
        <v>863</v>
      </c>
      <c r="BI823" s="16" t="s">
        <v>2342</v>
      </c>
      <c r="BJ823" s="16" t="s">
        <v>863</v>
      </c>
      <c r="BK823" s="16" t="s">
        <v>863</v>
      </c>
      <c r="BL823" s="16" t="s">
        <v>2259</v>
      </c>
      <c r="BM823" s="16" t="s">
        <v>863</v>
      </c>
      <c r="BN823" s="16" t="s">
        <v>863</v>
      </c>
      <c r="BO823" s="16" t="s">
        <v>863</v>
      </c>
      <c r="BP823" s="16" t="s">
        <v>154</v>
      </c>
      <c r="BQ823" s="16" t="s">
        <v>2343</v>
      </c>
      <c r="BR823" s="16"/>
      <c r="BS823" s="16" t="s">
        <v>863</v>
      </c>
      <c r="BT823" s="16"/>
      <c r="BU823" s="16"/>
      <c r="BV823" s="16"/>
      <c r="BW823" s="18"/>
      <c r="BX823" s="16"/>
      <c r="BY823" s="16"/>
      <c r="BZ823" s="18"/>
      <c r="CA823" s="16"/>
      <c r="CB823" s="16"/>
      <c r="CC823" s="16"/>
      <c r="CD823" s="18"/>
      <c r="CE823" s="16"/>
      <c r="CF823" s="18"/>
      <c r="CG823" s="16"/>
      <c r="CH823" s="16"/>
      <c r="CI823" s="18"/>
      <c r="CJ823" s="18"/>
      <c r="CK823" s="16"/>
      <c r="CL823" s="16"/>
    </row>
    <row r="824" customFormat="false" ht="13.8" hidden="false" customHeight="false" outlineLevel="0" collapsed="false">
      <c r="A824" s="4" t="s">
        <v>202</v>
      </c>
      <c r="B824" s="4" t="n">
        <v>2</v>
      </c>
      <c r="C824" s="4" t="n">
        <v>1</v>
      </c>
      <c r="D824" s="4" t="n">
        <v>1</v>
      </c>
      <c r="E824" s="4" t="n">
        <v>79</v>
      </c>
      <c r="F824" s="4" t="n">
        <v>41</v>
      </c>
      <c r="G824" s="4" t="n">
        <v>5</v>
      </c>
      <c r="H824" s="4" t="n">
        <v>5041</v>
      </c>
      <c r="I824" s="4" t="s">
        <v>200</v>
      </c>
      <c r="J824" s="4" t="s">
        <v>200</v>
      </c>
      <c r="K824" s="4" t="n">
        <v>25041</v>
      </c>
      <c r="L824" s="4" t="s">
        <v>3517</v>
      </c>
      <c r="O824" s="0" t="s">
        <v>2391</v>
      </c>
      <c r="Q824" s="0" t="s">
        <v>137</v>
      </c>
      <c r="R824" s="0" t="n">
        <f aca="false">(1+LEN(N824)-LEN(SUBSTITUTE(N824," ","")))+1</f>
        <v>2</v>
      </c>
      <c r="S824" s="0" t="n">
        <f aca="false">(1+LEN(O824)-LEN(SUBSTITUTE(O824," ","")))</f>
        <v>9</v>
      </c>
      <c r="T824" s="0" t="s">
        <v>2171</v>
      </c>
      <c r="U824" s="0" t="s">
        <v>150</v>
      </c>
      <c r="V824" s="0" t="s">
        <v>2352</v>
      </c>
      <c r="W824" s="0" t="s">
        <v>2353</v>
      </c>
      <c r="X824" s="0" t="s">
        <v>295</v>
      </c>
      <c r="Y824" s="0" t="s">
        <v>687</v>
      </c>
      <c r="Z824" s="0" t="s">
        <v>142</v>
      </c>
      <c r="AA824" s="0" t="s">
        <v>2354</v>
      </c>
      <c r="AB824" s="0" t="s">
        <v>142</v>
      </c>
      <c r="AC824" s="0" t="s">
        <v>2355</v>
      </c>
      <c r="AD824" s="0" t="s">
        <v>142</v>
      </c>
      <c r="AE824" s="0" t="s">
        <v>2356</v>
      </c>
      <c r="AF824" s="0" t="s">
        <v>2357</v>
      </c>
      <c r="AG824" s="0" t="s">
        <v>2358</v>
      </c>
      <c r="AH824" s="0" t="s">
        <v>2359</v>
      </c>
      <c r="AI824" s="0" t="s">
        <v>142</v>
      </c>
      <c r="AJ824" s="0" t="s">
        <v>142</v>
      </c>
      <c r="AK824" s="0" t="s">
        <v>142</v>
      </c>
      <c r="AL824" s="0" t="s">
        <v>150</v>
      </c>
      <c r="AM824" s="0" t="s">
        <v>142</v>
      </c>
      <c r="AN824" s="0" t="s">
        <v>145</v>
      </c>
      <c r="AO824" s="0" t="s">
        <v>177</v>
      </c>
      <c r="AP824" s="0" t="s">
        <v>142</v>
      </c>
      <c r="AQ824" s="0" t="s">
        <v>2360</v>
      </c>
      <c r="AR824" s="0" t="s">
        <v>154</v>
      </c>
      <c r="AS824" s="0" t="s">
        <v>2360</v>
      </c>
      <c r="AT824" s="0" t="s">
        <v>142</v>
      </c>
      <c r="AU824" s="0" t="s">
        <v>300</v>
      </c>
      <c r="AV824" s="0" t="s">
        <v>2361</v>
      </c>
      <c r="AW824" s="0" t="s">
        <v>2362</v>
      </c>
      <c r="AX824" s="0" t="s">
        <v>150</v>
      </c>
      <c r="AY824" s="0" t="s">
        <v>142</v>
      </c>
      <c r="AZ824" s="0" t="s">
        <v>2363</v>
      </c>
      <c r="BA824" s="0" t="s">
        <v>2360</v>
      </c>
      <c r="BB824" s="0" t="s">
        <v>177</v>
      </c>
      <c r="BC824" s="0" t="s">
        <v>154</v>
      </c>
      <c r="BD824" s="0" t="s">
        <v>295</v>
      </c>
      <c r="BE824" s="0" t="s">
        <v>145</v>
      </c>
      <c r="BF824" s="0" t="s">
        <v>154</v>
      </c>
      <c r="BG824" s="0" t="s">
        <v>142</v>
      </c>
      <c r="BH824" s="0" t="s">
        <v>142</v>
      </c>
      <c r="BI824" s="0" t="s">
        <v>142</v>
      </c>
      <c r="BJ824" s="0" t="s">
        <v>2364</v>
      </c>
      <c r="BK824" s="0" t="s">
        <v>145</v>
      </c>
      <c r="BL824" s="0" t="s">
        <v>150</v>
      </c>
      <c r="BM824" s="0" t="s">
        <v>142</v>
      </c>
      <c r="BN824" s="0" t="s">
        <v>2365</v>
      </c>
      <c r="BO824" s="0" t="s">
        <v>142</v>
      </c>
      <c r="BP824" s="0" t="s">
        <v>150</v>
      </c>
      <c r="BQ824" s="0" t="s">
        <v>2366</v>
      </c>
      <c r="BS824" s="0" t="s">
        <v>150</v>
      </c>
      <c r="BW824" s="13"/>
      <c r="CI824" s="14"/>
      <c r="CJ824" s="14"/>
      <c r="CK824" s="15"/>
      <c r="CN824" s="16"/>
    </row>
    <row r="825" customFormat="false" ht="13.8" hidden="false" customHeight="false" outlineLevel="0" collapsed="false">
      <c r="A825" s="4" t="s">
        <v>203</v>
      </c>
      <c r="B825" s="4" t="n">
        <v>2</v>
      </c>
      <c r="C825" s="4" t="n">
        <v>1</v>
      </c>
      <c r="D825" s="4" t="n">
        <v>2</v>
      </c>
      <c r="E825" s="4" t="n">
        <v>79</v>
      </c>
      <c r="F825" s="4" t="n">
        <v>41</v>
      </c>
      <c r="G825" s="4" t="n">
        <v>6</v>
      </c>
      <c r="H825" s="4" t="n">
        <v>6041</v>
      </c>
      <c r="I825" s="4" t="s">
        <v>200</v>
      </c>
      <c r="J825" s="4" t="s">
        <v>200</v>
      </c>
      <c r="K825" s="4" t="n">
        <v>26041</v>
      </c>
      <c r="L825" s="4" t="s">
        <v>3517</v>
      </c>
      <c r="O825" s="15" t="s">
        <v>2392</v>
      </c>
      <c r="P825" s="16"/>
      <c r="Q825" s="15" t="s">
        <v>137</v>
      </c>
      <c r="R825" s="0" t="n">
        <f aca="false">(1+LEN(N825)-LEN(SUBSTITUTE(N825," ","")))+1</f>
        <v>2</v>
      </c>
      <c r="S825" s="0" t="n">
        <f aca="false">(1+LEN(O825)-LEN(SUBSTITUTE(O825," ","")))</f>
        <v>9</v>
      </c>
      <c r="T825" s="0" t="s">
        <v>2171</v>
      </c>
      <c r="U825" s="0" t="s">
        <v>177</v>
      </c>
      <c r="V825" s="0" t="s">
        <v>2370</v>
      </c>
      <c r="W825" s="0" t="s">
        <v>2371</v>
      </c>
      <c r="X825" s="0" t="s">
        <v>154</v>
      </c>
      <c r="Y825" s="0" t="s">
        <v>2363</v>
      </c>
      <c r="Z825" s="0" t="s">
        <v>373</v>
      </c>
      <c r="AA825" s="0" t="s">
        <v>537</v>
      </c>
      <c r="AB825" s="0" t="s">
        <v>537</v>
      </c>
      <c r="AC825" s="0" t="s">
        <v>2362</v>
      </c>
      <c r="AD825" s="0" t="s">
        <v>2372</v>
      </c>
      <c r="AE825" s="0" t="s">
        <v>537</v>
      </c>
      <c r="AF825" s="0" t="s">
        <v>2373</v>
      </c>
      <c r="AG825" s="0" t="s">
        <v>2374</v>
      </c>
      <c r="AH825" s="0" t="s">
        <v>2375</v>
      </c>
      <c r="AI825" s="0" t="s">
        <v>154</v>
      </c>
      <c r="AJ825" s="0" t="s">
        <v>2376</v>
      </c>
      <c r="AK825" s="0" t="s">
        <v>2377</v>
      </c>
      <c r="AL825" s="0" t="s">
        <v>537</v>
      </c>
      <c r="AM825" s="0" t="s">
        <v>537</v>
      </c>
      <c r="AN825" s="0" t="s">
        <v>373</v>
      </c>
      <c r="AO825" s="0" t="s">
        <v>154</v>
      </c>
      <c r="AP825" s="0" t="s">
        <v>2378</v>
      </c>
      <c r="AQ825" s="0" t="s">
        <v>300</v>
      </c>
      <c r="AR825" s="0" t="s">
        <v>2379</v>
      </c>
      <c r="AS825" s="0" t="s">
        <v>177</v>
      </c>
      <c r="AT825" s="0" t="s">
        <v>537</v>
      </c>
      <c r="AU825" s="0" t="s">
        <v>154</v>
      </c>
      <c r="AV825" s="0" t="s">
        <v>2380</v>
      </c>
      <c r="AW825" s="0" t="s">
        <v>2381</v>
      </c>
      <c r="AX825" s="0" t="s">
        <v>2382</v>
      </c>
      <c r="AY825" s="0" t="s">
        <v>537</v>
      </c>
      <c r="AZ825" s="0" t="s">
        <v>2383</v>
      </c>
      <c r="BA825" s="0" t="s">
        <v>300</v>
      </c>
      <c r="BB825" s="0" t="s">
        <v>2384</v>
      </c>
      <c r="BC825" s="0" t="s">
        <v>177</v>
      </c>
      <c r="BD825" s="0" t="s">
        <v>2385</v>
      </c>
      <c r="BE825" s="0" t="s">
        <v>2377</v>
      </c>
      <c r="BF825" s="0" t="s">
        <v>537</v>
      </c>
      <c r="BG825" s="0" t="s">
        <v>537</v>
      </c>
      <c r="BH825" s="0" t="s">
        <v>537</v>
      </c>
      <c r="BI825" s="0" t="s">
        <v>2386</v>
      </c>
      <c r="BJ825" s="0" t="s">
        <v>177</v>
      </c>
      <c r="BK825" s="0" t="s">
        <v>300</v>
      </c>
      <c r="BL825" s="0" t="s">
        <v>2387</v>
      </c>
      <c r="BM825" s="0" t="s">
        <v>2388</v>
      </c>
      <c r="BN825" s="0" t="s">
        <v>142</v>
      </c>
      <c r="BO825" s="0" t="s">
        <v>764</v>
      </c>
      <c r="BP825" s="0" t="s">
        <v>2355</v>
      </c>
      <c r="BQ825" s="0" t="s">
        <v>142</v>
      </c>
      <c r="BS825" s="0" t="s">
        <v>537</v>
      </c>
      <c r="BW825" s="13"/>
      <c r="CI825" s="14"/>
      <c r="CJ825" s="14"/>
      <c r="CK825" s="15"/>
    </row>
    <row r="826" s="16" customFormat="true" ht="13.8" hidden="false" customHeight="false" outlineLevel="0" collapsed="false">
      <c r="A826" s="4" t="s">
        <v>199</v>
      </c>
      <c r="B826" s="17" t="n">
        <v>2</v>
      </c>
      <c r="C826" s="17" t="n">
        <v>2</v>
      </c>
      <c r="D826" s="17" t="n">
        <v>1</v>
      </c>
      <c r="E826" s="17" t="n">
        <v>79</v>
      </c>
      <c r="F826" s="17" t="n">
        <v>41</v>
      </c>
      <c r="G826" s="17" t="n">
        <v>7</v>
      </c>
      <c r="H826" s="4" t="n">
        <v>7041</v>
      </c>
      <c r="I826" s="4" t="s">
        <v>200</v>
      </c>
      <c r="J826" s="4" t="s">
        <v>200</v>
      </c>
      <c r="K826" s="4" t="n">
        <v>27041</v>
      </c>
      <c r="L826" s="4" t="s">
        <v>3517</v>
      </c>
      <c r="O826" s="16" t="s">
        <v>2392</v>
      </c>
      <c r="Q826" s="16" t="s">
        <v>137</v>
      </c>
      <c r="R826" s="16" t="n">
        <f aca="false">(1+LEN(N826)-LEN(SUBSTITUTE(N826," ","")))+1</f>
        <v>2</v>
      </c>
      <c r="S826" s="16" t="n">
        <f aca="false">(1+LEN(O826)-LEN(SUBSTITUTE(O826," ","")))</f>
        <v>9</v>
      </c>
      <c r="T826" s="16" t="s">
        <v>2171</v>
      </c>
      <c r="U826" s="16" t="s">
        <v>150</v>
      </c>
      <c r="V826" s="16" t="s">
        <v>2352</v>
      </c>
      <c r="W826" s="16" t="s">
        <v>2353</v>
      </c>
      <c r="X826" s="16" t="s">
        <v>295</v>
      </c>
      <c r="Y826" s="16" t="s">
        <v>687</v>
      </c>
      <c r="Z826" s="16" t="s">
        <v>142</v>
      </c>
      <c r="AA826" s="16" t="s">
        <v>2354</v>
      </c>
      <c r="AB826" s="16" t="s">
        <v>142</v>
      </c>
      <c r="AC826" s="16" t="s">
        <v>2355</v>
      </c>
      <c r="AD826" s="16" t="s">
        <v>142</v>
      </c>
      <c r="AE826" s="16" t="s">
        <v>2356</v>
      </c>
      <c r="AF826" s="16" t="s">
        <v>2357</v>
      </c>
      <c r="AG826" s="16" t="s">
        <v>2358</v>
      </c>
      <c r="AH826" s="16" t="s">
        <v>2359</v>
      </c>
      <c r="AI826" s="16" t="s">
        <v>142</v>
      </c>
      <c r="AJ826" s="16" t="s">
        <v>142</v>
      </c>
      <c r="AK826" s="16" t="s">
        <v>142</v>
      </c>
      <c r="AL826" s="16" t="s">
        <v>150</v>
      </c>
      <c r="AM826" s="16" t="s">
        <v>142</v>
      </c>
      <c r="AN826" s="16" t="s">
        <v>145</v>
      </c>
      <c r="AO826" s="16" t="s">
        <v>177</v>
      </c>
      <c r="AP826" s="16" t="s">
        <v>142</v>
      </c>
      <c r="AQ826" s="16" t="s">
        <v>2360</v>
      </c>
      <c r="AR826" s="16" t="s">
        <v>154</v>
      </c>
      <c r="AS826" s="16" t="s">
        <v>2360</v>
      </c>
      <c r="AT826" s="16" t="s">
        <v>142</v>
      </c>
      <c r="AU826" s="16" t="s">
        <v>300</v>
      </c>
      <c r="AV826" s="16" t="s">
        <v>2361</v>
      </c>
      <c r="AW826" s="16" t="s">
        <v>2362</v>
      </c>
      <c r="AX826" s="16" t="s">
        <v>150</v>
      </c>
      <c r="AY826" s="16" t="s">
        <v>142</v>
      </c>
      <c r="AZ826" s="16" t="s">
        <v>2363</v>
      </c>
      <c r="BA826" s="16" t="s">
        <v>2360</v>
      </c>
      <c r="BB826" s="16" t="s">
        <v>177</v>
      </c>
      <c r="BC826" s="16" t="s">
        <v>154</v>
      </c>
      <c r="BD826" s="16" t="s">
        <v>295</v>
      </c>
      <c r="BE826" s="16" t="s">
        <v>145</v>
      </c>
      <c r="BF826" s="16" t="s">
        <v>154</v>
      </c>
      <c r="BG826" s="16" t="s">
        <v>142</v>
      </c>
      <c r="BH826" s="16" t="s">
        <v>142</v>
      </c>
      <c r="BI826" s="16" t="s">
        <v>142</v>
      </c>
      <c r="BJ826" s="16" t="s">
        <v>2364</v>
      </c>
      <c r="BK826" s="16" t="s">
        <v>145</v>
      </c>
      <c r="BL826" s="16" t="s">
        <v>150</v>
      </c>
      <c r="BM826" s="16" t="s">
        <v>142</v>
      </c>
      <c r="BN826" s="16" t="s">
        <v>2365</v>
      </c>
      <c r="BO826" s="16" t="s">
        <v>142</v>
      </c>
      <c r="BP826" s="16" t="s">
        <v>150</v>
      </c>
      <c r="BQ826" s="16" t="s">
        <v>2366</v>
      </c>
      <c r="BR826" s="0"/>
      <c r="BS826" s="16" t="s">
        <v>150</v>
      </c>
      <c r="BT826" s="0"/>
      <c r="BU826" s="0"/>
      <c r="BV826" s="0"/>
      <c r="BW826" s="18"/>
      <c r="BX826" s="0"/>
      <c r="BY826" s="0"/>
      <c r="BZ826" s="18"/>
      <c r="CA826" s="0"/>
      <c r="CB826" s="0"/>
      <c r="CC826" s="0"/>
      <c r="CD826" s="18"/>
      <c r="CE826" s="0"/>
      <c r="CF826" s="18"/>
      <c r="CG826" s="0"/>
      <c r="CH826" s="0"/>
      <c r="CI826" s="18"/>
      <c r="CJ826" s="18"/>
      <c r="CK826" s="0"/>
      <c r="CL826" s="0"/>
    </row>
    <row r="827" customFormat="false" ht="13.8" hidden="false" customHeight="false" outlineLevel="0" collapsed="false">
      <c r="A827" s="4" t="s">
        <v>201</v>
      </c>
      <c r="B827" s="17" t="n">
        <v>2</v>
      </c>
      <c r="C827" s="17" t="n">
        <v>2</v>
      </c>
      <c r="D827" s="17" t="n">
        <v>2</v>
      </c>
      <c r="E827" s="17" t="n">
        <v>79</v>
      </c>
      <c r="F827" s="17" t="n">
        <v>41</v>
      </c>
      <c r="G827" s="17" t="n">
        <v>8</v>
      </c>
      <c r="H827" s="4" t="n">
        <v>8041</v>
      </c>
      <c r="I827" s="4" t="s">
        <v>200</v>
      </c>
      <c r="J827" s="4" t="s">
        <v>200</v>
      </c>
      <c r="K827" s="4" t="n">
        <v>28041</v>
      </c>
      <c r="L827" s="4" t="s">
        <v>3517</v>
      </c>
      <c r="M827" s="16"/>
      <c r="N827" s="16"/>
      <c r="O827" s="16" t="s">
        <v>2391</v>
      </c>
      <c r="Q827" s="16" t="s">
        <v>137</v>
      </c>
      <c r="R827" s="16" t="n">
        <f aca="false">(1+LEN(N827)-LEN(SUBSTITUTE(N827," ","")))+1</f>
        <v>2</v>
      </c>
      <c r="S827" s="0" t="n">
        <f aca="false">(1+LEN(O827)-LEN(SUBSTITUTE(O827," ","")))</f>
        <v>9</v>
      </c>
      <c r="T827" s="16" t="s">
        <v>2171</v>
      </c>
      <c r="U827" s="16" t="s">
        <v>177</v>
      </c>
      <c r="V827" s="16" t="s">
        <v>2370</v>
      </c>
      <c r="W827" s="16" t="s">
        <v>2371</v>
      </c>
      <c r="X827" s="16" t="s">
        <v>154</v>
      </c>
      <c r="Y827" s="16" t="s">
        <v>2363</v>
      </c>
      <c r="Z827" s="16" t="s">
        <v>373</v>
      </c>
      <c r="AA827" s="16" t="s">
        <v>537</v>
      </c>
      <c r="AB827" s="16" t="s">
        <v>537</v>
      </c>
      <c r="AC827" s="16" t="s">
        <v>2362</v>
      </c>
      <c r="AD827" s="16" t="s">
        <v>2372</v>
      </c>
      <c r="AE827" s="16" t="s">
        <v>537</v>
      </c>
      <c r="AF827" s="16" t="s">
        <v>2373</v>
      </c>
      <c r="AG827" s="16" t="s">
        <v>2374</v>
      </c>
      <c r="AH827" s="16" t="s">
        <v>2375</v>
      </c>
      <c r="AI827" s="16" t="s">
        <v>154</v>
      </c>
      <c r="AJ827" s="16" t="s">
        <v>2376</v>
      </c>
      <c r="AK827" s="16" t="s">
        <v>2377</v>
      </c>
      <c r="AL827" s="16" t="s">
        <v>537</v>
      </c>
      <c r="AM827" s="16" t="s">
        <v>537</v>
      </c>
      <c r="AN827" s="16" t="s">
        <v>373</v>
      </c>
      <c r="AO827" s="16" t="s">
        <v>154</v>
      </c>
      <c r="AP827" s="16" t="s">
        <v>2378</v>
      </c>
      <c r="AQ827" s="16" t="s">
        <v>300</v>
      </c>
      <c r="AR827" s="16" t="s">
        <v>2379</v>
      </c>
      <c r="AS827" s="16" t="s">
        <v>177</v>
      </c>
      <c r="AT827" s="16" t="s">
        <v>537</v>
      </c>
      <c r="AU827" s="16" t="s">
        <v>154</v>
      </c>
      <c r="AV827" s="16" t="s">
        <v>2380</v>
      </c>
      <c r="AW827" s="16" t="s">
        <v>2381</v>
      </c>
      <c r="AX827" s="16" t="s">
        <v>2382</v>
      </c>
      <c r="AY827" s="16" t="s">
        <v>537</v>
      </c>
      <c r="AZ827" s="16" t="s">
        <v>2383</v>
      </c>
      <c r="BA827" s="16" t="s">
        <v>300</v>
      </c>
      <c r="BB827" s="16" t="s">
        <v>2384</v>
      </c>
      <c r="BC827" s="16" t="s">
        <v>177</v>
      </c>
      <c r="BD827" s="16" t="s">
        <v>2385</v>
      </c>
      <c r="BE827" s="16" t="s">
        <v>2377</v>
      </c>
      <c r="BF827" s="16" t="s">
        <v>537</v>
      </c>
      <c r="BG827" s="16" t="s">
        <v>537</v>
      </c>
      <c r="BH827" s="16" t="s">
        <v>537</v>
      </c>
      <c r="BI827" s="16" t="s">
        <v>2386</v>
      </c>
      <c r="BJ827" s="16" t="s">
        <v>177</v>
      </c>
      <c r="BK827" s="16" t="s">
        <v>300</v>
      </c>
      <c r="BL827" s="16" t="s">
        <v>2387</v>
      </c>
      <c r="BM827" s="16" t="s">
        <v>2388</v>
      </c>
      <c r="BN827" s="16" t="s">
        <v>142</v>
      </c>
      <c r="BO827" s="16" t="s">
        <v>764</v>
      </c>
      <c r="BP827" s="16" t="s">
        <v>2355</v>
      </c>
      <c r="BQ827" s="16" t="s">
        <v>142</v>
      </c>
      <c r="BR827" s="16"/>
      <c r="BS827" s="16" t="s">
        <v>537</v>
      </c>
      <c r="BT827" s="16"/>
      <c r="BU827" s="16"/>
      <c r="BV827" s="16"/>
      <c r="BW827" s="18"/>
      <c r="BX827" s="16"/>
      <c r="BY827" s="16"/>
      <c r="BZ827" s="18"/>
      <c r="CA827" s="16"/>
      <c r="CB827" s="16"/>
      <c r="CC827" s="16"/>
      <c r="CD827" s="18"/>
      <c r="CE827" s="16"/>
      <c r="CF827" s="18"/>
      <c r="CG827" s="16"/>
      <c r="CH827" s="16"/>
      <c r="CI827" s="18"/>
      <c r="CJ827" s="18"/>
      <c r="CK827" s="16"/>
      <c r="CL827" s="16"/>
    </row>
    <row r="828" customFormat="false" ht="13.8" hidden="false" customHeight="false" outlineLevel="0" collapsed="false">
      <c r="A828" s="4" t="s">
        <v>202</v>
      </c>
      <c r="B828" s="4" t="n">
        <v>2</v>
      </c>
      <c r="C828" s="4" t="n">
        <v>1</v>
      </c>
      <c r="D828" s="4" t="n">
        <v>1</v>
      </c>
      <c r="E828" s="4" t="n">
        <v>80</v>
      </c>
      <c r="F828" s="4" t="n">
        <v>42</v>
      </c>
      <c r="G828" s="4" t="n">
        <v>5</v>
      </c>
      <c r="H828" s="4" t="n">
        <v>5042</v>
      </c>
      <c r="I828" s="4" t="s">
        <v>200</v>
      </c>
      <c r="J828" s="4" t="s">
        <v>200</v>
      </c>
      <c r="K828" s="4" t="n">
        <v>25042</v>
      </c>
      <c r="L828" s="4" t="s">
        <v>3517</v>
      </c>
      <c r="O828" s="0" t="s">
        <v>2432</v>
      </c>
      <c r="Q828" s="0" t="s">
        <v>137</v>
      </c>
      <c r="R828" s="0" t="n">
        <f aca="false">(1+LEN(N828)-LEN(SUBSTITUTE(N828," ","")))+1</f>
        <v>2</v>
      </c>
      <c r="S828" s="0" t="n">
        <f aca="false">(1+LEN(O828)-LEN(SUBSTITUTE(O828," ","")))</f>
        <v>4</v>
      </c>
      <c r="T828" s="0" t="s">
        <v>2171</v>
      </c>
      <c r="U828" s="0" t="s">
        <v>2395</v>
      </c>
      <c r="V828" s="0" t="s">
        <v>2396</v>
      </c>
      <c r="W828" s="0" t="s">
        <v>2397</v>
      </c>
      <c r="X828" s="0" t="s">
        <v>2398</v>
      </c>
      <c r="Y828" s="0" t="s">
        <v>1165</v>
      </c>
      <c r="Z828" s="0" t="s">
        <v>2399</v>
      </c>
      <c r="AA828" s="0" t="s">
        <v>2400</v>
      </c>
      <c r="AB828" s="0" t="s">
        <v>212</v>
      </c>
      <c r="AC828" s="0" t="s">
        <v>2401</v>
      </c>
      <c r="AD828" s="0" t="s">
        <v>1165</v>
      </c>
      <c r="AE828" s="0" t="s">
        <v>154</v>
      </c>
      <c r="AF828" s="0" t="s">
        <v>2398</v>
      </c>
      <c r="AG828" s="0" t="s">
        <v>2402</v>
      </c>
      <c r="AH828" s="0" t="s">
        <v>2403</v>
      </c>
      <c r="AI828" s="0" t="s">
        <v>2395</v>
      </c>
      <c r="AJ828" s="0" t="s">
        <v>2404</v>
      </c>
      <c r="AK828" s="0" t="s">
        <v>2396</v>
      </c>
      <c r="AL828" s="0" t="s">
        <v>2405</v>
      </c>
      <c r="AM828" s="0" t="s">
        <v>2406</v>
      </c>
      <c r="AN828" s="0" t="s">
        <v>2407</v>
      </c>
      <c r="AO828" s="0" t="s">
        <v>2408</v>
      </c>
      <c r="AP828" s="0" t="s">
        <v>2409</v>
      </c>
      <c r="AQ828" s="0" t="s">
        <v>2396</v>
      </c>
      <c r="AR828" s="0" t="s">
        <v>1165</v>
      </c>
      <c r="AS828" s="0" t="s">
        <v>2410</v>
      </c>
      <c r="AT828" s="0" t="s">
        <v>154</v>
      </c>
      <c r="AU828" s="0" t="s">
        <v>2411</v>
      </c>
      <c r="AV828" s="0" t="s">
        <v>2412</v>
      </c>
      <c r="AW828" s="0" t="s">
        <v>2413</v>
      </c>
      <c r="AX828" s="0" t="s">
        <v>945</v>
      </c>
      <c r="AY828" s="0" t="s">
        <v>2399</v>
      </c>
      <c r="AZ828" s="0" t="s">
        <v>154</v>
      </c>
      <c r="BA828" s="0" t="s">
        <v>2402</v>
      </c>
      <c r="BB828" s="0" t="s">
        <v>2407</v>
      </c>
      <c r="BC828" s="0" t="s">
        <v>2414</v>
      </c>
      <c r="BD828" s="0" t="s">
        <v>1285</v>
      </c>
      <c r="BE828" s="0" t="s">
        <v>2407</v>
      </c>
      <c r="BF828" s="0" t="s">
        <v>2414</v>
      </c>
      <c r="BG828" s="0" t="s">
        <v>2407</v>
      </c>
      <c r="BH828" s="0" t="s">
        <v>154</v>
      </c>
      <c r="BI828" s="0" t="s">
        <v>2414</v>
      </c>
      <c r="BJ828" s="0" t="s">
        <v>1160</v>
      </c>
      <c r="BK828" s="0" t="s">
        <v>2407</v>
      </c>
      <c r="BL828" s="0" t="s">
        <v>2241</v>
      </c>
      <c r="BM828" s="0" t="s">
        <v>2410</v>
      </c>
      <c r="BN828" s="0" t="s">
        <v>2415</v>
      </c>
      <c r="BO828" s="0" t="s">
        <v>2241</v>
      </c>
      <c r="BP828" s="0" t="s">
        <v>154</v>
      </c>
      <c r="BQ828" s="0" t="s">
        <v>2414</v>
      </c>
      <c r="BS828" s="0" t="s">
        <v>2407</v>
      </c>
      <c r="BW828" s="18"/>
      <c r="CI828" s="14"/>
      <c r="CJ828" s="14"/>
      <c r="CK828" s="15"/>
    </row>
    <row r="829" customFormat="false" ht="13.8" hidden="false" customHeight="false" outlineLevel="0" collapsed="false">
      <c r="A829" s="4" t="s">
        <v>203</v>
      </c>
      <c r="B829" s="4" t="n">
        <v>2</v>
      </c>
      <c r="C829" s="4" t="n">
        <v>1</v>
      </c>
      <c r="D829" s="4" t="n">
        <v>2</v>
      </c>
      <c r="E829" s="4" t="n">
        <v>80</v>
      </c>
      <c r="F829" s="4" t="n">
        <v>42</v>
      </c>
      <c r="G829" s="4" t="n">
        <v>6</v>
      </c>
      <c r="H829" s="4" t="n">
        <v>6042</v>
      </c>
      <c r="I829" s="4" t="s">
        <v>200</v>
      </c>
      <c r="J829" s="4" t="s">
        <v>200</v>
      </c>
      <c r="K829" s="4" t="n">
        <v>26042</v>
      </c>
      <c r="L829" s="4" t="s">
        <v>3517</v>
      </c>
      <c r="M829" s="16"/>
      <c r="N829" s="16"/>
      <c r="O829" s="15" t="s">
        <v>2433</v>
      </c>
      <c r="P829" s="16"/>
      <c r="Q829" s="15" t="s">
        <v>137</v>
      </c>
      <c r="R829" s="16" t="n">
        <f aca="false">(1+LEN(N829)-LEN(SUBSTITUTE(N829," ","")))+1</f>
        <v>2</v>
      </c>
      <c r="S829" s="16" t="n">
        <f aca="false">(1+LEN(O829)-LEN(SUBSTITUTE(O829," ","")))</f>
        <v>6</v>
      </c>
      <c r="T829" s="16" t="s">
        <v>2171</v>
      </c>
      <c r="U829" s="16" t="s">
        <v>2411</v>
      </c>
      <c r="V829" s="16" t="s">
        <v>2411</v>
      </c>
      <c r="W829" s="16" t="s">
        <v>2411</v>
      </c>
      <c r="X829" s="16" t="s">
        <v>154</v>
      </c>
      <c r="Y829" s="16" t="s">
        <v>212</v>
      </c>
      <c r="Z829" s="16" t="s">
        <v>1164</v>
      </c>
      <c r="AA829" s="16" t="s">
        <v>2411</v>
      </c>
      <c r="AB829" s="16" t="s">
        <v>2411</v>
      </c>
      <c r="AC829" s="16" t="s">
        <v>2421</v>
      </c>
      <c r="AD829" s="16" t="s">
        <v>2411</v>
      </c>
      <c r="AE829" s="16" t="s">
        <v>2411</v>
      </c>
      <c r="AF829" s="16" t="s">
        <v>2422</v>
      </c>
      <c r="AG829" s="16" t="s">
        <v>2423</v>
      </c>
      <c r="AH829" s="16" t="s">
        <v>2411</v>
      </c>
      <c r="AI829" s="16" t="s">
        <v>2411</v>
      </c>
      <c r="AJ829" s="16" t="s">
        <v>2424</v>
      </c>
      <c r="AK829" s="16" t="s">
        <v>2411</v>
      </c>
      <c r="AL829" s="16" t="s">
        <v>2425</v>
      </c>
      <c r="AM829" s="16" t="s">
        <v>2411</v>
      </c>
      <c r="AN829" s="16" t="s">
        <v>2411</v>
      </c>
      <c r="AO829" s="16" t="s">
        <v>2411</v>
      </c>
      <c r="AP829" s="16" t="s">
        <v>2426</v>
      </c>
      <c r="AQ829" s="16" t="s">
        <v>2411</v>
      </c>
      <c r="AR829" s="16" t="s">
        <v>2426</v>
      </c>
      <c r="AS829" s="16" t="s">
        <v>2411</v>
      </c>
      <c r="AT829" s="16" t="s">
        <v>2411</v>
      </c>
      <c r="AU829" s="16" t="s">
        <v>2426</v>
      </c>
      <c r="AV829" s="16" t="s">
        <v>2411</v>
      </c>
      <c r="AW829" s="16" t="s">
        <v>154</v>
      </c>
      <c r="AX829" s="16" t="s">
        <v>2411</v>
      </c>
      <c r="AY829" s="16" t="s">
        <v>2411</v>
      </c>
      <c r="AZ829" s="16" t="s">
        <v>2414</v>
      </c>
      <c r="BA829" s="16" t="s">
        <v>2411</v>
      </c>
      <c r="BB829" s="16" t="s">
        <v>2411</v>
      </c>
      <c r="BC829" s="16" t="s">
        <v>2411</v>
      </c>
      <c r="BD829" s="16" t="s">
        <v>2411</v>
      </c>
      <c r="BE829" s="16" t="s">
        <v>2427</v>
      </c>
      <c r="BF829" s="16" t="s">
        <v>2411</v>
      </c>
      <c r="BG829" s="16" t="s">
        <v>2411</v>
      </c>
      <c r="BH829" s="16" t="s">
        <v>2411</v>
      </c>
      <c r="BI829" s="16" t="s">
        <v>2423</v>
      </c>
      <c r="BJ829" s="16" t="s">
        <v>2411</v>
      </c>
      <c r="BK829" s="16" t="s">
        <v>2411</v>
      </c>
      <c r="BL829" s="16" t="s">
        <v>2426</v>
      </c>
      <c r="BM829" s="16" t="s">
        <v>172</v>
      </c>
      <c r="BN829" s="16" t="s">
        <v>2428</v>
      </c>
      <c r="BO829" s="16" t="s">
        <v>2429</v>
      </c>
      <c r="BP829" s="16" t="s">
        <v>2426</v>
      </c>
      <c r="BQ829" s="16" t="s">
        <v>2411</v>
      </c>
      <c r="BR829" s="16"/>
      <c r="BS829" s="16" t="s">
        <v>2411</v>
      </c>
      <c r="BT829" s="16"/>
      <c r="BU829" s="16"/>
      <c r="BV829" s="16"/>
      <c r="BW829" s="18"/>
      <c r="BX829" s="16"/>
      <c r="BY829" s="16"/>
      <c r="BZ829" s="14"/>
      <c r="CA829" s="16"/>
      <c r="CB829" s="16"/>
      <c r="CC829" s="16"/>
      <c r="CD829" s="14"/>
      <c r="CE829" s="16"/>
      <c r="CF829" s="14"/>
      <c r="CG829" s="16"/>
      <c r="CH829" s="16"/>
      <c r="CI829" s="14"/>
      <c r="CJ829" s="14"/>
      <c r="CK829" s="15"/>
      <c r="CL829" s="16"/>
      <c r="CM829" s="16"/>
    </row>
    <row r="830" s="16" customFormat="true" ht="13.8" hidden="false" customHeight="false" outlineLevel="0" collapsed="false">
      <c r="A830" s="4" t="s">
        <v>199</v>
      </c>
      <c r="B830" s="17" t="n">
        <v>2</v>
      </c>
      <c r="C830" s="17" t="n">
        <v>2</v>
      </c>
      <c r="D830" s="17" t="n">
        <v>1</v>
      </c>
      <c r="E830" s="17" t="n">
        <v>80</v>
      </c>
      <c r="F830" s="17" t="n">
        <v>42</v>
      </c>
      <c r="G830" s="17" t="n">
        <v>7</v>
      </c>
      <c r="H830" s="4" t="n">
        <v>7042</v>
      </c>
      <c r="I830" s="4" t="s">
        <v>200</v>
      </c>
      <c r="J830" s="4" t="s">
        <v>200</v>
      </c>
      <c r="K830" s="4" t="n">
        <v>27042</v>
      </c>
      <c r="L830" s="4" t="s">
        <v>3517</v>
      </c>
      <c r="O830" s="16" t="s">
        <v>2432</v>
      </c>
      <c r="P830" s="0"/>
      <c r="Q830" s="16" t="s">
        <v>137</v>
      </c>
      <c r="R830" s="16" t="n">
        <f aca="false">(1+LEN(N830)-LEN(SUBSTITUTE(N830," ","")))+1</f>
        <v>2</v>
      </c>
      <c r="S830" s="0" t="n">
        <f aca="false">(1+LEN(O830)-LEN(SUBSTITUTE(O830," ","")))</f>
        <v>4</v>
      </c>
      <c r="T830" s="16" t="s">
        <v>2171</v>
      </c>
      <c r="U830" s="16" t="s">
        <v>2395</v>
      </c>
      <c r="V830" s="16" t="s">
        <v>2396</v>
      </c>
      <c r="W830" s="16" t="s">
        <v>2397</v>
      </c>
      <c r="X830" s="16" t="s">
        <v>2398</v>
      </c>
      <c r="Y830" s="16" t="s">
        <v>1165</v>
      </c>
      <c r="Z830" s="16" t="s">
        <v>2399</v>
      </c>
      <c r="AA830" s="16" t="s">
        <v>2400</v>
      </c>
      <c r="AB830" s="16" t="s">
        <v>212</v>
      </c>
      <c r="AC830" s="16" t="s">
        <v>2401</v>
      </c>
      <c r="AD830" s="16" t="s">
        <v>1165</v>
      </c>
      <c r="AE830" s="16" t="s">
        <v>154</v>
      </c>
      <c r="AF830" s="16" t="s">
        <v>2398</v>
      </c>
      <c r="AG830" s="16" t="s">
        <v>2402</v>
      </c>
      <c r="AH830" s="16" t="s">
        <v>2403</v>
      </c>
      <c r="AI830" s="16" t="s">
        <v>2395</v>
      </c>
      <c r="AJ830" s="16" t="s">
        <v>2404</v>
      </c>
      <c r="AK830" s="16" t="s">
        <v>2396</v>
      </c>
      <c r="AL830" s="16" t="s">
        <v>2405</v>
      </c>
      <c r="AM830" s="16" t="s">
        <v>2406</v>
      </c>
      <c r="AN830" s="16" t="s">
        <v>2407</v>
      </c>
      <c r="AO830" s="16" t="s">
        <v>2408</v>
      </c>
      <c r="AP830" s="16" t="s">
        <v>2409</v>
      </c>
      <c r="AQ830" s="16" t="s">
        <v>2396</v>
      </c>
      <c r="AR830" s="16" t="s">
        <v>1165</v>
      </c>
      <c r="AS830" s="16" t="s">
        <v>2410</v>
      </c>
      <c r="AT830" s="16" t="s">
        <v>154</v>
      </c>
      <c r="AU830" s="16" t="s">
        <v>2411</v>
      </c>
      <c r="AV830" s="16" t="s">
        <v>2412</v>
      </c>
      <c r="AW830" s="16" t="s">
        <v>2413</v>
      </c>
      <c r="AX830" s="16" t="s">
        <v>945</v>
      </c>
      <c r="AY830" s="16" t="s">
        <v>2399</v>
      </c>
      <c r="AZ830" s="16" t="s">
        <v>154</v>
      </c>
      <c r="BA830" s="16" t="s">
        <v>2402</v>
      </c>
      <c r="BB830" s="16" t="s">
        <v>2407</v>
      </c>
      <c r="BC830" s="16" t="s">
        <v>2414</v>
      </c>
      <c r="BD830" s="16" t="s">
        <v>1285</v>
      </c>
      <c r="BE830" s="16" t="s">
        <v>2407</v>
      </c>
      <c r="BF830" s="16" t="s">
        <v>2414</v>
      </c>
      <c r="BG830" s="16" t="s">
        <v>2407</v>
      </c>
      <c r="BH830" s="16" t="s">
        <v>154</v>
      </c>
      <c r="BI830" s="16" t="s">
        <v>2414</v>
      </c>
      <c r="BJ830" s="16" t="s">
        <v>1160</v>
      </c>
      <c r="BK830" s="16" t="s">
        <v>2407</v>
      </c>
      <c r="BL830" s="16" t="s">
        <v>2241</v>
      </c>
      <c r="BM830" s="16" t="s">
        <v>2410</v>
      </c>
      <c r="BN830" s="16" t="s">
        <v>2415</v>
      </c>
      <c r="BO830" s="16" t="s">
        <v>2241</v>
      </c>
      <c r="BP830" s="16" t="s">
        <v>154</v>
      </c>
      <c r="BQ830" s="16" t="s">
        <v>2414</v>
      </c>
      <c r="BS830" s="16" t="s">
        <v>2407</v>
      </c>
      <c r="BW830" s="18"/>
      <c r="BZ830" s="18"/>
      <c r="CD830" s="18"/>
      <c r="CF830" s="18"/>
      <c r="CI830" s="18"/>
      <c r="CJ830" s="18"/>
    </row>
    <row r="831" customFormat="false" ht="13.8" hidden="false" customHeight="false" outlineLevel="0" collapsed="false">
      <c r="A831" s="4" t="s">
        <v>201</v>
      </c>
      <c r="B831" s="17" t="n">
        <v>2</v>
      </c>
      <c r="C831" s="17" t="n">
        <v>2</v>
      </c>
      <c r="D831" s="17" t="n">
        <v>2</v>
      </c>
      <c r="E831" s="17" t="n">
        <v>80</v>
      </c>
      <c r="F831" s="17" t="n">
        <v>42</v>
      </c>
      <c r="G831" s="17" t="n">
        <v>8</v>
      </c>
      <c r="H831" s="4" t="n">
        <v>8042</v>
      </c>
      <c r="I831" s="4" t="s">
        <v>200</v>
      </c>
      <c r="J831" s="4" t="s">
        <v>200</v>
      </c>
      <c r="K831" s="4" t="n">
        <v>28042</v>
      </c>
      <c r="L831" s="4" t="s">
        <v>3517</v>
      </c>
      <c r="M831" s="16"/>
      <c r="N831" s="16"/>
      <c r="O831" s="16" t="s">
        <v>2433</v>
      </c>
      <c r="P831" s="16"/>
      <c r="Q831" s="16" t="s">
        <v>137</v>
      </c>
      <c r="R831" s="16" t="n">
        <f aca="false">(1+LEN(N831)-LEN(SUBSTITUTE(N831," ","")))+1</f>
        <v>2</v>
      </c>
      <c r="S831" s="16" t="n">
        <f aca="false">(1+LEN(O831)-LEN(SUBSTITUTE(O831," ","")))</f>
        <v>6</v>
      </c>
      <c r="T831" s="16" t="s">
        <v>2171</v>
      </c>
      <c r="U831" s="16" t="s">
        <v>2411</v>
      </c>
      <c r="V831" s="16" t="s">
        <v>2411</v>
      </c>
      <c r="W831" s="16" t="s">
        <v>2411</v>
      </c>
      <c r="X831" s="16" t="s">
        <v>154</v>
      </c>
      <c r="Y831" s="16" t="s">
        <v>212</v>
      </c>
      <c r="Z831" s="16" t="s">
        <v>1164</v>
      </c>
      <c r="AA831" s="16" t="s">
        <v>2411</v>
      </c>
      <c r="AB831" s="16" t="s">
        <v>2411</v>
      </c>
      <c r="AC831" s="16" t="s">
        <v>2421</v>
      </c>
      <c r="AD831" s="16" t="s">
        <v>2411</v>
      </c>
      <c r="AE831" s="16" t="s">
        <v>2411</v>
      </c>
      <c r="AF831" s="16" t="s">
        <v>2422</v>
      </c>
      <c r="AG831" s="16" t="s">
        <v>2423</v>
      </c>
      <c r="AH831" s="16" t="s">
        <v>2411</v>
      </c>
      <c r="AI831" s="16" t="s">
        <v>2411</v>
      </c>
      <c r="AJ831" s="16" t="s">
        <v>2424</v>
      </c>
      <c r="AK831" s="16" t="s">
        <v>2411</v>
      </c>
      <c r="AL831" s="16" t="s">
        <v>2425</v>
      </c>
      <c r="AM831" s="16" t="s">
        <v>2411</v>
      </c>
      <c r="AN831" s="16" t="s">
        <v>2411</v>
      </c>
      <c r="AO831" s="16" t="s">
        <v>2411</v>
      </c>
      <c r="AP831" s="16" t="s">
        <v>2426</v>
      </c>
      <c r="AQ831" s="16" t="s">
        <v>2411</v>
      </c>
      <c r="AR831" s="16" t="s">
        <v>2426</v>
      </c>
      <c r="AS831" s="16" t="s">
        <v>2411</v>
      </c>
      <c r="AT831" s="16" t="s">
        <v>2411</v>
      </c>
      <c r="AU831" s="16" t="s">
        <v>2426</v>
      </c>
      <c r="AV831" s="16" t="s">
        <v>2411</v>
      </c>
      <c r="AW831" s="16" t="s">
        <v>154</v>
      </c>
      <c r="AX831" s="16" t="s">
        <v>2411</v>
      </c>
      <c r="AY831" s="16" t="s">
        <v>2411</v>
      </c>
      <c r="AZ831" s="16" t="s">
        <v>2414</v>
      </c>
      <c r="BA831" s="16" t="s">
        <v>2411</v>
      </c>
      <c r="BB831" s="16" t="s">
        <v>2411</v>
      </c>
      <c r="BC831" s="16" t="s">
        <v>2411</v>
      </c>
      <c r="BD831" s="16" t="s">
        <v>2411</v>
      </c>
      <c r="BE831" s="16" t="s">
        <v>2427</v>
      </c>
      <c r="BF831" s="16" t="s">
        <v>2411</v>
      </c>
      <c r="BG831" s="16" t="s">
        <v>2411</v>
      </c>
      <c r="BH831" s="16" t="s">
        <v>2411</v>
      </c>
      <c r="BI831" s="16" t="s">
        <v>2423</v>
      </c>
      <c r="BJ831" s="16" t="s">
        <v>2411</v>
      </c>
      <c r="BK831" s="16" t="s">
        <v>2411</v>
      </c>
      <c r="BL831" s="16" t="s">
        <v>2426</v>
      </c>
      <c r="BM831" s="16" t="s">
        <v>172</v>
      </c>
      <c r="BN831" s="16" t="s">
        <v>2428</v>
      </c>
      <c r="BO831" s="16" t="s">
        <v>2429</v>
      </c>
      <c r="BP831" s="16" t="s">
        <v>2426</v>
      </c>
      <c r="BQ831" s="16" t="s">
        <v>2411</v>
      </c>
      <c r="BR831" s="16"/>
      <c r="BS831" s="16" t="s">
        <v>2411</v>
      </c>
      <c r="BT831" s="16"/>
      <c r="BU831" s="16"/>
      <c r="BV831" s="16"/>
      <c r="BW831" s="18"/>
      <c r="BX831" s="16"/>
      <c r="BY831" s="16"/>
      <c r="BZ831" s="18"/>
      <c r="CA831" s="16"/>
      <c r="CB831" s="16"/>
      <c r="CC831" s="16"/>
      <c r="CD831" s="18"/>
      <c r="CE831" s="16"/>
      <c r="CF831" s="18"/>
      <c r="CG831" s="16"/>
      <c r="CH831" s="16"/>
      <c r="CI831" s="18"/>
      <c r="CJ831" s="18"/>
      <c r="CK831" s="16"/>
      <c r="CL831" s="16"/>
    </row>
    <row r="832" customFormat="false" ht="13.8" hidden="false" customHeight="false" outlineLevel="0" collapsed="false">
      <c r="A832" s="4" t="s">
        <v>202</v>
      </c>
      <c r="B832" s="4" t="n">
        <v>2</v>
      </c>
      <c r="C832" s="4" t="n">
        <v>1</v>
      </c>
      <c r="D832" s="4" t="n">
        <v>1</v>
      </c>
      <c r="E832" s="4" t="n">
        <v>82</v>
      </c>
      <c r="F832" s="4" t="n">
        <v>43</v>
      </c>
      <c r="G832" s="4" t="n">
        <v>5</v>
      </c>
      <c r="H832" s="4" t="n">
        <v>5043</v>
      </c>
      <c r="I832" s="4" t="s">
        <v>200</v>
      </c>
      <c r="J832" s="4" t="s">
        <v>200</v>
      </c>
      <c r="K832" s="4" t="n">
        <v>25043</v>
      </c>
      <c r="L832" s="4" t="s">
        <v>3517</v>
      </c>
      <c r="O832" s="0" t="s">
        <v>2487</v>
      </c>
      <c r="Q832" s="0" t="s">
        <v>282</v>
      </c>
      <c r="R832" s="0" t="n">
        <f aca="false">(1+LEN(N832)-LEN(SUBSTITUTE(N832," ","")))+1</f>
        <v>2</v>
      </c>
      <c r="S832" s="0" t="n">
        <f aca="false">(1+LEN(O832)-LEN(SUBSTITUTE(O832," ","")))</f>
        <v>7</v>
      </c>
      <c r="T832" s="0" t="s">
        <v>2437</v>
      </c>
      <c r="U832" s="0" t="s">
        <v>2438</v>
      </c>
      <c r="V832" s="0" t="s">
        <v>2439</v>
      </c>
      <c r="W832" s="0" t="s">
        <v>2440</v>
      </c>
      <c r="X832" s="0" t="s">
        <v>582</v>
      </c>
      <c r="Y832" s="0" t="s">
        <v>1393</v>
      </c>
      <c r="Z832" s="0" t="s">
        <v>2441</v>
      </c>
      <c r="AA832" s="0" t="s">
        <v>2442</v>
      </c>
      <c r="AB832" s="0" t="s">
        <v>2443</v>
      </c>
      <c r="AC832" s="0" t="s">
        <v>2444</v>
      </c>
      <c r="AD832" s="0" t="s">
        <v>186</v>
      </c>
      <c r="AE832" s="0" t="s">
        <v>1393</v>
      </c>
      <c r="AF832" s="0" t="s">
        <v>2445</v>
      </c>
      <c r="AG832" s="0" t="s">
        <v>1051</v>
      </c>
      <c r="AH832" s="0" t="s">
        <v>1393</v>
      </c>
      <c r="AI832" s="0" t="s">
        <v>1051</v>
      </c>
      <c r="AJ832" s="0" t="s">
        <v>2446</v>
      </c>
      <c r="AK832" s="0" t="s">
        <v>186</v>
      </c>
      <c r="AL832" s="0" t="s">
        <v>1393</v>
      </c>
      <c r="AM832" s="0" t="s">
        <v>1393</v>
      </c>
      <c r="AN832" s="0" t="s">
        <v>1051</v>
      </c>
      <c r="AO832" s="0" t="s">
        <v>1393</v>
      </c>
      <c r="AP832" s="0" t="s">
        <v>2447</v>
      </c>
      <c r="AQ832" s="0" t="s">
        <v>1051</v>
      </c>
      <c r="AR832" s="0" t="s">
        <v>2448</v>
      </c>
      <c r="AS832" s="0" t="s">
        <v>1393</v>
      </c>
      <c r="AT832" s="0" t="s">
        <v>1051</v>
      </c>
      <c r="AU832" s="0" t="s">
        <v>2449</v>
      </c>
      <c r="AV832" s="0" t="s">
        <v>2256</v>
      </c>
      <c r="AW832" s="0" t="s">
        <v>1393</v>
      </c>
      <c r="AX832" s="0" t="s">
        <v>1393</v>
      </c>
      <c r="AY832" s="0" t="s">
        <v>1393</v>
      </c>
      <c r="AZ832" s="0" t="s">
        <v>2450</v>
      </c>
      <c r="BA832" s="0" t="s">
        <v>1393</v>
      </c>
      <c r="BB832" s="0" t="s">
        <v>1051</v>
      </c>
      <c r="BC832" s="0" t="s">
        <v>1051</v>
      </c>
      <c r="BD832" s="0" t="s">
        <v>1393</v>
      </c>
      <c r="BE832" s="0" t="s">
        <v>2451</v>
      </c>
      <c r="BF832" s="0" t="s">
        <v>1393</v>
      </c>
      <c r="BG832" s="0" t="s">
        <v>1393</v>
      </c>
      <c r="BH832" s="0" t="s">
        <v>1393</v>
      </c>
      <c r="BI832" s="0" t="s">
        <v>1393</v>
      </c>
      <c r="BJ832" s="0" t="s">
        <v>2452</v>
      </c>
      <c r="BK832" s="0" t="s">
        <v>873</v>
      </c>
      <c r="BL832" s="0" t="s">
        <v>1393</v>
      </c>
      <c r="BM832" s="0" t="s">
        <v>1051</v>
      </c>
      <c r="BN832" s="0" t="s">
        <v>2453</v>
      </c>
      <c r="BO832" s="0" t="s">
        <v>1393</v>
      </c>
      <c r="BP832" s="0" t="s">
        <v>2441</v>
      </c>
      <c r="BQ832" s="0" t="s">
        <v>2454</v>
      </c>
      <c r="BS832" s="0" t="s">
        <v>1051</v>
      </c>
      <c r="CI832" s="14"/>
      <c r="CJ832" s="14"/>
      <c r="CK832" s="15"/>
    </row>
    <row r="833" customFormat="false" ht="13.8" hidden="false" customHeight="false" outlineLevel="0" collapsed="false">
      <c r="A833" s="4" t="s">
        <v>203</v>
      </c>
      <c r="B833" s="4" t="n">
        <v>2</v>
      </c>
      <c r="C833" s="4" t="n">
        <v>1</v>
      </c>
      <c r="D833" s="4" t="n">
        <v>2</v>
      </c>
      <c r="E833" s="4" t="n">
        <v>82</v>
      </c>
      <c r="F833" s="4" t="n">
        <v>43</v>
      </c>
      <c r="G833" s="4" t="n">
        <v>6</v>
      </c>
      <c r="H833" s="4" t="n">
        <v>6043</v>
      </c>
      <c r="I833" s="4" t="s">
        <v>200</v>
      </c>
      <c r="J833" s="4" t="s">
        <v>200</v>
      </c>
      <c r="K833" s="4" t="n">
        <v>26043</v>
      </c>
      <c r="L833" s="4" t="s">
        <v>3517</v>
      </c>
      <c r="O833" s="15" t="s">
        <v>2488</v>
      </c>
      <c r="Q833" s="15" t="s">
        <v>282</v>
      </c>
      <c r="R833" s="0" t="n">
        <f aca="false">(1+LEN(N833)-LEN(SUBSTITUTE(N833," ","")))+1</f>
        <v>2</v>
      </c>
      <c r="S833" s="0" t="n">
        <f aca="false">(1+LEN(O833)-LEN(SUBSTITUTE(O833," ","")))</f>
        <v>6</v>
      </c>
      <c r="T833" s="0" t="s">
        <v>2437</v>
      </c>
      <c r="U833" s="0" t="s">
        <v>2460</v>
      </c>
      <c r="V833" s="0" t="s">
        <v>2461</v>
      </c>
      <c r="W833" s="0" t="s">
        <v>2462</v>
      </c>
      <c r="X833" s="0" t="s">
        <v>2463</v>
      </c>
      <c r="Y833" s="0" t="s">
        <v>186</v>
      </c>
      <c r="Z833" s="0" t="s">
        <v>2438</v>
      </c>
      <c r="AA833" s="0" t="s">
        <v>2464</v>
      </c>
      <c r="AB833" s="0" t="s">
        <v>2465</v>
      </c>
      <c r="AC833" s="0" t="s">
        <v>2466</v>
      </c>
      <c r="AD833" s="0" t="s">
        <v>2467</v>
      </c>
      <c r="AE833" s="0" t="s">
        <v>186</v>
      </c>
      <c r="AF833" s="0" t="s">
        <v>2468</v>
      </c>
      <c r="AG833" s="0" t="s">
        <v>2469</v>
      </c>
      <c r="AH833" s="0" t="s">
        <v>2470</v>
      </c>
      <c r="AI833" s="0" t="s">
        <v>186</v>
      </c>
      <c r="AJ833" s="0" t="s">
        <v>2471</v>
      </c>
      <c r="AK833" s="0" t="s">
        <v>2472</v>
      </c>
      <c r="AL833" s="0" t="s">
        <v>2473</v>
      </c>
      <c r="AM833" s="0" t="s">
        <v>186</v>
      </c>
      <c r="AN833" s="0" t="s">
        <v>186</v>
      </c>
      <c r="AO833" s="0" t="s">
        <v>2438</v>
      </c>
      <c r="AP833" s="0" t="s">
        <v>2474</v>
      </c>
      <c r="AQ833" s="0" t="s">
        <v>2475</v>
      </c>
      <c r="AR833" s="0" t="s">
        <v>2476</v>
      </c>
      <c r="AS833" s="0" t="s">
        <v>2477</v>
      </c>
      <c r="AT833" s="0" t="s">
        <v>2478</v>
      </c>
      <c r="AU833" s="0" t="s">
        <v>2460</v>
      </c>
      <c r="AV833" s="0" t="s">
        <v>186</v>
      </c>
      <c r="AW833" s="0" t="s">
        <v>2438</v>
      </c>
      <c r="AX833" s="0" t="s">
        <v>186</v>
      </c>
      <c r="AY833" s="0" t="s">
        <v>186</v>
      </c>
      <c r="AZ833" s="0" t="s">
        <v>2479</v>
      </c>
      <c r="BA833" s="0" t="s">
        <v>2480</v>
      </c>
      <c r="BB833" s="0" t="s">
        <v>186</v>
      </c>
      <c r="BC833" s="0" t="s">
        <v>2475</v>
      </c>
      <c r="BD833" s="0" t="s">
        <v>2473</v>
      </c>
      <c r="BE833" s="0" t="s">
        <v>2481</v>
      </c>
      <c r="BF833" s="0" t="s">
        <v>186</v>
      </c>
      <c r="BG833" s="0" t="s">
        <v>2438</v>
      </c>
      <c r="BH833" s="0" t="s">
        <v>186</v>
      </c>
      <c r="BI833" s="0" t="s">
        <v>2482</v>
      </c>
      <c r="BJ833" s="0" t="s">
        <v>2483</v>
      </c>
      <c r="BK833" s="0" t="s">
        <v>2484</v>
      </c>
      <c r="BL833" s="0" t="s">
        <v>2460</v>
      </c>
      <c r="BM833" s="0" t="s">
        <v>186</v>
      </c>
      <c r="BN833" s="0" t="s">
        <v>2485</v>
      </c>
      <c r="BO833" s="0" t="s">
        <v>186</v>
      </c>
      <c r="BP833" s="0" t="s">
        <v>2486</v>
      </c>
      <c r="BQ833" s="0" t="s">
        <v>171</v>
      </c>
      <c r="BS833" s="0" t="s">
        <v>186</v>
      </c>
      <c r="CI833" s="14"/>
      <c r="CJ833" s="14"/>
      <c r="CK833" s="15"/>
    </row>
    <row r="834" s="16" customFormat="true" ht="13.8" hidden="false" customHeight="false" outlineLevel="0" collapsed="false">
      <c r="A834" s="4" t="s">
        <v>199</v>
      </c>
      <c r="B834" s="17" t="n">
        <v>2</v>
      </c>
      <c r="C834" s="17" t="n">
        <v>2</v>
      </c>
      <c r="D834" s="17" t="n">
        <v>1</v>
      </c>
      <c r="E834" s="17" t="n">
        <v>82</v>
      </c>
      <c r="F834" s="17" t="n">
        <v>43</v>
      </c>
      <c r="G834" s="17" t="n">
        <v>7</v>
      </c>
      <c r="H834" s="4" t="n">
        <v>7043</v>
      </c>
      <c r="I834" s="4" t="s">
        <v>200</v>
      </c>
      <c r="J834" s="4" t="s">
        <v>200</v>
      </c>
      <c r="K834" s="4" t="n">
        <v>27043</v>
      </c>
      <c r="L834" s="4" t="s">
        <v>3517</v>
      </c>
      <c r="O834" s="16" t="s">
        <v>2489</v>
      </c>
      <c r="Q834" s="16" t="s">
        <v>282</v>
      </c>
      <c r="R834" s="16" t="n">
        <f aca="false">(1+LEN(N834)-LEN(SUBSTITUTE(N834," ","")))+1</f>
        <v>2</v>
      </c>
      <c r="S834" s="16" t="n">
        <f aca="false">(1+LEN(O834)-LEN(SUBSTITUTE(O834," ","")))</f>
        <v>6</v>
      </c>
      <c r="T834" s="16" t="s">
        <v>2437</v>
      </c>
      <c r="U834" s="16" t="s">
        <v>2438</v>
      </c>
      <c r="V834" s="16" t="s">
        <v>2439</v>
      </c>
      <c r="W834" s="16" t="s">
        <v>2440</v>
      </c>
      <c r="X834" s="16" t="s">
        <v>582</v>
      </c>
      <c r="Y834" s="16" t="s">
        <v>1393</v>
      </c>
      <c r="Z834" s="16" t="s">
        <v>2441</v>
      </c>
      <c r="AA834" s="16" t="s">
        <v>2442</v>
      </c>
      <c r="AB834" s="16" t="s">
        <v>2443</v>
      </c>
      <c r="AC834" s="16" t="s">
        <v>2444</v>
      </c>
      <c r="AD834" s="16" t="s">
        <v>186</v>
      </c>
      <c r="AE834" s="16" t="s">
        <v>1393</v>
      </c>
      <c r="AF834" s="16" t="s">
        <v>2445</v>
      </c>
      <c r="AG834" s="16" t="s">
        <v>1051</v>
      </c>
      <c r="AH834" s="16" t="s">
        <v>1393</v>
      </c>
      <c r="AI834" s="16" t="s">
        <v>1051</v>
      </c>
      <c r="AJ834" s="16" t="s">
        <v>2446</v>
      </c>
      <c r="AK834" s="16" t="s">
        <v>186</v>
      </c>
      <c r="AL834" s="16" t="s">
        <v>1393</v>
      </c>
      <c r="AM834" s="16" t="s">
        <v>1393</v>
      </c>
      <c r="AN834" s="16" t="s">
        <v>1051</v>
      </c>
      <c r="AO834" s="16" t="s">
        <v>1393</v>
      </c>
      <c r="AP834" s="16" t="s">
        <v>2447</v>
      </c>
      <c r="AQ834" s="16" t="s">
        <v>1051</v>
      </c>
      <c r="AR834" s="16" t="s">
        <v>2448</v>
      </c>
      <c r="AS834" s="16" t="s">
        <v>1393</v>
      </c>
      <c r="AT834" s="16" t="s">
        <v>1051</v>
      </c>
      <c r="AU834" s="16" t="s">
        <v>2449</v>
      </c>
      <c r="AV834" s="16" t="s">
        <v>2256</v>
      </c>
      <c r="AW834" s="16" t="s">
        <v>1393</v>
      </c>
      <c r="AX834" s="16" t="s">
        <v>1393</v>
      </c>
      <c r="AY834" s="16" t="s">
        <v>1393</v>
      </c>
      <c r="AZ834" s="16" t="s">
        <v>2450</v>
      </c>
      <c r="BA834" s="16" t="s">
        <v>1393</v>
      </c>
      <c r="BB834" s="16" t="s">
        <v>1051</v>
      </c>
      <c r="BC834" s="16" t="s">
        <v>1051</v>
      </c>
      <c r="BD834" s="16" t="s">
        <v>1393</v>
      </c>
      <c r="BE834" s="16" t="s">
        <v>2451</v>
      </c>
      <c r="BF834" s="16" t="s">
        <v>1393</v>
      </c>
      <c r="BG834" s="16" t="s">
        <v>1393</v>
      </c>
      <c r="BH834" s="16" t="s">
        <v>1393</v>
      </c>
      <c r="BI834" s="16" t="s">
        <v>1393</v>
      </c>
      <c r="BJ834" s="16" t="s">
        <v>2452</v>
      </c>
      <c r="BK834" s="16" t="s">
        <v>873</v>
      </c>
      <c r="BL834" s="16" t="s">
        <v>1393</v>
      </c>
      <c r="BM834" s="16" t="s">
        <v>1051</v>
      </c>
      <c r="BN834" s="16" t="s">
        <v>2453</v>
      </c>
      <c r="BO834" s="16" t="s">
        <v>1393</v>
      </c>
      <c r="BP834" s="16" t="s">
        <v>2441</v>
      </c>
      <c r="BQ834" s="16" t="s">
        <v>2454</v>
      </c>
      <c r="BS834" s="16" t="s">
        <v>1051</v>
      </c>
      <c r="BW834" s="18"/>
      <c r="BZ834" s="18"/>
      <c r="CD834" s="18"/>
      <c r="CF834" s="18"/>
      <c r="CI834" s="18"/>
      <c r="CJ834" s="18"/>
    </row>
    <row r="835" customFormat="false" ht="13.8" hidden="false" customHeight="false" outlineLevel="0" collapsed="false">
      <c r="A835" s="4" t="s">
        <v>201</v>
      </c>
      <c r="B835" s="17" t="n">
        <v>2</v>
      </c>
      <c r="C835" s="17" t="n">
        <v>2</v>
      </c>
      <c r="D835" s="17" t="n">
        <v>2</v>
      </c>
      <c r="E835" s="17" t="n">
        <v>82</v>
      </c>
      <c r="F835" s="17" t="n">
        <v>43</v>
      </c>
      <c r="G835" s="17" t="n">
        <v>8</v>
      </c>
      <c r="H835" s="4" t="n">
        <v>8043</v>
      </c>
      <c r="I835" s="4" t="s">
        <v>200</v>
      </c>
      <c r="J835" s="4" t="s">
        <v>200</v>
      </c>
      <c r="K835" s="4" t="n">
        <v>28043</v>
      </c>
      <c r="L835" s="4" t="s">
        <v>3517</v>
      </c>
      <c r="M835" s="16"/>
      <c r="N835" s="16"/>
      <c r="O835" s="16" t="s">
        <v>2490</v>
      </c>
      <c r="P835" s="16"/>
      <c r="Q835" s="16" t="s">
        <v>282</v>
      </c>
      <c r="R835" s="16" t="n">
        <f aca="false">(1+LEN(N835)-LEN(SUBSTITUTE(N835," ","")))+1</f>
        <v>2</v>
      </c>
      <c r="S835" s="0" t="n">
        <f aca="false">(1+LEN(O835)-LEN(SUBSTITUTE(O835," ","")))</f>
        <v>4</v>
      </c>
      <c r="T835" s="16" t="s">
        <v>2437</v>
      </c>
      <c r="U835" s="16" t="s">
        <v>2460</v>
      </c>
      <c r="V835" s="16" t="s">
        <v>2461</v>
      </c>
      <c r="W835" s="16" t="s">
        <v>2462</v>
      </c>
      <c r="X835" s="16" t="s">
        <v>2463</v>
      </c>
      <c r="Y835" s="16" t="s">
        <v>186</v>
      </c>
      <c r="Z835" s="16" t="s">
        <v>2438</v>
      </c>
      <c r="AA835" s="16" t="s">
        <v>2464</v>
      </c>
      <c r="AB835" s="16" t="s">
        <v>2465</v>
      </c>
      <c r="AC835" s="16" t="s">
        <v>2466</v>
      </c>
      <c r="AD835" s="16" t="s">
        <v>2467</v>
      </c>
      <c r="AE835" s="16" t="s">
        <v>186</v>
      </c>
      <c r="AF835" s="16" t="s">
        <v>2468</v>
      </c>
      <c r="AG835" s="16" t="s">
        <v>2469</v>
      </c>
      <c r="AH835" s="16" t="s">
        <v>2470</v>
      </c>
      <c r="AI835" s="16" t="s">
        <v>186</v>
      </c>
      <c r="AJ835" s="16" t="s">
        <v>2471</v>
      </c>
      <c r="AK835" s="16" t="s">
        <v>2472</v>
      </c>
      <c r="AL835" s="16" t="s">
        <v>2473</v>
      </c>
      <c r="AM835" s="16" t="s">
        <v>186</v>
      </c>
      <c r="AN835" s="16" t="s">
        <v>186</v>
      </c>
      <c r="AO835" s="16" t="s">
        <v>2438</v>
      </c>
      <c r="AP835" s="16" t="s">
        <v>2474</v>
      </c>
      <c r="AQ835" s="16" t="s">
        <v>2475</v>
      </c>
      <c r="AR835" s="16" t="s">
        <v>2476</v>
      </c>
      <c r="AS835" s="16" t="s">
        <v>2477</v>
      </c>
      <c r="AT835" s="16" t="s">
        <v>2478</v>
      </c>
      <c r="AU835" s="16" t="s">
        <v>2460</v>
      </c>
      <c r="AV835" s="16" t="s">
        <v>186</v>
      </c>
      <c r="AW835" s="16" t="s">
        <v>2438</v>
      </c>
      <c r="AX835" s="16" t="s">
        <v>186</v>
      </c>
      <c r="AY835" s="16" t="s">
        <v>186</v>
      </c>
      <c r="AZ835" s="16" t="s">
        <v>2479</v>
      </c>
      <c r="BA835" s="16" t="s">
        <v>2480</v>
      </c>
      <c r="BB835" s="16" t="s">
        <v>186</v>
      </c>
      <c r="BC835" s="16" t="s">
        <v>2475</v>
      </c>
      <c r="BD835" s="16" t="s">
        <v>2473</v>
      </c>
      <c r="BE835" s="16" t="s">
        <v>2481</v>
      </c>
      <c r="BF835" s="16" t="s">
        <v>186</v>
      </c>
      <c r="BG835" s="16" t="s">
        <v>2438</v>
      </c>
      <c r="BH835" s="16" t="s">
        <v>186</v>
      </c>
      <c r="BI835" s="16" t="s">
        <v>2482</v>
      </c>
      <c r="BJ835" s="16" t="s">
        <v>2483</v>
      </c>
      <c r="BK835" s="16" t="s">
        <v>2484</v>
      </c>
      <c r="BL835" s="16" t="s">
        <v>2460</v>
      </c>
      <c r="BM835" s="16" t="s">
        <v>186</v>
      </c>
      <c r="BN835" s="16" t="s">
        <v>2485</v>
      </c>
      <c r="BO835" s="16" t="s">
        <v>186</v>
      </c>
      <c r="BP835" s="16" t="s">
        <v>2486</v>
      </c>
      <c r="BQ835" s="16" t="s">
        <v>171</v>
      </c>
      <c r="BR835" s="16"/>
      <c r="BS835" s="16" t="s">
        <v>186</v>
      </c>
      <c r="BT835" s="16"/>
      <c r="BU835" s="16"/>
      <c r="BV835" s="16"/>
      <c r="BW835" s="18"/>
      <c r="BX835" s="16"/>
      <c r="BY835" s="16"/>
      <c r="BZ835" s="18"/>
      <c r="CA835" s="16"/>
      <c r="CB835" s="16"/>
      <c r="CC835" s="16"/>
      <c r="CD835" s="18"/>
      <c r="CE835" s="16"/>
      <c r="CF835" s="18"/>
      <c r="CG835" s="16"/>
      <c r="CH835" s="16"/>
      <c r="CI835" s="18"/>
      <c r="CJ835" s="18"/>
      <c r="CK835" s="16"/>
      <c r="CL835" s="16"/>
    </row>
    <row r="836" customFormat="false" ht="13.8" hidden="false" customHeight="false" outlineLevel="0" collapsed="false">
      <c r="A836" s="4" t="s">
        <v>202</v>
      </c>
      <c r="B836" s="4" t="n">
        <v>2</v>
      </c>
      <c r="C836" s="4" t="n">
        <v>1</v>
      </c>
      <c r="D836" s="4" t="n">
        <v>1</v>
      </c>
      <c r="E836" s="4" t="n">
        <v>84</v>
      </c>
      <c r="F836" s="4" t="n">
        <v>44</v>
      </c>
      <c r="G836" s="4" t="n">
        <v>5</v>
      </c>
      <c r="H836" s="4" t="n">
        <v>5044</v>
      </c>
      <c r="I836" s="4" t="s">
        <v>200</v>
      </c>
      <c r="J836" s="4" t="s">
        <v>200</v>
      </c>
      <c r="K836" s="4" t="n">
        <v>25044</v>
      </c>
      <c r="L836" s="4" t="s">
        <v>3517</v>
      </c>
      <c r="O836" s="0" t="s">
        <v>2555</v>
      </c>
      <c r="Q836" s="0" t="s">
        <v>282</v>
      </c>
      <c r="R836" s="0" t="n">
        <f aca="false">(1+LEN(N836)-LEN(SUBSTITUTE(N836," ","")))+1</f>
        <v>2</v>
      </c>
      <c r="S836" s="0" t="n">
        <f aca="false">(1+LEN(O836)-LEN(SUBSTITUTE(O836," ","")))</f>
        <v>6</v>
      </c>
      <c r="T836" s="0" t="s">
        <v>2437</v>
      </c>
      <c r="U836" s="0" t="s">
        <v>2494</v>
      </c>
      <c r="V836" s="0" t="s">
        <v>2495</v>
      </c>
      <c r="W836" s="0" t="s">
        <v>2496</v>
      </c>
      <c r="X836" s="0" t="s">
        <v>2497</v>
      </c>
      <c r="Y836" s="0" t="s">
        <v>2498</v>
      </c>
      <c r="Z836" s="0" t="s">
        <v>2499</v>
      </c>
      <c r="AA836" s="0" t="s">
        <v>2500</v>
      </c>
      <c r="AB836" s="0" t="s">
        <v>2499</v>
      </c>
      <c r="AC836" s="0" t="s">
        <v>2501</v>
      </c>
      <c r="AD836" s="0" t="s">
        <v>2502</v>
      </c>
      <c r="AE836" s="0" t="s">
        <v>2503</v>
      </c>
      <c r="AF836" s="0" t="s">
        <v>2504</v>
      </c>
      <c r="AG836" s="0" t="s">
        <v>2505</v>
      </c>
      <c r="AH836" s="0" t="s">
        <v>2506</v>
      </c>
      <c r="AI836" s="0" t="s">
        <v>2507</v>
      </c>
      <c r="AJ836" s="0" t="s">
        <v>2499</v>
      </c>
      <c r="AK836" s="0" t="s">
        <v>555</v>
      </c>
      <c r="AL836" s="0" t="s">
        <v>2499</v>
      </c>
      <c r="AM836" s="0" t="s">
        <v>987</v>
      </c>
      <c r="AN836" s="0" t="s">
        <v>2499</v>
      </c>
      <c r="AO836" s="0" t="s">
        <v>2508</v>
      </c>
      <c r="AP836" s="0" t="s">
        <v>2509</v>
      </c>
      <c r="AQ836" s="0" t="s">
        <v>2510</v>
      </c>
      <c r="AR836" s="0" t="s">
        <v>2499</v>
      </c>
      <c r="AS836" s="0" t="s">
        <v>2499</v>
      </c>
      <c r="AT836" s="0" t="s">
        <v>2499</v>
      </c>
      <c r="AU836" s="0" t="s">
        <v>2511</v>
      </c>
      <c r="AV836" s="0" t="s">
        <v>2512</v>
      </c>
      <c r="AW836" s="0" t="s">
        <v>2513</v>
      </c>
      <c r="AX836" s="0" t="s">
        <v>1134</v>
      </c>
      <c r="AY836" s="0" t="s">
        <v>2514</v>
      </c>
      <c r="AZ836" s="0" t="s">
        <v>2499</v>
      </c>
      <c r="BA836" s="0" t="s">
        <v>2515</v>
      </c>
      <c r="BB836" s="0" t="s">
        <v>2516</v>
      </c>
      <c r="BC836" s="0" t="s">
        <v>2517</v>
      </c>
      <c r="BD836" s="0" t="s">
        <v>2499</v>
      </c>
      <c r="BE836" s="0" t="s">
        <v>2499</v>
      </c>
      <c r="BF836" s="0" t="s">
        <v>2499</v>
      </c>
      <c r="BG836" s="0" t="s">
        <v>2499</v>
      </c>
      <c r="BH836" s="0" t="s">
        <v>2518</v>
      </c>
      <c r="BI836" s="0" t="s">
        <v>2498</v>
      </c>
      <c r="BJ836" s="0" t="s">
        <v>2519</v>
      </c>
      <c r="BK836" s="0" t="s">
        <v>2520</v>
      </c>
      <c r="BL836" s="0" t="s">
        <v>2521</v>
      </c>
      <c r="BM836" s="0" t="s">
        <v>2522</v>
      </c>
      <c r="BN836" s="0" t="s">
        <v>2523</v>
      </c>
      <c r="BO836" s="0" t="s">
        <v>2524</v>
      </c>
      <c r="BP836" s="0" t="s">
        <v>2499</v>
      </c>
      <c r="BQ836" s="0" t="s">
        <v>2525</v>
      </c>
      <c r="BS836" s="0" t="s">
        <v>2520</v>
      </c>
      <c r="BW836" s="13"/>
      <c r="CI836" s="14"/>
      <c r="CJ836" s="14"/>
      <c r="CK836" s="15"/>
    </row>
    <row r="837" customFormat="false" ht="13.8" hidden="false" customHeight="false" outlineLevel="0" collapsed="false">
      <c r="A837" s="4" t="s">
        <v>203</v>
      </c>
      <c r="B837" s="4" t="n">
        <v>2</v>
      </c>
      <c r="C837" s="4" t="n">
        <v>1</v>
      </c>
      <c r="D837" s="4" t="n">
        <v>2</v>
      </c>
      <c r="E837" s="4" t="n">
        <v>84</v>
      </c>
      <c r="F837" s="4" t="n">
        <v>44</v>
      </c>
      <c r="G837" s="4" t="n">
        <v>6</v>
      </c>
      <c r="H837" s="4" t="n">
        <v>6044</v>
      </c>
      <c r="I837" s="4" t="s">
        <v>200</v>
      </c>
      <c r="J837" s="4" t="s">
        <v>200</v>
      </c>
      <c r="K837" s="4" t="n">
        <v>26044</v>
      </c>
      <c r="L837" s="4" t="s">
        <v>3517</v>
      </c>
      <c r="O837" s="15" t="s">
        <v>2555</v>
      </c>
      <c r="Q837" s="15" t="s">
        <v>282</v>
      </c>
      <c r="R837" s="0" t="n">
        <f aca="false">(1+LEN(N837)-LEN(SUBSTITUTE(N837," ","")))+1</f>
        <v>2</v>
      </c>
      <c r="S837" s="0" t="n">
        <f aca="false">(1+LEN(O837)-LEN(SUBSTITUTE(O837," ","")))</f>
        <v>6</v>
      </c>
      <c r="T837" s="0" t="s">
        <v>2437</v>
      </c>
      <c r="U837" s="0" t="s">
        <v>2531</v>
      </c>
      <c r="V837" s="0" t="s">
        <v>2532</v>
      </c>
      <c r="W837" s="0" t="s">
        <v>2496</v>
      </c>
      <c r="X837" s="0" t="s">
        <v>2533</v>
      </c>
      <c r="Y837" s="0" t="s">
        <v>2496</v>
      </c>
      <c r="Z837" s="0" t="s">
        <v>2533</v>
      </c>
      <c r="AA837" s="0" t="s">
        <v>2534</v>
      </c>
      <c r="AB837" s="0" t="s">
        <v>2496</v>
      </c>
      <c r="AC837" s="0" t="s">
        <v>2496</v>
      </c>
      <c r="AD837" s="0" t="s">
        <v>2535</v>
      </c>
      <c r="AE837" s="0" t="s">
        <v>2496</v>
      </c>
      <c r="AF837" s="0" t="s">
        <v>2536</v>
      </c>
      <c r="AG837" s="0" t="s">
        <v>2537</v>
      </c>
      <c r="AH837" s="0" t="s">
        <v>2531</v>
      </c>
      <c r="AI837" s="0" t="s">
        <v>2496</v>
      </c>
      <c r="AJ837" s="0" t="s">
        <v>2538</v>
      </c>
      <c r="AK837" s="0" t="s">
        <v>2539</v>
      </c>
      <c r="AL837" s="0" t="s">
        <v>2540</v>
      </c>
      <c r="AM837" s="0" t="s">
        <v>2541</v>
      </c>
      <c r="AN837" s="0" t="s">
        <v>2496</v>
      </c>
      <c r="AO837" s="0" t="s">
        <v>2496</v>
      </c>
      <c r="AP837" s="0" t="s">
        <v>2496</v>
      </c>
      <c r="AQ837" s="0" t="s">
        <v>2496</v>
      </c>
      <c r="AR837" s="0" t="s">
        <v>2496</v>
      </c>
      <c r="AS837" s="0" t="s">
        <v>2499</v>
      </c>
      <c r="AT837" s="0" t="s">
        <v>2542</v>
      </c>
      <c r="AU837" s="0" t="s">
        <v>2496</v>
      </c>
      <c r="AV837" s="0" t="s">
        <v>2496</v>
      </c>
      <c r="AW837" s="0" t="s">
        <v>2543</v>
      </c>
      <c r="AX837" s="0" t="s">
        <v>1652</v>
      </c>
      <c r="AY837" s="0" t="s">
        <v>2544</v>
      </c>
      <c r="AZ837" s="0" t="s">
        <v>2496</v>
      </c>
      <c r="BA837" s="0" t="s">
        <v>2545</v>
      </c>
      <c r="BB837" s="0" t="s">
        <v>2496</v>
      </c>
      <c r="BC837" s="0" t="s">
        <v>2546</v>
      </c>
      <c r="BD837" s="0" t="s">
        <v>2547</v>
      </c>
      <c r="BE837" s="0" t="s">
        <v>2539</v>
      </c>
      <c r="BF837" s="0" t="s">
        <v>2533</v>
      </c>
      <c r="BG837" s="0" t="s">
        <v>2548</v>
      </c>
      <c r="BH837" s="0" t="s">
        <v>2496</v>
      </c>
      <c r="BI837" s="0" t="s">
        <v>2549</v>
      </c>
      <c r="BJ837" s="0" t="s">
        <v>2533</v>
      </c>
      <c r="BK837" s="0" t="s">
        <v>2550</v>
      </c>
      <c r="BL837" s="0" t="s">
        <v>2551</v>
      </c>
      <c r="BM837" s="0" t="s">
        <v>2552</v>
      </c>
      <c r="BN837" s="0" t="s">
        <v>2496</v>
      </c>
      <c r="BO837" s="0" t="s">
        <v>987</v>
      </c>
      <c r="BP837" s="0" t="s">
        <v>2496</v>
      </c>
      <c r="BQ837" s="0" t="s">
        <v>2511</v>
      </c>
      <c r="BS837" s="0" t="s">
        <v>598</v>
      </c>
      <c r="BW837" s="13"/>
      <c r="CI837" s="14"/>
      <c r="CJ837" s="14"/>
      <c r="CK837" s="15"/>
    </row>
    <row r="838" s="16" customFormat="true" ht="13.8" hidden="false" customHeight="false" outlineLevel="0" collapsed="false">
      <c r="A838" s="4" t="s">
        <v>199</v>
      </c>
      <c r="B838" s="17" t="n">
        <v>2</v>
      </c>
      <c r="C838" s="17" t="n">
        <v>2</v>
      </c>
      <c r="D838" s="17" t="n">
        <v>1</v>
      </c>
      <c r="E838" s="17" t="n">
        <v>84</v>
      </c>
      <c r="F838" s="17" t="n">
        <v>44</v>
      </c>
      <c r="G838" s="17" t="n">
        <v>7</v>
      </c>
      <c r="H838" s="4" t="n">
        <v>7044</v>
      </c>
      <c r="I838" s="4" t="s">
        <v>200</v>
      </c>
      <c r="J838" s="4" t="s">
        <v>200</v>
      </c>
      <c r="K838" s="4" t="n">
        <v>27044</v>
      </c>
      <c r="L838" s="4" t="s">
        <v>3517</v>
      </c>
      <c r="O838" s="16" t="s">
        <v>2555</v>
      </c>
      <c r="Q838" s="16" t="s">
        <v>282</v>
      </c>
      <c r="R838" s="16" t="n">
        <f aca="false">(1+LEN(N838)-LEN(SUBSTITUTE(N838," ","")))+1</f>
        <v>2</v>
      </c>
      <c r="S838" s="16" t="n">
        <f aca="false">(1+LEN(O838)-LEN(SUBSTITUTE(O838," ","")))</f>
        <v>6</v>
      </c>
      <c r="T838" s="16" t="s">
        <v>2437</v>
      </c>
      <c r="U838" s="16" t="s">
        <v>2494</v>
      </c>
      <c r="V838" s="16" t="s">
        <v>2495</v>
      </c>
      <c r="W838" s="16" t="s">
        <v>2496</v>
      </c>
      <c r="X838" s="16" t="s">
        <v>2497</v>
      </c>
      <c r="Y838" s="16" t="s">
        <v>2498</v>
      </c>
      <c r="Z838" s="16" t="s">
        <v>2499</v>
      </c>
      <c r="AA838" s="16" t="s">
        <v>2500</v>
      </c>
      <c r="AB838" s="16" t="s">
        <v>2499</v>
      </c>
      <c r="AC838" s="16" t="s">
        <v>2501</v>
      </c>
      <c r="AD838" s="16" t="s">
        <v>2502</v>
      </c>
      <c r="AE838" s="16" t="s">
        <v>2503</v>
      </c>
      <c r="AF838" s="16" t="s">
        <v>2504</v>
      </c>
      <c r="AG838" s="16" t="s">
        <v>2505</v>
      </c>
      <c r="AH838" s="16" t="s">
        <v>2506</v>
      </c>
      <c r="AI838" s="16" t="s">
        <v>2507</v>
      </c>
      <c r="AJ838" s="16" t="s">
        <v>2499</v>
      </c>
      <c r="AK838" s="16" t="s">
        <v>555</v>
      </c>
      <c r="AL838" s="16" t="s">
        <v>2499</v>
      </c>
      <c r="AM838" s="16" t="s">
        <v>987</v>
      </c>
      <c r="AN838" s="16" t="s">
        <v>2499</v>
      </c>
      <c r="AO838" s="16" t="s">
        <v>2508</v>
      </c>
      <c r="AP838" s="16" t="s">
        <v>2509</v>
      </c>
      <c r="AQ838" s="16" t="s">
        <v>2510</v>
      </c>
      <c r="AR838" s="16" t="s">
        <v>2499</v>
      </c>
      <c r="AS838" s="16" t="s">
        <v>2499</v>
      </c>
      <c r="AT838" s="16" t="s">
        <v>2499</v>
      </c>
      <c r="AU838" s="16" t="s">
        <v>2511</v>
      </c>
      <c r="AV838" s="16" t="s">
        <v>2512</v>
      </c>
      <c r="AW838" s="16" t="s">
        <v>2513</v>
      </c>
      <c r="AX838" s="16" t="s">
        <v>1134</v>
      </c>
      <c r="AY838" s="16" t="s">
        <v>2514</v>
      </c>
      <c r="AZ838" s="16" t="s">
        <v>2499</v>
      </c>
      <c r="BA838" s="16" t="s">
        <v>2515</v>
      </c>
      <c r="BB838" s="16" t="s">
        <v>2516</v>
      </c>
      <c r="BC838" s="16" t="s">
        <v>2517</v>
      </c>
      <c r="BD838" s="16" t="s">
        <v>2499</v>
      </c>
      <c r="BE838" s="16" t="s">
        <v>2499</v>
      </c>
      <c r="BF838" s="16" t="s">
        <v>2499</v>
      </c>
      <c r="BG838" s="16" t="s">
        <v>2499</v>
      </c>
      <c r="BH838" s="16" t="s">
        <v>2518</v>
      </c>
      <c r="BI838" s="16" t="s">
        <v>2498</v>
      </c>
      <c r="BJ838" s="16" t="s">
        <v>2519</v>
      </c>
      <c r="BK838" s="16" t="s">
        <v>2520</v>
      </c>
      <c r="BL838" s="16" t="s">
        <v>2521</v>
      </c>
      <c r="BM838" s="16" t="s">
        <v>2522</v>
      </c>
      <c r="BN838" s="16" t="s">
        <v>2523</v>
      </c>
      <c r="BO838" s="16" t="s">
        <v>2524</v>
      </c>
      <c r="BP838" s="16" t="s">
        <v>2499</v>
      </c>
      <c r="BQ838" s="16" t="s">
        <v>2525</v>
      </c>
      <c r="BS838" s="16" t="s">
        <v>2520</v>
      </c>
      <c r="BW838" s="18"/>
      <c r="BZ838" s="18"/>
      <c r="CD838" s="18"/>
      <c r="CF838" s="18"/>
      <c r="CI838" s="18"/>
      <c r="CJ838" s="18"/>
    </row>
    <row r="839" customFormat="false" ht="13.8" hidden="false" customHeight="false" outlineLevel="0" collapsed="false">
      <c r="A839" s="4" t="s">
        <v>201</v>
      </c>
      <c r="B839" s="17" t="n">
        <v>2</v>
      </c>
      <c r="C839" s="17" t="n">
        <v>2</v>
      </c>
      <c r="D839" s="17" t="n">
        <v>2</v>
      </c>
      <c r="E839" s="17" t="n">
        <v>84</v>
      </c>
      <c r="F839" s="17" t="n">
        <v>44</v>
      </c>
      <c r="G839" s="17" t="n">
        <v>8</v>
      </c>
      <c r="H839" s="4" t="n">
        <v>8044</v>
      </c>
      <c r="I839" s="4" t="s">
        <v>200</v>
      </c>
      <c r="J839" s="4" t="s">
        <v>200</v>
      </c>
      <c r="K839" s="4" t="n">
        <v>28044</v>
      </c>
      <c r="L839" s="4" t="s">
        <v>3517</v>
      </c>
      <c r="M839" s="16"/>
      <c r="N839" s="16"/>
      <c r="O839" s="16" t="s">
        <v>2555</v>
      </c>
      <c r="Q839" s="16" t="s">
        <v>282</v>
      </c>
      <c r="R839" s="16" t="n">
        <f aca="false">(1+LEN(N839)-LEN(SUBSTITUTE(N839," ","")))+1</f>
        <v>2</v>
      </c>
      <c r="S839" s="0" t="n">
        <f aca="false">(1+LEN(O839)-LEN(SUBSTITUTE(O839," ","")))</f>
        <v>6</v>
      </c>
      <c r="T839" s="16" t="s">
        <v>2437</v>
      </c>
      <c r="U839" s="16" t="s">
        <v>2531</v>
      </c>
      <c r="V839" s="16" t="s">
        <v>2532</v>
      </c>
      <c r="W839" s="16" t="s">
        <v>2496</v>
      </c>
      <c r="X839" s="16" t="s">
        <v>2533</v>
      </c>
      <c r="Y839" s="16" t="s">
        <v>2496</v>
      </c>
      <c r="Z839" s="16" t="s">
        <v>2533</v>
      </c>
      <c r="AA839" s="16" t="s">
        <v>2534</v>
      </c>
      <c r="AB839" s="16" t="s">
        <v>2496</v>
      </c>
      <c r="AC839" s="16" t="s">
        <v>2496</v>
      </c>
      <c r="AD839" s="16" t="s">
        <v>2535</v>
      </c>
      <c r="AE839" s="16" t="s">
        <v>2496</v>
      </c>
      <c r="AF839" s="16" t="s">
        <v>2536</v>
      </c>
      <c r="AG839" s="16" t="s">
        <v>2537</v>
      </c>
      <c r="AH839" s="16" t="s">
        <v>2531</v>
      </c>
      <c r="AI839" s="16" t="s">
        <v>2496</v>
      </c>
      <c r="AJ839" s="16" t="s">
        <v>2538</v>
      </c>
      <c r="AK839" s="16" t="s">
        <v>2539</v>
      </c>
      <c r="AL839" s="16" t="s">
        <v>2540</v>
      </c>
      <c r="AM839" s="16" t="s">
        <v>2541</v>
      </c>
      <c r="AN839" s="16" t="s">
        <v>2496</v>
      </c>
      <c r="AO839" s="16" t="s">
        <v>2496</v>
      </c>
      <c r="AP839" s="16" t="s">
        <v>2496</v>
      </c>
      <c r="AQ839" s="16" t="s">
        <v>2496</v>
      </c>
      <c r="AR839" s="16" t="s">
        <v>2496</v>
      </c>
      <c r="AS839" s="16" t="s">
        <v>2499</v>
      </c>
      <c r="AT839" s="16" t="s">
        <v>2542</v>
      </c>
      <c r="AU839" s="16" t="s">
        <v>2496</v>
      </c>
      <c r="AV839" s="16" t="s">
        <v>2496</v>
      </c>
      <c r="AW839" s="16" t="s">
        <v>2543</v>
      </c>
      <c r="AX839" s="16" t="s">
        <v>1652</v>
      </c>
      <c r="AY839" s="16" t="s">
        <v>2544</v>
      </c>
      <c r="AZ839" s="16" t="s">
        <v>2496</v>
      </c>
      <c r="BA839" s="16" t="s">
        <v>2545</v>
      </c>
      <c r="BB839" s="16" t="s">
        <v>2496</v>
      </c>
      <c r="BC839" s="16" t="s">
        <v>2546</v>
      </c>
      <c r="BD839" s="16" t="s">
        <v>2547</v>
      </c>
      <c r="BE839" s="16" t="s">
        <v>2539</v>
      </c>
      <c r="BF839" s="16" t="s">
        <v>2533</v>
      </c>
      <c r="BG839" s="16" t="s">
        <v>2548</v>
      </c>
      <c r="BH839" s="16" t="s">
        <v>2496</v>
      </c>
      <c r="BI839" s="16" t="s">
        <v>2549</v>
      </c>
      <c r="BJ839" s="16" t="s">
        <v>2533</v>
      </c>
      <c r="BK839" s="16" t="s">
        <v>2550</v>
      </c>
      <c r="BL839" s="16" t="s">
        <v>2551</v>
      </c>
      <c r="BM839" s="16" t="s">
        <v>2552</v>
      </c>
      <c r="BN839" s="16" t="s">
        <v>2496</v>
      </c>
      <c r="BO839" s="16" t="s">
        <v>987</v>
      </c>
      <c r="BP839" s="16" t="s">
        <v>2496</v>
      </c>
      <c r="BQ839" s="16" t="s">
        <v>2511</v>
      </c>
      <c r="BR839" s="16"/>
      <c r="BS839" s="16" t="s">
        <v>598</v>
      </c>
      <c r="BT839" s="16"/>
      <c r="BU839" s="16"/>
      <c r="BV839" s="16"/>
      <c r="BW839" s="18"/>
      <c r="BX839" s="16"/>
      <c r="BY839" s="16"/>
      <c r="BZ839" s="18"/>
      <c r="CA839" s="16"/>
      <c r="CB839" s="16"/>
      <c r="CC839" s="16"/>
      <c r="CD839" s="18"/>
      <c r="CE839" s="16"/>
      <c r="CF839" s="18"/>
      <c r="CG839" s="16"/>
      <c r="CH839" s="16"/>
      <c r="CI839" s="18"/>
      <c r="CJ839" s="18"/>
      <c r="CK839" s="16"/>
      <c r="CL839" s="16"/>
    </row>
    <row r="840" customFormat="false" ht="13.8" hidden="false" customHeight="false" outlineLevel="0" collapsed="false">
      <c r="A840" s="4" t="s">
        <v>202</v>
      </c>
      <c r="B840" s="4" t="n">
        <v>2</v>
      </c>
      <c r="C840" s="4" t="n">
        <v>1</v>
      </c>
      <c r="D840" s="4" t="n">
        <v>1</v>
      </c>
      <c r="E840" s="4" t="n">
        <v>86</v>
      </c>
      <c r="F840" s="4" t="n">
        <v>45</v>
      </c>
      <c r="G840" s="4" t="n">
        <v>5</v>
      </c>
      <c r="H840" s="4" t="n">
        <v>5045</v>
      </c>
      <c r="I840" s="4" t="s">
        <v>200</v>
      </c>
      <c r="J840" s="4" t="s">
        <v>200</v>
      </c>
      <c r="K840" s="4" t="n">
        <v>25045</v>
      </c>
      <c r="L840" s="4" t="s">
        <v>3517</v>
      </c>
      <c r="O840" s="0" t="s">
        <v>2594</v>
      </c>
      <c r="Q840" s="0" t="s">
        <v>137</v>
      </c>
      <c r="R840" s="0" t="n">
        <f aca="false">(1+LEN(N840)-LEN(SUBSTITUTE(N840," ","")))+1</f>
        <v>2</v>
      </c>
      <c r="S840" s="0" t="n">
        <f aca="false">(1+LEN(O840)-LEN(SUBSTITUTE(O840," ","")))</f>
        <v>5</v>
      </c>
      <c r="T840" s="0" t="s">
        <v>2437</v>
      </c>
      <c r="U840" s="0" t="s">
        <v>2558</v>
      </c>
      <c r="V840" s="0" t="s">
        <v>2559</v>
      </c>
      <c r="W840" s="0" t="s">
        <v>2560</v>
      </c>
      <c r="X840" s="0" t="s">
        <v>2561</v>
      </c>
      <c r="Y840" s="0" t="s">
        <v>2562</v>
      </c>
      <c r="Z840" s="0" t="s">
        <v>2563</v>
      </c>
      <c r="AA840" s="0" t="s">
        <v>2560</v>
      </c>
      <c r="AB840" s="0" t="s">
        <v>1520</v>
      </c>
      <c r="AC840" s="0" t="s">
        <v>2561</v>
      </c>
      <c r="AD840" s="0" t="s">
        <v>892</v>
      </c>
      <c r="AE840" s="0" t="s">
        <v>2561</v>
      </c>
      <c r="AF840" s="0" t="s">
        <v>2564</v>
      </c>
      <c r="AG840" s="0" t="s">
        <v>2563</v>
      </c>
      <c r="AH840" s="0" t="s">
        <v>2563</v>
      </c>
      <c r="AI840" s="0" t="s">
        <v>2565</v>
      </c>
      <c r="AJ840" s="0" t="s">
        <v>2561</v>
      </c>
      <c r="AK840" s="0" t="s">
        <v>1850</v>
      </c>
      <c r="AL840" s="0" t="s">
        <v>2566</v>
      </c>
      <c r="AM840" s="0" t="s">
        <v>2563</v>
      </c>
      <c r="AN840" s="0" t="s">
        <v>2563</v>
      </c>
      <c r="AO840" s="0" t="s">
        <v>2566</v>
      </c>
      <c r="AP840" s="0" t="s">
        <v>892</v>
      </c>
      <c r="AQ840" s="0" t="s">
        <v>690</v>
      </c>
      <c r="AR840" s="0" t="s">
        <v>2562</v>
      </c>
      <c r="AS840" s="0" t="s">
        <v>2562</v>
      </c>
      <c r="AT840" s="0" t="s">
        <v>2567</v>
      </c>
      <c r="AU840" s="0" t="s">
        <v>892</v>
      </c>
      <c r="AV840" s="0" t="s">
        <v>2568</v>
      </c>
      <c r="AW840" s="0" t="s">
        <v>2563</v>
      </c>
      <c r="AX840" s="0" t="s">
        <v>892</v>
      </c>
      <c r="AY840" s="0" t="s">
        <v>892</v>
      </c>
      <c r="AZ840" s="0" t="s">
        <v>2563</v>
      </c>
      <c r="BA840" s="0" t="s">
        <v>2004</v>
      </c>
      <c r="BB840" s="0" t="s">
        <v>892</v>
      </c>
      <c r="BC840" s="0" t="s">
        <v>2563</v>
      </c>
      <c r="BD840" s="0" t="s">
        <v>2563</v>
      </c>
      <c r="BE840" s="0" t="s">
        <v>2560</v>
      </c>
      <c r="BF840" s="0" t="s">
        <v>892</v>
      </c>
      <c r="BG840" s="0" t="s">
        <v>1520</v>
      </c>
      <c r="BH840" s="0" t="s">
        <v>2569</v>
      </c>
      <c r="BI840" s="0" t="s">
        <v>892</v>
      </c>
      <c r="BJ840" s="0" t="s">
        <v>2563</v>
      </c>
      <c r="BK840" s="0" t="s">
        <v>892</v>
      </c>
      <c r="BL840" s="0" t="s">
        <v>2570</v>
      </c>
      <c r="BM840" s="0" t="s">
        <v>1850</v>
      </c>
      <c r="BN840" s="0" t="s">
        <v>2571</v>
      </c>
      <c r="BO840" s="0" t="s">
        <v>892</v>
      </c>
      <c r="BP840" s="0" t="s">
        <v>2562</v>
      </c>
      <c r="BQ840" s="0" t="s">
        <v>2572</v>
      </c>
      <c r="BS840" s="0" t="s">
        <v>892</v>
      </c>
      <c r="CI840" s="14"/>
      <c r="CJ840" s="14"/>
      <c r="CK840" s="15"/>
      <c r="CM840" s="16"/>
    </row>
    <row r="841" customFormat="false" ht="13.8" hidden="false" customHeight="false" outlineLevel="0" collapsed="false">
      <c r="A841" s="4" t="s">
        <v>203</v>
      </c>
      <c r="B841" s="4" t="n">
        <v>2</v>
      </c>
      <c r="C841" s="4" t="n">
        <v>1</v>
      </c>
      <c r="D841" s="4" t="n">
        <v>2</v>
      </c>
      <c r="E841" s="4" t="n">
        <v>86</v>
      </c>
      <c r="F841" s="4" t="n">
        <v>45</v>
      </c>
      <c r="G841" s="4" t="n">
        <v>6</v>
      </c>
      <c r="H841" s="4" t="n">
        <v>6045</v>
      </c>
      <c r="I841" s="4" t="s">
        <v>200</v>
      </c>
      <c r="J841" s="4" t="s">
        <v>200</v>
      </c>
      <c r="K841" s="4" t="n">
        <v>26045</v>
      </c>
      <c r="L841" s="4" t="s">
        <v>3517</v>
      </c>
      <c r="M841" s="16"/>
      <c r="N841" s="16"/>
      <c r="O841" s="15" t="s">
        <v>2595</v>
      </c>
      <c r="P841" s="16"/>
      <c r="Q841" s="15" t="s">
        <v>137</v>
      </c>
      <c r="R841" s="16" t="n">
        <f aca="false">(1+LEN(N841)-LEN(SUBSTITUTE(N841," ","")))+1</f>
        <v>2</v>
      </c>
      <c r="S841" s="16" t="n">
        <f aca="false">(1+LEN(O841)-LEN(SUBSTITUTE(O841," ","")))</f>
        <v>5</v>
      </c>
      <c r="T841" s="16" t="s">
        <v>2437</v>
      </c>
      <c r="U841" s="16" t="s">
        <v>2561</v>
      </c>
      <c r="V841" s="16" t="s">
        <v>2561</v>
      </c>
      <c r="W841" s="16" t="s">
        <v>2577</v>
      </c>
      <c r="X841" s="16" t="s">
        <v>2009</v>
      </c>
      <c r="Y841" s="16" t="s">
        <v>2578</v>
      </c>
      <c r="Z841" s="16" t="s">
        <v>2561</v>
      </c>
      <c r="AA841" s="16" t="s">
        <v>2579</v>
      </c>
      <c r="AB841" s="16" t="s">
        <v>2561</v>
      </c>
      <c r="AC841" s="16" t="s">
        <v>2580</v>
      </c>
      <c r="AD841" s="16" t="s">
        <v>186</v>
      </c>
      <c r="AE841" s="16" t="s">
        <v>186</v>
      </c>
      <c r="AF841" s="16" t="s">
        <v>2581</v>
      </c>
      <c r="AG841" s="16" t="s">
        <v>2582</v>
      </c>
      <c r="AH841" s="16" t="s">
        <v>186</v>
      </c>
      <c r="AI841" s="16" t="s">
        <v>186</v>
      </c>
      <c r="AJ841" s="16" t="s">
        <v>2561</v>
      </c>
      <c r="AK841" s="16" t="s">
        <v>2583</v>
      </c>
      <c r="AL841" s="16" t="s">
        <v>186</v>
      </c>
      <c r="AM841" s="16" t="s">
        <v>2561</v>
      </c>
      <c r="AN841" s="16" t="s">
        <v>186</v>
      </c>
      <c r="AO841" s="16" t="s">
        <v>186</v>
      </c>
      <c r="AP841" s="16" t="s">
        <v>2580</v>
      </c>
      <c r="AQ841" s="16" t="s">
        <v>2561</v>
      </c>
      <c r="AR841" s="16" t="s">
        <v>2580</v>
      </c>
      <c r="AS841" s="16" t="s">
        <v>2584</v>
      </c>
      <c r="AT841" s="16" t="s">
        <v>2561</v>
      </c>
      <c r="AU841" s="16" t="s">
        <v>186</v>
      </c>
      <c r="AV841" s="16" t="s">
        <v>186</v>
      </c>
      <c r="AW841" s="16" t="s">
        <v>2580</v>
      </c>
      <c r="AX841" s="16" t="s">
        <v>1520</v>
      </c>
      <c r="AY841" s="16" t="s">
        <v>186</v>
      </c>
      <c r="AZ841" s="16" t="s">
        <v>2563</v>
      </c>
      <c r="BA841" s="16" t="s">
        <v>2585</v>
      </c>
      <c r="BB841" s="16" t="s">
        <v>186</v>
      </c>
      <c r="BC841" s="16" t="s">
        <v>2586</v>
      </c>
      <c r="BD841" s="16" t="s">
        <v>2587</v>
      </c>
      <c r="BE841" s="16" t="s">
        <v>2588</v>
      </c>
      <c r="BF841" s="16" t="s">
        <v>186</v>
      </c>
      <c r="BG841" s="16" t="s">
        <v>2589</v>
      </c>
      <c r="BH841" s="16" t="s">
        <v>2580</v>
      </c>
      <c r="BI841" s="16" t="s">
        <v>2588</v>
      </c>
      <c r="BJ841" s="16" t="s">
        <v>2590</v>
      </c>
      <c r="BK841" s="16" t="s">
        <v>2591</v>
      </c>
      <c r="BL841" s="16" t="s">
        <v>2592</v>
      </c>
      <c r="BM841" s="16" t="s">
        <v>711</v>
      </c>
      <c r="BN841" s="12"/>
      <c r="BO841" s="0" t="s">
        <v>2563</v>
      </c>
      <c r="BP841" s="0" t="s">
        <v>2593</v>
      </c>
      <c r="BQ841" s="0" t="s">
        <v>190</v>
      </c>
      <c r="BS841" s="0" t="s">
        <v>186</v>
      </c>
      <c r="CI841" s="14"/>
      <c r="CJ841" s="14"/>
      <c r="CK841" s="15"/>
      <c r="CM841" s="16"/>
    </row>
    <row r="842" s="16" customFormat="true" ht="13.8" hidden="false" customHeight="false" outlineLevel="0" collapsed="false">
      <c r="A842" s="4" t="s">
        <v>199</v>
      </c>
      <c r="B842" s="17" t="n">
        <v>2</v>
      </c>
      <c r="C842" s="17" t="n">
        <v>2</v>
      </c>
      <c r="D842" s="17" t="n">
        <v>1</v>
      </c>
      <c r="E842" s="17" t="n">
        <v>86</v>
      </c>
      <c r="F842" s="17" t="n">
        <v>45</v>
      </c>
      <c r="G842" s="17" t="n">
        <v>7</v>
      </c>
      <c r="H842" s="4" t="n">
        <v>7045</v>
      </c>
      <c r="I842" s="4" t="s">
        <v>200</v>
      </c>
      <c r="J842" s="4" t="s">
        <v>200</v>
      </c>
      <c r="K842" s="4" t="n">
        <v>27045</v>
      </c>
      <c r="L842" s="4" t="s">
        <v>3517</v>
      </c>
      <c r="O842" s="16" t="s">
        <v>2595</v>
      </c>
      <c r="Q842" s="16" t="s">
        <v>137</v>
      </c>
      <c r="R842" s="16" t="n">
        <f aca="false">(1+LEN(N842)-LEN(SUBSTITUTE(N842," ","")))+1</f>
        <v>2</v>
      </c>
      <c r="S842" s="0" t="n">
        <f aca="false">(1+LEN(O842)-LEN(SUBSTITUTE(O842," ","")))</f>
        <v>5</v>
      </c>
      <c r="T842" s="16" t="s">
        <v>2437</v>
      </c>
      <c r="U842" s="16" t="s">
        <v>2558</v>
      </c>
      <c r="V842" s="16" t="s">
        <v>2559</v>
      </c>
      <c r="W842" s="16" t="s">
        <v>2560</v>
      </c>
      <c r="X842" s="16" t="s">
        <v>2561</v>
      </c>
      <c r="Y842" s="16" t="s">
        <v>2562</v>
      </c>
      <c r="Z842" s="16" t="s">
        <v>2563</v>
      </c>
      <c r="AA842" s="16" t="s">
        <v>2560</v>
      </c>
      <c r="AB842" s="16" t="s">
        <v>1520</v>
      </c>
      <c r="AC842" s="16" t="s">
        <v>2561</v>
      </c>
      <c r="AD842" s="16" t="s">
        <v>892</v>
      </c>
      <c r="AE842" s="16" t="s">
        <v>2561</v>
      </c>
      <c r="AF842" s="16" t="s">
        <v>2564</v>
      </c>
      <c r="AG842" s="16" t="s">
        <v>2563</v>
      </c>
      <c r="AH842" s="16" t="s">
        <v>2563</v>
      </c>
      <c r="AI842" s="16" t="s">
        <v>2565</v>
      </c>
      <c r="AJ842" s="16" t="s">
        <v>2561</v>
      </c>
      <c r="AK842" s="16" t="s">
        <v>1850</v>
      </c>
      <c r="AL842" s="16" t="s">
        <v>2566</v>
      </c>
      <c r="AM842" s="16" t="s">
        <v>2563</v>
      </c>
      <c r="AN842" s="16" t="s">
        <v>2563</v>
      </c>
      <c r="AO842" s="16" t="s">
        <v>2566</v>
      </c>
      <c r="AP842" s="16" t="s">
        <v>892</v>
      </c>
      <c r="AQ842" s="16" t="s">
        <v>690</v>
      </c>
      <c r="AR842" s="16" t="s">
        <v>2562</v>
      </c>
      <c r="AS842" s="16" t="s">
        <v>2562</v>
      </c>
      <c r="AT842" s="16" t="s">
        <v>2567</v>
      </c>
      <c r="AU842" s="16" t="s">
        <v>892</v>
      </c>
      <c r="AV842" s="16" t="s">
        <v>2568</v>
      </c>
      <c r="AW842" s="16" t="s">
        <v>2563</v>
      </c>
      <c r="AX842" s="16" t="s">
        <v>892</v>
      </c>
      <c r="AY842" s="16" t="s">
        <v>892</v>
      </c>
      <c r="AZ842" s="16" t="s">
        <v>2563</v>
      </c>
      <c r="BA842" s="16" t="s">
        <v>2004</v>
      </c>
      <c r="BB842" s="16" t="s">
        <v>892</v>
      </c>
      <c r="BC842" s="16" t="s">
        <v>2563</v>
      </c>
      <c r="BD842" s="16" t="s">
        <v>2563</v>
      </c>
      <c r="BE842" s="16" t="s">
        <v>2560</v>
      </c>
      <c r="BF842" s="16" t="s">
        <v>892</v>
      </c>
      <c r="BG842" s="16" t="s">
        <v>1520</v>
      </c>
      <c r="BH842" s="16" t="s">
        <v>2569</v>
      </c>
      <c r="BI842" s="16" t="s">
        <v>892</v>
      </c>
      <c r="BJ842" s="16" t="s">
        <v>2563</v>
      </c>
      <c r="BK842" s="16" t="s">
        <v>892</v>
      </c>
      <c r="BL842" s="16" t="s">
        <v>2570</v>
      </c>
      <c r="BM842" s="16" t="s">
        <v>1850</v>
      </c>
      <c r="BN842" s="16" t="s">
        <v>2571</v>
      </c>
      <c r="BO842" s="16" t="s">
        <v>892</v>
      </c>
      <c r="BP842" s="16" t="s">
        <v>2562</v>
      </c>
      <c r="BQ842" s="16" t="s">
        <v>2572</v>
      </c>
      <c r="BS842" s="16" t="s">
        <v>892</v>
      </c>
      <c r="BW842" s="18"/>
      <c r="BZ842" s="18"/>
      <c r="CD842" s="18"/>
      <c r="CF842" s="18"/>
      <c r="CI842" s="18"/>
      <c r="CJ842" s="18"/>
    </row>
    <row r="843" customFormat="false" ht="13.8" hidden="false" customHeight="false" outlineLevel="0" collapsed="false">
      <c r="A843" s="4" t="s">
        <v>201</v>
      </c>
      <c r="B843" s="17" t="n">
        <v>2</v>
      </c>
      <c r="C843" s="17" t="n">
        <v>2</v>
      </c>
      <c r="D843" s="17" t="n">
        <v>2</v>
      </c>
      <c r="E843" s="17" t="n">
        <v>86</v>
      </c>
      <c r="F843" s="17" t="n">
        <v>45</v>
      </c>
      <c r="G843" s="17" t="n">
        <v>8</v>
      </c>
      <c r="H843" s="4" t="n">
        <v>8045</v>
      </c>
      <c r="I843" s="4" t="s">
        <v>200</v>
      </c>
      <c r="J843" s="4" t="s">
        <v>200</v>
      </c>
      <c r="K843" s="4" t="n">
        <v>28045</v>
      </c>
      <c r="L843" s="4" t="s">
        <v>3517</v>
      </c>
      <c r="M843" s="16"/>
      <c r="N843" s="16"/>
      <c r="O843" s="16" t="s">
        <v>2596</v>
      </c>
      <c r="P843" s="16"/>
      <c r="Q843" s="16" t="s">
        <v>137</v>
      </c>
      <c r="R843" s="16" t="n">
        <f aca="false">(1+LEN(N843)-LEN(SUBSTITUTE(N843," ","")))+1</f>
        <v>2</v>
      </c>
      <c r="S843" s="16" t="n">
        <f aca="false">(1+LEN(O843)-LEN(SUBSTITUTE(O843," ","")))</f>
        <v>7</v>
      </c>
      <c r="T843" s="16" t="s">
        <v>2437</v>
      </c>
      <c r="U843" s="16" t="s">
        <v>2561</v>
      </c>
      <c r="V843" s="16" t="s">
        <v>2561</v>
      </c>
      <c r="W843" s="16" t="s">
        <v>2577</v>
      </c>
      <c r="X843" s="16" t="s">
        <v>2009</v>
      </c>
      <c r="Y843" s="16" t="s">
        <v>2578</v>
      </c>
      <c r="Z843" s="16" t="s">
        <v>2561</v>
      </c>
      <c r="AA843" s="16" t="s">
        <v>2579</v>
      </c>
      <c r="AB843" s="16" t="s">
        <v>2561</v>
      </c>
      <c r="AC843" s="16" t="s">
        <v>2580</v>
      </c>
      <c r="AD843" s="16" t="s">
        <v>186</v>
      </c>
      <c r="AE843" s="16" t="s">
        <v>186</v>
      </c>
      <c r="AF843" s="16" t="s">
        <v>2581</v>
      </c>
      <c r="AG843" s="16" t="s">
        <v>2582</v>
      </c>
      <c r="AH843" s="16" t="s">
        <v>186</v>
      </c>
      <c r="AI843" s="16" t="s">
        <v>186</v>
      </c>
      <c r="AJ843" s="16" t="s">
        <v>2561</v>
      </c>
      <c r="AK843" s="16" t="s">
        <v>2583</v>
      </c>
      <c r="AL843" s="16" t="s">
        <v>186</v>
      </c>
      <c r="AM843" s="16" t="s">
        <v>2561</v>
      </c>
      <c r="AN843" s="16" t="s">
        <v>186</v>
      </c>
      <c r="AO843" s="16" t="s">
        <v>186</v>
      </c>
      <c r="AP843" s="16" t="s">
        <v>2580</v>
      </c>
      <c r="AQ843" s="16" t="s">
        <v>2561</v>
      </c>
      <c r="AR843" s="16" t="s">
        <v>2580</v>
      </c>
      <c r="AS843" s="16" t="s">
        <v>2584</v>
      </c>
      <c r="AT843" s="16" t="s">
        <v>2561</v>
      </c>
      <c r="AU843" s="16" t="s">
        <v>186</v>
      </c>
      <c r="AV843" s="16" t="s">
        <v>186</v>
      </c>
      <c r="AW843" s="16" t="s">
        <v>2580</v>
      </c>
      <c r="AX843" s="16" t="s">
        <v>1520</v>
      </c>
      <c r="AY843" s="16" t="s">
        <v>186</v>
      </c>
      <c r="AZ843" s="16" t="s">
        <v>2563</v>
      </c>
      <c r="BA843" s="16" t="s">
        <v>2585</v>
      </c>
      <c r="BB843" s="16" t="s">
        <v>186</v>
      </c>
      <c r="BC843" s="16" t="s">
        <v>2586</v>
      </c>
      <c r="BD843" s="16" t="s">
        <v>2587</v>
      </c>
      <c r="BE843" s="16" t="s">
        <v>2588</v>
      </c>
      <c r="BF843" s="16" t="s">
        <v>186</v>
      </c>
      <c r="BG843" s="16" t="s">
        <v>2589</v>
      </c>
      <c r="BH843" s="16" t="s">
        <v>2580</v>
      </c>
      <c r="BI843" s="16" t="s">
        <v>2588</v>
      </c>
      <c r="BJ843" s="16" t="s">
        <v>2590</v>
      </c>
      <c r="BK843" s="16" t="s">
        <v>2591</v>
      </c>
      <c r="BL843" s="16" t="s">
        <v>2592</v>
      </c>
      <c r="BM843" s="16" t="s">
        <v>711</v>
      </c>
      <c r="BO843" s="16" t="s">
        <v>2563</v>
      </c>
      <c r="BP843" s="16" t="s">
        <v>2593</v>
      </c>
      <c r="BQ843" s="16" t="s">
        <v>190</v>
      </c>
      <c r="BS843" s="16" t="s">
        <v>186</v>
      </c>
      <c r="BW843" s="18"/>
      <c r="BZ843" s="18"/>
      <c r="CD843" s="18"/>
      <c r="CF843" s="18"/>
      <c r="CI843" s="18"/>
      <c r="CJ843" s="18"/>
    </row>
    <row r="844" customFormat="false" ht="13.8" hidden="false" customHeight="false" outlineLevel="0" collapsed="false">
      <c r="A844" s="4" t="s">
        <v>131</v>
      </c>
      <c r="B844" s="4" t="n">
        <v>1</v>
      </c>
      <c r="C844" s="0"/>
      <c r="D844" s="0"/>
      <c r="E844" s="0"/>
      <c r="F844" s="4" t="n">
        <v>61</v>
      </c>
      <c r="G844" s="4" t="n">
        <v>4</v>
      </c>
      <c r="H844" s="4" t="n">
        <v>4061</v>
      </c>
      <c r="I844" s="4" t="s">
        <v>200</v>
      </c>
      <c r="J844" s="4" t="s">
        <v>200</v>
      </c>
      <c r="K844" s="4" t="n">
        <v>24061</v>
      </c>
      <c r="L844" s="4" t="s">
        <v>3517</v>
      </c>
      <c r="O844" s="0" t="s">
        <v>3383</v>
      </c>
      <c r="P844" s="16"/>
      <c r="Q844" s="0" t="s">
        <v>137</v>
      </c>
      <c r="R844" s="0" t="n">
        <v>3</v>
      </c>
      <c r="S844" s="0" t="n">
        <f aca="false">(1+LEN(O844)-LEN(SUBSTITUTE(O844," ","")))</f>
        <v>6</v>
      </c>
    </row>
    <row r="845" customFormat="false" ht="13.8" hidden="false" customHeight="false" outlineLevel="0" collapsed="false">
      <c r="A845" s="4" t="s">
        <v>167</v>
      </c>
      <c r="B845" s="4" t="n">
        <v>1</v>
      </c>
      <c r="C845" s="4"/>
      <c r="D845" s="4"/>
      <c r="E845" s="4"/>
      <c r="F845" s="4" t="n">
        <v>61</v>
      </c>
      <c r="G845" s="4" t="n">
        <v>4</v>
      </c>
      <c r="H845" s="4" t="n">
        <v>4061</v>
      </c>
      <c r="I845" s="4" t="s">
        <v>200</v>
      </c>
      <c r="J845" s="4" t="s">
        <v>200</v>
      </c>
      <c r="K845" s="4" t="n">
        <v>24061</v>
      </c>
      <c r="L845" s="4" t="s">
        <v>3517</v>
      </c>
      <c r="O845" s="0" t="s">
        <v>3386</v>
      </c>
      <c r="Q845" s="0" t="s">
        <v>137</v>
      </c>
      <c r="R845" s="0" t="n">
        <v>3</v>
      </c>
      <c r="S845" s="0" t="n">
        <f aca="false">(1+LEN(O845)-LEN(SUBSTITUTE(O845," ","")))</f>
        <v>5</v>
      </c>
    </row>
    <row r="846" customFormat="false" ht="13.8" hidden="false" customHeight="false" outlineLevel="0" collapsed="false">
      <c r="A846" s="4" t="s">
        <v>195</v>
      </c>
      <c r="B846" s="4" t="n">
        <v>1</v>
      </c>
      <c r="C846" s="0"/>
      <c r="D846" s="0"/>
      <c r="E846" s="0"/>
      <c r="F846" s="4" t="n">
        <v>61</v>
      </c>
      <c r="G846" s="4" t="n">
        <v>4</v>
      </c>
      <c r="H846" s="4" t="n">
        <v>4061</v>
      </c>
      <c r="I846" s="4" t="s">
        <v>200</v>
      </c>
      <c r="J846" s="4" t="s">
        <v>200</v>
      </c>
      <c r="K846" s="4" t="n">
        <v>24061</v>
      </c>
      <c r="L846" s="4" t="s">
        <v>3517</v>
      </c>
      <c r="O846" s="0" t="s">
        <v>3383</v>
      </c>
      <c r="P846" s="16"/>
      <c r="Q846" s="0" t="s">
        <v>137</v>
      </c>
      <c r="R846" s="0" t="n">
        <v>3</v>
      </c>
      <c r="S846" s="0" t="n">
        <f aca="false">(1+LEN(O846)-LEN(SUBSTITUTE(O846," ","")))</f>
        <v>6</v>
      </c>
    </row>
    <row r="847" customFormat="false" ht="13.8" hidden="false" customHeight="false" outlineLevel="0" collapsed="false">
      <c r="A847" s="4" t="s">
        <v>197</v>
      </c>
      <c r="B847" s="4" t="n">
        <v>1</v>
      </c>
      <c r="C847" s="4"/>
      <c r="D847" s="4"/>
      <c r="E847" s="4"/>
      <c r="F847" s="4" t="n">
        <v>61</v>
      </c>
      <c r="G847" s="4" t="n">
        <v>4</v>
      </c>
      <c r="H847" s="4" t="n">
        <v>4061</v>
      </c>
      <c r="I847" s="4" t="s">
        <v>200</v>
      </c>
      <c r="J847" s="4" t="s">
        <v>200</v>
      </c>
      <c r="K847" s="4" t="n">
        <v>24061</v>
      </c>
      <c r="L847" s="4" t="s">
        <v>3517</v>
      </c>
      <c r="O847" s="0" t="s">
        <v>3386</v>
      </c>
      <c r="Q847" s="0" t="s">
        <v>137</v>
      </c>
      <c r="R847" s="0" t="n">
        <v>3</v>
      </c>
      <c r="S847" s="0" t="n">
        <f aca="false">(1+LEN(O847)-LEN(SUBSTITUTE(O847," ","")))</f>
        <v>5</v>
      </c>
    </row>
    <row r="848" customFormat="false" ht="13.8" hidden="false" customHeight="false" outlineLevel="0" collapsed="false">
      <c r="A848" s="4" t="s">
        <v>201</v>
      </c>
      <c r="B848" s="4" t="n">
        <v>2</v>
      </c>
      <c r="C848" s="0"/>
      <c r="D848" s="0"/>
      <c r="E848" s="0"/>
      <c r="F848" s="4" t="n">
        <v>61</v>
      </c>
      <c r="G848" s="4" t="n">
        <v>9</v>
      </c>
      <c r="H848" s="4" t="n">
        <v>9061</v>
      </c>
      <c r="I848" s="4" t="s">
        <v>200</v>
      </c>
      <c r="J848" s="4" t="s">
        <v>200</v>
      </c>
      <c r="K848" s="4" t="n">
        <v>29061</v>
      </c>
      <c r="L848" s="4" t="s">
        <v>3517</v>
      </c>
      <c r="O848" s="0" t="s">
        <v>3386</v>
      </c>
      <c r="P848" s="16"/>
      <c r="Q848" s="0" t="s">
        <v>137</v>
      </c>
      <c r="R848" s="0" t="n">
        <v>3</v>
      </c>
      <c r="S848" s="0" t="n">
        <f aca="false">(1+LEN(O848)-LEN(SUBSTITUTE(O848," ","")))</f>
        <v>5</v>
      </c>
    </row>
    <row r="849" customFormat="false" ht="13.8" hidden="false" customHeight="false" outlineLevel="0" collapsed="false">
      <c r="A849" s="4" t="s">
        <v>199</v>
      </c>
      <c r="B849" s="4" t="n">
        <v>2</v>
      </c>
      <c r="C849" s="4"/>
      <c r="D849" s="4"/>
      <c r="E849" s="4"/>
      <c r="F849" s="4" t="n">
        <v>61</v>
      </c>
      <c r="G849" s="4" t="n">
        <v>9</v>
      </c>
      <c r="H849" s="4" t="n">
        <v>9061</v>
      </c>
      <c r="I849" s="4" t="s">
        <v>200</v>
      </c>
      <c r="J849" s="4" t="s">
        <v>200</v>
      </c>
      <c r="K849" s="4" t="n">
        <v>29061</v>
      </c>
      <c r="L849" s="4" t="s">
        <v>3517</v>
      </c>
      <c r="M849" s="16"/>
      <c r="N849" s="16"/>
      <c r="O849" s="16" t="s">
        <v>3383</v>
      </c>
      <c r="P849" s="16"/>
      <c r="Q849" s="16" t="s">
        <v>137</v>
      </c>
      <c r="R849" s="16" t="n">
        <v>3</v>
      </c>
      <c r="S849" s="16" t="n">
        <f aca="false">(1+LEN(O849)-LEN(SUBSTITUTE(O849," ","")))</f>
        <v>6</v>
      </c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  <c r="BQ849" s="16"/>
      <c r="BR849" s="16"/>
      <c r="BS849" s="16"/>
      <c r="BT849" s="16"/>
      <c r="BU849" s="16"/>
      <c r="BV849" s="16"/>
      <c r="BW849" s="14"/>
      <c r="BX849" s="16"/>
      <c r="BY849" s="16"/>
      <c r="BZ849" s="14"/>
      <c r="CA849" s="16"/>
      <c r="CB849" s="16"/>
      <c r="CC849" s="16"/>
      <c r="CD849" s="14"/>
      <c r="CE849" s="16"/>
      <c r="CF849" s="14"/>
      <c r="CG849" s="16"/>
      <c r="CH849" s="16"/>
      <c r="CI849" s="16"/>
      <c r="CJ849" s="16"/>
      <c r="CK849" s="16"/>
      <c r="CL849" s="16"/>
    </row>
    <row r="850" customFormat="false" ht="13.8" hidden="false" customHeight="false" outlineLevel="0" collapsed="false">
      <c r="A850" s="4" t="s">
        <v>203</v>
      </c>
      <c r="B850" s="4" t="n">
        <v>2</v>
      </c>
      <c r="C850" s="0"/>
      <c r="D850" s="0"/>
      <c r="E850" s="0"/>
      <c r="F850" s="4" t="n">
        <v>61</v>
      </c>
      <c r="G850" s="4" t="n">
        <v>9</v>
      </c>
      <c r="H850" s="4" t="n">
        <v>9061</v>
      </c>
      <c r="I850" s="4" t="s">
        <v>200</v>
      </c>
      <c r="J850" s="4" t="s">
        <v>200</v>
      </c>
      <c r="K850" s="4" t="n">
        <v>29061</v>
      </c>
      <c r="L850" s="4" t="s">
        <v>3517</v>
      </c>
      <c r="O850" s="0" t="s">
        <v>3386</v>
      </c>
      <c r="P850" s="16"/>
      <c r="Q850" s="0" t="s">
        <v>137</v>
      </c>
      <c r="R850" s="0" t="n">
        <v>3</v>
      </c>
      <c r="S850" s="0" t="n">
        <f aca="false">(1+LEN(O850)-LEN(SUBSTITUTE(O850," ","")))</f>
        <v>5</v>
      </c>
    </row>
    <row r="851" customFormat="false" ht="13.8" hidden="false" customHeight="false" outlineLevel="0" collapsed="false">
      <c r="A851" s="4" t="s">
        <v>202</v>
      </c>
      <c r="B851" s="4" t="n">
        <v>2</v>
      </c>
      <c r="C851" s="4"/>
      <c r="D851" s="4"/>
      <c r="E851" s="4"/>
      <c r="F851" s="4" t="n">
        <v>61</v>
      </c>
      <c r="G851" s="4" t="n">
        <v>9</v>
      </c>
      <c r="H851" s="4" t="n">
        <v>9061</v>
      </c>
      <c r="I851" s="4" t="s">
        <v>200</v>
      </c>
      <c r="J851" s="4" t="s">
        <v>200</v>
      </c>
      <c r="K851" s="4" t="n">
        <v>29061</v>
      </c>
      <c r="L851" s="4" t="s">
        <v>3517</v>
      </c>
      <c r="O851" s="0" t="s">
        <v>3383</v>
      </c>
      <c r="Q851" s="0" t="s">
        <v>137</v>
      </c>
      <c r="R851" s="0" t="n">
        <v>3</v>
      </c>
      <c r="S851" s="0" t="n">
        <f aca="false">(1+LEN(O851)-LEN(SUBSTITUTE(O851," ","")))</f>
        <v>6</v>
      </c>
    </row>
    <row r="852" customFormat="false" ht="13.8" hidden="false" customHeight="false" outlineLevel="0" collapsed="false">
      <c r="A852" s="4" t="s">
        <v>131</v>
      </c>
      <c r="B852" s="4" t="n">
        <v>1</v>
      </c>
      <c r="C852" s="4"/>
      <c r="D852" s="4"/>
      <c r="E852" s="4"/>
      <c r="F852" s="4" t="n">
        <v>62</v>
      </c>
      <c r="G852" s="4" t="n">
        <v>4</v>
      </c>
      <c r="H852" s="4" t="n">
        <v>4062</v>
      </c>
      <c r="I852" s="4" t="s">
        <v>200</v>
      </c>
      <c r="J852" s="4" t="s">
        <v>200</v>
      </c>
      <c r="K852" s="4" t="n">
        <v>24062</v>
      </c>
      <c r="L852" s="4" t="s">
        <v>3517</v>
      </c>
      <c r="M852" s="16"/>
      <c r="N852" s="16"/>
      <c r="O852" s="16" t="s">
        <v>3389</v>
      </c>
      <c r="P852" s="16"/>
      <c r="Q852" s="16" t="s">
        <v>137</v>
      </c>
      <c r="R852" s="16" t="n">
        <v>3</v>
      </c>
      <c r="S852" s="16" t="n">
        <f aca="false">(1+LEN(O852)-LEN(SUBSTITUTE(O852," ","")))</f>
        <v>8</v>
      </c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  <c r="BQ852" s="16"/>
      <c r="BR852" s="16"/>
      <c r="BS852" s="16"/>
      <c r="BT852" s="16"/>
      <c r="BU852" s="16"/>
      <c r="BV852" s="16"/>
      <c r="BW852" s="14"/>
      <c r="BX852" s="16"/>
      <c r="BY852" s="16"/>
      <c r="BZ852" s="14"/>
      <c r="CA852" s="16"/>
      <c r="CB852" s="16"/>
      <c r="CC852" s="16"/>
      <c r="CD852" s="14"/>
      <c r="CE852" s="16"/>
      <c r="CF852" s="14"/>
      <c r="CG852" s="16"/>
      <c r="CH852" s="16"/>
      <c r="CI852" s="16"/>
      <c r="CJ852" s="16"/>
      <c r="CK852" s="16"/>
      <c r="CL852" s="16"/>
    </row>
    <row r="853" customFormat="false" ht="13.8" hidden="false" customHeight="false" outlineLevel="0" collapsed="false">
      <c r="A853" s="4" t="s">
        <v>167</v>
      </c>
      <c r="B853" s="4" t="n">
        <v>1</v>
      </c>
      <c r="C853" s="0"/>
      <c r="D853" s="0"/>
      <c r="E853" s="0"/>
      <c r="F853" s="4" t="n">
        <v>62</v>
      </c>
      <c r="G853" s="4" t="n">
        <v>4</v>
      </c>
      <c r="H853" s="4" t="n">
        <v>4062</v>
      </c>
      <c r="I853" s="4" t="s">
        <v>200</v>
      </c>
      <c r="J853" s="4" t="s">
        <v>200</v>
      </c>
      <c r="K853" s="4" t="n">
        <v>24062</v>
      </c>
      <c r="L853" s="4" t="s">
        <v>3517</v>
      </c>
      <c r="O853" s="0" t="s">
        <v>3392</v>
      </c>
      <c r="P853" s="16"/>
      <c r="Q853" s="0" t="s">
        <v>282</v>
      </c>
      <c r="R853" s="0" t="n">
        <v>3</v>
      </c>
      <c r="S853" s="0" t="n">
        <f aca="false">(1+LEN(O853)-LEN(SUBSTITUTE(O853," ","")))</f>
        <v>9</v>
      </c>
    </row>
    <row r="854" customFormat="false" ht="13.8" hidden="false" customHeight="false" outlineLevel="0" collapsed="false">
      <c r="A854" s="4" t="s">
        <v>195</v>
      </c>
      <c r="B854" s="4" t="n">
        <v>1</v>
      </c>
      <c r="C854" s="4"/>
      <c r="D854" s="4"/>
      <c r="E854" s="4"/>
      <c r="F854" s="4" t="n">
        <v>62</v>
      </c>
      <c r="G854" s="4" t="n">
        <v>4</v>
      </c>
      <c r="H854" s="4" t="n">
        <v>4062</v>
      </c>
      <c r="I854" s="4" t="s">
        <v>200</v>
      </c>
      <c r="J854" s="4" t="s">
        <v>200</v>
      </c>
      <c r="K854" s="4" t="n">
        <v>24062</v>
      </c>
      <c r="L854" s="4" t="s">
        <v>3517</v>
      </c>
      <c r="M854" s="16"/>
      <c r="N854" s="16"/>
      <c r="O854" s="16" t="s">
        <v>3389</v>
      </c>
      <c r="P854" s="16"/>
      <c r="Q854" s="16" t="s">
        <v>137</v>
      </c>
      <c r="R854" s="16" t="n">
        <v>3</v>
      </c>
      <c r="S854" s="16" t="n">
        <f aca="false">(1+LEN(O854)-LEN(SUBSTITUTE(O854," ","")))</f>
        <v>8</v>
      </c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  <c r="BQ854" s="16"/>
      <c r="BR854" s="16"/>
      <c r="BS854" s="16"/>
      <c r="BT854" s="16"/>
      <c r="BU854" s="16"/>
      <c r="BV854" s="16"/>
      <c r="BW854" s="14"/>
      <c r="BX854" s="16"/>
      <c r="BY854" s="16"/>
      <c r="BZ854" s="14"/>
      <c r="CA854" s="16"/>
      <c r="CB854" s="16"/>
      <c r="CC854" s="16"/>
      <c r="CD854" s="14"/>
      <c r="CE854" s="16"/>
      <c r="CF854" s="14"/>
      <c r="CG854" s="16"/>
      <c r="CH854" s="16"/>
      <c r="CI854" s="16"/>
      <c r="CJ854" s="16"/>
      <c r="CK854" s="16"/>
      <c r="CL854" s="16"/>
    </row>
    <row r="855" customFormat="false" ht="13.8" hidden="false" customHeight="false" outlineLevel="0" collapsed="false">
      <c r="A855" s="4" t="s">
        <v>197</v>
      </c>
      <c r="B855" s="4" t="n">
        <v>1</v>
      </c>
      <c r="C855" s="4"/>
      <c r="D855" s="4"/>
      <c r="E855" s="4"/>
      <c r="F855" s="4" t="n">
        <v>62</v>
      </c>
      <c r="G855" s="4" t="n">
        <v>4</v>
      </c>
      <c r="H855" s="4" t="n">
        <v>4062</v>
      </c>
      <c r="I855" s="4" t="s">
        <v>200</v>
      </c>
      <c r="J855" s="4" t="s">
        <v>200</v>
      </c>
      <c r="K855" s="4" t="n">
        <v>24062</v>
      </c>
      <c r="L855" s="4" t="s">
        <v>3517</v>
      </c>
      <c r="O855" s="0" t="s">
        <v>3392</v>
      </c>
      <c r="Q855" s="0" t="s">
        <v>282</v>
      </c>
      <c r="R855" s="0" t="n">
        <v>3</v>
      </c>
      <c r="S855" s="0" t="n">
        <f aca="false">(1+LEN(O855)-LEN(SUBSTITUTE(O855," ","")))</f>
        <v>9</v>
      </c>
    </row>
    <row r="856" customFormat="false" ht="13.8" hidden="false" customHeight="false" outlineLevel="0" collapsed="false">
      <c r="A856" s="4" t="s">
        <v>201</v>
      </c>
      <c r="B856" s="4" t="n">
        <v>2</v>
      </c>
      <c r="C856" s="4"/>
      <c r="D856" s="4"/>
      <c r="E856" s="4"/>
      <c r="F856" s="4" t="n">
        <v>62</v>
      </c>
      <c r="G856" s="4" t="n">
        <v>9</v>
      </c>
      <c r="H856" s="4" t="n">
        <v>9062</v>
      </c>
      <c r="I856" s="4" t="s">
        <v>200</v>
      </c>
      <c r="J856" s="4" t="s">
        <v>200</v>
      </c>
      <c r="K856" s="4" t="n">
        <v>29062</v>
      </c>
      <c r="L856" s="4" t="s">
        <v>3517</v>
      </c>
      <c r="M856" s="16"/>
      <c r="N856" s="16"/>
      <c r="O856" s="16" t="s">
        <v>3392</v>
      </c>
      <c r="P856" s="16"/>
      <c r="Q856" s="16" t="s">
        <v>282</v>
      </c>
      <c r="R856" s="16" t="n">
        <v>3</v>
      </c>
      <c r="S856" s="16" t="n">
        <f aca="false">(1+LEN(O856)-LEN(SUBSTITUTE(O856," ","")))</f>
        <v>9</v>
      </c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6"/>
      <c r="BU856" s="16"/>
      <c r="BV856" s="16"/>
      <c r="BW856" s="14"/>
      <c r="BX856" s="16"/>
      <c r="BY856" s="16"/>
      <c r="BZ856" s="14"/>
      <c r="CA856" s="16"/>
      <c r="CB856" s="16"/>
      <c r="CC856" s="16"/>
      <c r="CD856" s="14"/>
      <c r="CE856" s="16"/>
      <c r="CF856" s="14"/>
      <c r="CG856" s="16"/>
      <c r="CH856" s="16"/>
      <c r="CI856" s="16"/>
      <c r="CJ856" s="16"/>
      <c r="CK856" s="16"/>
      <c r="CL856" s="16"/>
    </row>
    <row r="857" customFormat="false" ht="13.8" hidden="false" customHeight="false" outlineLevel="0" collapsed="false">
      <c r="A857" s="4" t="s">
        <v>199</v>
      </c>
      <c r="B857" s="4" t="n">
        <v>2</v>
      </c>
      <c r="C857" s="4"/>
      <c r="D857" s="4"/>
      <c r="E857" s="4"/>
      <c r="F857" s="4" t="n">
        <v>62</v>
      </c>
      <c r="G857" s="4" t="n">
        <v>9</v>
      </c>
      <c r="H857" s="4" t="n">
        <v>9062</v>
      </c>
      <c r="I857" s="4" t="s">
        <v>200</v>
      </c>
      <c r="J857" s="4" t="s">
        <v>200</v>
      </c>
      <c r="K857" s="4" t="n">
        <v>29062</v>
      </c>
      <c r="L857" s="4" t="s">
        <v>3517</v>
      </c>
      <c r="O857" s="16" t="s">
        <v>3389</v>
      </c>
      <c r="Q857" s="16" t="s">
        <v>137</v>
      </c>
      <c r="R857" s="16" t="n">
        <v>3</v>
      </c>
      <c r="S857" s="16" t="n">
        <f aca="false">(1+LEN(O857)-LEN(SUBSTITUTE(O857," ","")))</f>
        <v>8</v>
      </c>
      <c r="BW857" s="14"/>
      <c r="BZ857" s="14"/>
      <c r="CD857" s="14"/>
      <c r="CF857" s="14"/>
    </row>
    <row r="858" customFormat="false" ht="13.8" hidden="false" customHeight="false" outlineLevel="0" collapsed="false">
      <c r="A858" s="4" t="s">
        <v>203</v>
      </c>
      <c r="B858" s="4" t="n">
        <v>2</v>
      </c>
      <c r="C858" s="4"/>
      <c r="D858" s="4"/>
      <c r="E858" s="4"/>
      <c r="F858" s="4" t="n">
        <v>62</v>
      </c>
      <c r="G858" s="4" t="n">
        <v>9</v>
      </c>
      <c r="H858" s="4" t="n">
        <v>9062</v>
      </c>
      <c r="I858" s="4" t="s">
        <v>200</v>
      </c>
      <c r="J858" s="4" t="s">
        <v>200</v>
      </c>
      <c r="K858" s="4" t="n">
        <v>29062</v>
      </c>
      <c r="L858" s="4" t="s">
        <v>3517</v>
      </c>
      <c r="O858" s="0" t="s">
        <v>3392</v>
      </c>
      <c r="Q858" s="0" t="s">
        <v>282</v>
      </c>
      <c r="R858" s="0" t="n">
        <v>3</v>
      </c>
      <c r="S858" s="0" t="n">
        <f aca="false">(1+LEN(O858)-LEN(SUBSTITUTE(O858," ","")))</f>
        <v>9</v>
      </c>
    </row>
    <row r="859" customFormat="false" ht="13.8" hidden="false" customHeight="false" outlineLevel="0" collapsed="false">
      <c r="A859" s="4" t="s">
        <v>202</v>
      </c>
      <c r="B859" s="4" t="n">
        <v>2</v>
      </c>
      <c r="C859" s="4"/>
      <c r="D859" s="4"/>
      <c r="E859" s="4"/>
      <c r="F859" s="4" t="n">
        <v>62</v>
      </c>
      <c r="G859" s="4" t="n">
        <v>9</v>
      </c>
      <c r="H859" s="4" t="n">
        <v>9062</v>
      </c>
      <c r="I859" s="4" t="s">
        <v>200</v>
      </c>
      <c r="J859" s="4" t="s">
        <v>200</v>
      </c>
      <c r="K859" s="4" t="n">
        <v>29062</v>
      </c>
      <c r="L859" s="4" t="s">
        <v>3517</v>
      </c>
      <c r="O859" s="0" t="s">
        <v>3389</v>
      </c>
      <c r="Q859" s="0" t="s">
        <v>137</v>
      </c>
      <c r="R859" s="0" t="n">
        <v>3</v>
      </c>
      <c r="S859" s="0" t="n">
        <f aca="false">(1+LEN(O859)-LEN(SUBSTITUTE(O859," ","")))</f>
        <v>8</v>
      </c>
    </row>
    <row r="860" customFormat="false" ht="13.8" hidden="false" customHeight="false" outlineLevel="0" collapsed="false">
      <c r="A860" s="4" t="s">
        <v>131</v>
      </c>
      <c r="B860" s="4" t="n">
        <v>1</v>
      </c>
      <c r="C860" s="4"/>
      <c r="D860" s="4"/>
      <c r="E860" s="4"/>
      <c r="F860" s="4" t="n">
        <v>63</v>
      </c>
      <c r="G860" s="4" t="n">
        <v>4</v>
      </c>
      <c r="H860" s="4" t="n">
        <v>4063</v>
      </c>
      <c r="I860" s="4" t="s">
        <v>200</v>
      </c>
      <c r="J860" s="4" t="s">
        <v>200</v>
      </c>
      <c r="K860" s="4" t="n">
        <v>24063</v>
      </c>
      <c r="L860" s="4" t="s">
        <v>3517</v>
      </c>
      <c r="M860" s="16"/>
      <c r="N860" s="16"/>
      <c r="O860" s="16" t="s">
        <v>3395</v>
      </c>
      <c r="P860" s="16"/>
      <c r="Q860" s="16" t="s">
        <v>282</v>
      </c>
      <c r="R860" s="16" t="n">
        <v>3</v>
      </c>
      <c r="S860" s="16" t="n">
        <f aca="false">(1+LEN(O860)-LEN(SUBSTITUTE(O860," ","")))</f>
        <v>6</v>
      </c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  <c r="BQ860" s="16"/>
      <c r="BR860" s="16"/>
      <c r="BS860" s="16"/>
      <c r="BT860" s="16"/>
      <c r="BU860" s="16"/>
      <c r="BV860" s="16"/>
      <c r="BW860" s="14"/>
      <c r="BX860" s="16"/>
      <c r="BY860" s="16"/>
      <c r="BZ860" s="14"/>
      <c r="CA860" s="16"/>
      <c r="CB860" s="16"/>
      <c r="CC860" s="16"/>
      <c r="CD860" s="14"/>
      <c r="CE860" s="16"/>
      <c r="CF860" s="14"/>
      <c r="CG860" s="16"/>
      <c r="CH860" s="16"/>
      <c r="CI860" s="16"/>
      <c r="CJ860" s="16"/>
      <c r="CK860" s="16"/>
      <c r="CL860" s="16"/>
    </row>
    <row r="861" customFormat="false" ht="13.8" hidden="false" customHeight="false" outlineLevel="0" collapsed="false">
      <c r="A861" s="4" t="s">
        <v>167</v>
      </c>
      <c r="B861" s="4" t="n">
        <v>1</v>
      </c>
      <c r="C861" s="0"/>
      <c r="D861" s="0"/>
      <c r="E861" s="0"/>
      <c r="F861" s="4" t="n">
        <v>63</v>
      </c>
      <c r="G861" s="4" t="n">
        <v>4</v>
      </c>
      <c r="H861" s="4" t="n">
        <v>4063</v>
      </c>
      <c r="I861" s="4" t="s">
        <v>200</v>
      </c>
      <c r="J861" s="4" t="s">
        <v>200</v>
      </c>
      <c r="K861" s="4" t="n">
        <v>24063</v>
      </c>
      <c r="L861" s="4" t="s">
        <v>3517</v>
      </c>
      <c r="O861" s="0" t="s">
        <v>3398</v>
      </c>
      <c r="P861" s="16"/>
      <c r="Q861" s="0" t="s">
        <v>282</v>
      </c>
      <c r="R861" s="0" t="n">
        <v>3</v>
      </c>
      <c r="S861" s="0" t="n">
        <f aca="false">(1+LEN(O861)-LEN(SUBSTITUTE(O861," ","")))</f>
        <v>9</v>
      </c>
    </row>
    <row r="862" customFormat="false" ht="13.8" hidden="false" customHeight="false" outlineLevel="0" collapsed="false">
      <c r="A862" s="4" t="s">
        <v>195</v>
      </c>
      <c r="B862" s="4" t="n">
        <v>1</v>
      </c>
      <c r="C862" s="4"/>
      <c r="D862" s="4"/>
      <c r="E862" s="4"/>
      <c r="F862" s="4" t="n">
        <v>63</v>
      </c>
      <c r="G862" s="4" t="n">
        <v>4</v>
      </c>
      <c r="H862" s="4" t="n">
        <v>4063</v>
      </c>
      <c r="I862" s="4" t="s">
        <v>200</v>
      </c>
      <c r="J862" s="4" t="s">
        <v>200</v>
      </c>
      <c r="K862" s="4" t="n">
        <v>24063</v>
      </c>
      <c r="L862" s="4" t="s">
        <v>3517</v>
      </c>
      <c r="M862" s="16"/>
      <c r="N862" s="16"/>
      <c r="O862" s="0" t="s">
        <v>3395</v>
      </c>
      <c r="P862" s="16"/>
      <c r="Q862" s="0" t="s">
        <v>282</v>
      </c>
      <c r="R862" s="0" t="n">
        <v>3</v>
      </c>
      <c r="S862" s="16" t="n">
        <f aca="false">(1+LEN(O862)-LEN(SUBSTITUTE(O862," ","")))</f>
        <v>6</v>
      </c>
      <c r="BI862" s="16"/>
      <c r="BR862" s="16"/>
      <c r="BT862" s="16"/>
      <c r="BU862" s="16"/>
      <c r="BV862" s="16"/>
    </row>
    <row r="863" customFormat="false" ht="13.8" hidden="false" customHeight="false" outlineLevel="0" collapsed="false">
      <c r="A863" s="4" t="s">
        <v>197</v>
      </c>
      <c r="B863" s="4" t="n">
        <v>1</v>
      </c>
      <c r="C863" s="4"/>
      <c r="D863" s="4"/>
      <c r="E863" s="4"/>
      <c r="F863" s="4" t="n">
        <v>63</v>
      </c>
      <c r="G863" s="4" t="n">
        <v>4</v>
      </c>
      <c r="H863" s="4" t="n">
        <v>4063</v>
      </c>
      <c r="I863" s="4" t="s">
        <v>200</v>
      </c>
      <c r="J863" s="4" t="s">
        <v>200</v>
      </c>
      <c r="K863" s="4" t="n">
        <v>24063</v>
      </c>
      <c r="L863" s="4" t="s">
        <v>3517</v>
      </c>
      <c r="O863" s="0" t="s">
        <v>3398</v>
      </c>
      <c r="Q863" s="0" t="s">
        <v>282</v>
      </c>
      <c r="R863" s="0" t="n">
        <v>3</v>
      </c>
      <c r="S863" s="0" t="n">
        <f aca="false">(1+LEN(O863)-LEN(SUBSTITUTE(O863," ","")))</f>
        <v>9</v>
      </c>
    </row>
    <row r="864" customFormat="false" ht="13.8" hidden="false" customHeight="false" outlineLevel="0" collapsed="false">
      <c r="A864" s="4" t="s">
        <v>201</v>
      </c>
      <c r="B864" s="4" t="n">
        <v>2</v>
      </c>
      <c r="C864" s="4"/>
      <c r="D864" s="4"/>
      <c r="E864" s="4"/>
      <c r="F864" s="4" t="n">
        <v>63</v>
      </c>
      <c r="G864" s="4" t="n">
        <v>9</v>
      </c>
      <c r="H864" s="4" t="n">
        <v>9063</v>
      </c>
      <c r="I864" s="4" t="s">
        <v>200</v>
      </c>
      <c r="J864" s="4" t="s">
        <v>200</v>
      </c>
      <c r="K864" s="4" t="n">
        <v>29063</v>
      </c>
      <c r="L864" s="4" t="s">
        <v>3517</v>
      </c>
      <c r="O864" s="16" t="s">
        <v>3398</v>
      </c>
      <c r="Q864" s="16" t="s">
        <v>282</v>
      </c>
      <c r="R864" s="16" t="n">
        <v>3</v>
      </c>
      <c r="S864" s="16" t="n">
        <f aca="false">(1+LEN(O864)-LEN(SUBSTITUTE(O864," ","")))</f>
        <v>9</v>
      </c>
      <c r="BW864" s="14"/>
      <c r="BZ864" s="14"/>
      <c r="CD864" s="14"/>
      <c r="CF864" s="14"/>
    </row>
    <row r="865" customFormat="false" ht="13.8" hidden="false" customHeight="false" outlineLevel="0" collapsed="false">
      <c r="A865" s="4" t="s">
        <v>199</v>
      </c>
      <c r="B865" s="4" t="n">
        <v>2</v>
      </c>
      <c r="C865" s="0"/>
      <c r="D865" s="0"/>
      <c r="E865" s="0"/>
      <c r="F865" s="4" t="n">
        <v>63</v>
      </c>
      <c r="G865" s="4" t="n">
        <v>9</v>
      </c>
      <c r="H865" s="4" t="n">
        <v>9063</v>
      </c>
      <c r="I865" s="4" t="s">
        <v>200</v>
      </c>
      <c r="J865" s="4" t="s">
        <v>200</v>
      </c>
      <c r="K865" s="4" t="n">
        <v>29063</v>
      </c>
      <c r="L865" s="4" t="s">
        <v>3517</v>
      </c>
      <c r="O865" s="0" t="s">
        <v>3395</v>
      </c>
      <c r="P865" s="16"/>
      <c r="Q865" s="0" t="s">
        <v>282</v>
      </c>
      <c r="R865" s="0" t="n">
        <v>3</v>
      </c>
      <c r="S865" s="0" t="n">
        <f aca="false">(1+LEN(O865)-LEN(SUBSTITUTE(O865," ","")))</f>
        <v>6</v>
      </c>
    </row>
    <row r="866" customFormat="false" ht="13.8" hidden="false" customHeight="false" outlineLevel="0" collapsed="false">
      <c r="A866" s="4" t="s">
        <v>203</v>
      </c>
      <c r="B866" s="4" t="n">
        <v>2</v>
      </c>
      <c r="C866" s="4"/>
      <c r="D866" s="4"/>
      <c r="E866" s="4"/>
      <c r="F866" s="4" t="n">
        <v>63</v>
      </c>
      <c r="G866" s="4" t="n">
        <v>9</v>
      </c>
      <c r="H866" s="4" t="n">
        <v>9063</v>
      </c>
      <c r="I866" s="4" t="s">
        <v>200</v>
      </c>
      <c r="J866" s="4" t="s">
        <v>200</v>
      </c>
      <c r="K866" s="4" t="n">
        <v>29063</v>
      </c>
      <c r="L866" s="4" t="s">
        <v>3517</v>
      </c>
      <c r="O866" s="0" t="s">
        <v>3398</v>
      </c>
      <c r="Q866" s="0" t="s">
        <v>282</v>
      </c>
      <c r="R866" s="0" t="n">
        <v>3</v>
      </c>
      <c r="S866" s="0" t="n">
        <f aca="false">(1+LEN(O866)-LEN(SUBSTITUTE(O866," ","")))</f>
        <v>9</v>
      </c>
    </row>
    <row r="867" customFormat="false" ht="13.8" hidden="false" customHeight="false" outlineLevel="0" collapsed="false">
      <c r="A867" s="4" t="s">
        <v>202</v>
      </c>
      <c r="B867" s="4" t="n">
        <v>2</v>
      </c>
      <c r="C867" s="4"/>
      <c r="D867" s="4"/>
      <c r="E867" s="4"/>
      <c r="F867" s="4" t="n">
        <v>63</v>
      </c>
      <c r="G867" s="4" t="n">
        <v>9</v>
      </c>
      <c r="H867" s="4" t="n">
        <v>9063</v>
      </c>
      <c r="I867" s="4" t="s">
        <v>200</v>
      </c>
      <c r="J867" s="4" t="s">
        <v>200</v>
      </c>
      <c r="K867" s="4" t="n">
        <v>29063</v>
      </c>
      <c r="L867" s="4" t="s">
        <v>3517</v>
      </c>
      <c r="O867" s="0" t="s">
        <v>3395</v>
      </c>
      <c r="Q867" s="0" t="s">
        <v>282</v>
      </c>
      <c r="R867" s="0" t="n">
        <v>3</v>
      </c>
      <c r="S867" s="0" t="n">
        <f aca="false">(1+LEN(O867)-LEN(SUBSTITUTE(O867," ","")))</f>
        <v>6</v>
      </c>
    </row>
    <row r="868" customFormat="false" ht="13.8" hidden="false" customHeight="false" outlineLevel="0" collapsed="false">
      <c r="A868" s="4" t="s">
        <v>131</v>
      </c>
      <c r="B868" s="4" t="n">
        <v>1</v>
      </c>
      <c r="C868" s="4"/>
      <c r="D868" s="4"/>
      <c r="E868" s="4"/>
      <c r="F868" s="4" t="n">
        <v>64</v>
      </c>
      <c r="G868" s="4" t="n">
        <v>4</v>
      </c>
      <c r="H868" s="4" t="n">
        <v>4064</v>
      </c>
      <c r="I868" s="4" t="s">
        <v>200</v>
      </c>
      <c r="J868" s="4" t="s">
        <v>200</v>
      </c>
      <c r="K868" s="4" t="n">
        <v>24064</v>
      </c>
      <c r="L868" s="4" t="s">
        <v>3517</v>
      </c>
      <c r="O868" s="16" t="s">
        <v>3401</v>
      </c>
      <c r="Q868" s="16" t="s">
        <v>282</v>
      </c>
      <c r="R868" s="16" t="n">
        <v>3</v>
      </c>
      <c r="S868" s="16" t="n">
        <f aca="false">(1+LEN(O868)-LEN(SUBSTITUTE(O868," ","")))</f>
        <v>5</v>
      </c>
      <c r="BW868" s="14"/>
      <c r="BZ868" s="14"/>
      <c r="CD868" s="14"/>
      <c r="CF868" s="14"/>
    </row>
    <row r="869" customFormat="false" ht="13.8" hidden="false" customHeight="false" outlineLevel="0" collapsed="false">
      <c r="A869" s="4" t="s">
        <v>167</v>
      </c>
      <c r="B869" s="4" t="n">
        <v>1</v>
      </c>
      <c r="C869" s="0"/>
      <c r="D869" s="0"/>
      <c r="E869" s="0"/>
      <c r="F869" s="4" t="n">
        <v>64</v>
      </c>
      <c r="G869" s="4" t="n">
        <v>4</v>
      </c>
      <c r="H869" s="4" t="n">
        <v>4064</v>
      </c>
      <c r="I869" s="4" t="s">
        <v>200</v>
      </c>
      <c r="J869" s="4" t="s">
        <v>200</v>
      </c>
      <c r="K869" s="4" t="n">
        <v>24064</v>
      </c>
      <c r="L869" s="4" t="s">
        <v>3517</v>
      </c>
      <c r="O869" s="0" t="s">
        <v>3404</v>
      </c>
      <c r="Q869" s="0" t="s">
        <v>137</v>
      </c>
      <c r="R869" s="0" t="n">
        <v>3</v>
      </c>
      <c r="S869" s="0" t="n">
        <f aca="false">(1+LEN(O869)-LEN(SUBSTITUTE(O869," ","")))</f>
        <v>6</v>
      </c>
    </row>
    <row r="870" customFormat="false" ht="13.8" hidden="false" customHeight="false" outlineLevel="0" collapsed="false">
      <c r="A870" s="4" t="s">
        <v>195</v>
      </c>
      <c r="B870" s="4" t="n">
        <v>1</v>
      </c>
      <c r="C870" s="4"/>
      <c r="D870" s="4"/>
      <c r="E870" s="4"/>
      <c r="F870" s="4" t="n">
        <v>64</v>
      </c>
      <c r="G870" s="4" t="n">
        <v>4</v>
      </c>
      <c r="H870" s="4" t="n">
        <v>4064</v>
      </c>
      <c r="I870" s="4" t="s">
        <v>200</v>
      </c>
      <c r="J870" s="4" t="s">
        <v>200</v>
      </c>
      <c r="K870" s="4" t="n">
        <v>24064</v>
      </c>
      <c r="L870" s="4" t="s">
        <v>3517</v>
      </c>
      <c r="M870" s="16"/>
      <c r="N870" s="16"/>
      <c r="O870" s="0" t="s">
        <v>3401</v>
      </c>
      <c r="P870" s="16"/>
      <c r="Q870" s="0" t="s">
        <v>282</v>
      </c>
      <c r="R870" s="0" t="n">
        <v>3</v>
      </c>
      <c r="S870" s="16" t="n">
        <f aca="false">(1+LEN(O870)-LEN(SUBSTITUTE(O870," ","")))</f>
        <v>5</v>
      </c>
      <c r="BI870" s="16"/>
      <c r="BR870" s="16"/>
      <c r="BT870" s="16"/>
      <c r="BU870" s="16"/>
      <c r="BV870" s="16"/>
    </row>
    <row r="871" customFormat="false" ht="13.8" hidden="false" customHeight="false" outlineLevel="0" collapsed="false">
      <c r="A871" s="4" t="s">
        <v>197</v>
      </c>
      <c r="B871" s="4" t="n">
        <v>1</v>
      </c>
      <c r="C871" s="4"/>
      <c r="D871" s="4"/>
      <c r="E871" s="4"/>
      <c r="F871" s="4" t="n">
        <v>64</v>
      </c>
      <c r="G871" s="4" t="n">
        <v>4</v>
      </c>
      <c r="H871" s="4" t="n">
        <v>4064</v>
      </c>
      <c r="I871" s="4" t="s">
        <v>200</v>
      </c>
      <c r="J871" s="4" t="s">
        <v>200</v>
      </c>
      <c r="K871" s="4" t="n">
        <v>24064</v>
      </c>
      <c r="L871" s="4" t="s">
        <v>3517</v>
      </c>
      <c r="O871" s="0" t="s">
        <v>3404</v>
      </c>
      <c r="Q871" s="0" t="s">
        <v>137</v>
      </c>
      <c r="R871" s="0" t="n">
        <v>3</v>
      </c>
      <c r="S871" s="0" t="n">
        <f aca="false">(1+LEN(O871)-LEN(SUBSTITUTE(O871," ","")))</f>
        <v>6</v>
      </c>
    </row>
    <row r="872" customFormat="false" ht="13.8" hidden="false" customHeight="false" outlineLevel="0" collapsed="false">
      <c r="A872" s="4" t="s">
        <v>201</v>
      </c>
      <c r="B872" s="4" t="n">
        <v>2</v>
      </c>
      <c r="C872" s="0"/>
      <c r="D872" s="0"/>
      <c r="E872" s="0"/>
      <c r="F872" s="4" t="n">
        <v>64</v>
      </c>
      <c r="G872" s="4" t="n">
        <v>9</v>
      </c>
      <c r="H872" s="4" t="n">
        <v>9064</v>
      </c>
      <c r="I872" s="4" t="s">
        <v>200</v>
      </c>
      <c r="J872" s="4" t="s">
        <v>200</v>
      </c>
      <c r="K872" s="4" t="n">
        <v>29064</v>
      </c>
      <c r="L872" s="4" t="s">
        <v>3517</v>
      </c>
      <c r="O872" s="0" t="s">
        <v>3404</v>
      </c>
      <c r="Q872" s="0" t="s">
        <v>137</v>
      </c>
      <c r="R872" s="0" t="n">
        <v>3</v>
      </c>
      <c r="S872" s="0" t="n">
        <f aca="false">(1+LEN(O872)-LEN(SUBSTITUTE(O872," ","")))</f>
        <v>6</v>
      </c>
    </row>
    <row r="873" customFormat="false" ht="13.8" hidden="false" customHeight="false" outlineLevel="0" collapsed="false">
      <c r="A873" s="4" t="s">
        <v>199</v>
      </c>
      <c r="B873" s="4" t="n">
        <v>2</v>
      </c>
      <c r="C873" s="0"/>
      <c r="D873" s="0"/>
      <c r="E873" s="0"/>
      <c r="F873" s="4" t="n">
        <v>64</v>
      </c>
      <c r="G873" s="4" t="n">
        <v>9</v>
      </c>
      <c r="H873" s="4" t="n">
        <v>9064</v>
      </c>
      <c r="I873" s="4" t="s">
        <v>200</v>
      </c>
      <c r="J873" s="4" t="s">
        <v>200</v>
      </c>
      <c r="K873" s="4" t="n">
        <v>29064</v>
      </c>
      <c r="L873" s="4" t="s">
        <v>3517</v>
      </c>
      <c r="O873" s="0" t="s">
        <v>3401</v>
      </c>
      <c r="P873" s="16"/>
      <c r="Q873" s="0" t="s">
        <v>282</v>
      </c>
      <c r="R873" s="0" t="n">
        <v>3</v>
      </c>
      <c r="S873" s="0" t="n">
        <f aca="false">(1+LEN(O873)-LEN(SUBSTITUTE(O873," ","")))</f>
        <v>5</v>
      </c>
    </row>
    <row r="874" customFormat="false" ht="13.8" hidden="false" customHeight="false" outlineLevel="0" collapsed="false">
      <c r="A874" s="4" t="s">
        <v>203</v>
      </c>
      <c r="B874" s="4" t="n">
        <v>2</v>
      </c>
      <c r="C874" s="0"/>
      <c r="D874" s="0"/>
      <c r="E874" s="0"/>
      <c r="F874" s="4" t="n">
        <v>64</v>
      </c>
      <c r="G874" s="4" t="n">
        <v>9</v>
      </c>
      <c r="H874" s="4" t="n">
        <v>9064</v>
      </c>
      <c r="I874" s="4" t="s">
        <v>200</v>
      </c>
      <c r="J874" s="4" t="s">
        <v>200</v>
      </c>
      <c r="K874" s="4" t="n">
        <v>29064</v>
      </c>
      <c r="L874" s="4" t="s">
        <v>3517</v>
      </c>
      <c r="O874" s="0" t="s">
        <v>3404</v>
      </c>
      <c r="P874" s="16"/>
      <c r="Q874" s="0" t="s">
        <v>137</v>
      </c>
      <c r="R874" s="0" t="n">
        <v>3</v>
      </c>
      <c r="S874" s="0" t="n">
        <f aca="false">(1+LEN(O874)-LEN(SUBSTITUTE(O874," ","")))</f>
        <v>6</v>
      </c>
    </row>
    <row r="875" customFormat="false" ht="13.8" hidden="false" customHeight="false" outlineLevel="0" collapsed="false">
      <c r="A875" s="4" t="s">
        <v>202</v>
      </c>
      <c r="B875" s="4" t="n">
        <v>2</v>
      </c>
      <c r="C875" s="4"/>
      <c r="D875" s="4"/>
      <c r="E875" s="4"/>
      <c r="F875" s="4" t="n">
        <v>64</v>
      </c>
      <c r="G875" s="4" t="n">
        <v>9</v>
      </c>
      <c r="H875" s="4" t="n">
        <v>9064</v>
      </c>
      <c r="I875" s="4" t="s">
        <v>200</v>
      </c>
      <c r="J875" s="4" t="s">
        <v>200</v>
      </c>
      <c r="K875" s="4" t="n">
        <v>29064</v>
      </c>
      <c r="L875" s="4" t="s">
        <v>3517</v>
      </c>
      <c r="O875" s="0" t="s">
        <v>3401</v>
      </c>
      <c r="Q875" s="0" t="s">
        <v>282</v>
      </c>
      <c r="R875" s="0" t="n">
        <v>3</v>
      </c>
      <c r="S875" s="0" t="n">
        <f aca="false">(1+LEN(O875)-LEN(SUBSTITUTE(O875," ","")))</f>
        <v>5</v>
      </c>
    </row>
    <row r="876" customFormat="false" ht="13.8" hidden="false" customHeight="false" outlineLevel="0" collapsed="false">
      <c r="A876" s="4" t="s">
        <v>131</v>
      </c>
      <c r="B876" s="4" t="n">
        <v>1</v>
      </c>
      <c r="C876" s="0"/>
      <c r="D876" s="0"/>
      <c r="E876" s="0"/>
      <c r="F876" s="4" t="n">
        <v>65</v>
      </c>
      <c r="G876" s="4" t="n">
        <v>4</v>
      </c>
      <c r="H876" s="4" t="n">
        <v>4065</v>
      </c>
      <c r="I876" s="4" t="s">
        <v>200</v>
      </c>
      <c r="J876" s="4" t="s">
        <v>200</v>
      </c>
      <c r="K876" s="4" t="n">
        <v>24065</v>
      </c>
      <c r="L876" s="4" t="s">
        <v>3517</v>
      </c>
      <c r="O876" s="0" t="s">
        <v>3407</v>
      </c>
      <c r="P876" s="16"/>
      <c r="Q876" s="0" t="s">
        <v>282</v>
      </c>
      <c r="R876" s="0" t="n">
        <v>3</v>
      </c>
      <c r="S876" s="0" t="n">
        <f aca="false">(1+LEN(O876)-LEN(SUBSTITUTE(O876," ","")))</f>
        <v>7</v>
      </c>
    </row>
    <row r="877" customFormat="false" ht="13.8" hidden="false" customHeight="false" outlineLevel="0" collapsed="false">
      <c r="A877" s="4" t="s">
        <v>167</v>
      </c>
      <c r="B877" s="4" t="n">
        <v>1</v>
      </c>
      <c r="C877" s="4"/>
      <c r="D877" s="4"/>
      <c r="E877" s="4"/>
      <c r="F877" s="4" t="n">
        <v>65</v>
      </c>
      <c r="G877" s="4" t="n">
        <v>4</v>
      </c>
      <c r="H877" s="4" t="n">
        <v>4065</v>
      </c>
      <c r="I877" s="4" t="s">
        <v>200</v>
      </c>
      <c r="J877" s="4" t="s">
        <v>200</v>
      </c>
      <c r="K877" s="4" t="n">
        <v>24065</v>
      </c>
      <c r="L877" s="4" t="s">
        <v>3517</v>
      </c>
      <c r="M877" s="16"/>
      <c r="N877" s="16"/>
      <c r="O877" s="16" t="s">
        <v>3410</v>
      </c>
      <c r="P877" s="16"/>
      <c r="Q877" s="16" t="s">
        <v>282</v>
      </c>
      <c r="R877" s="16" t="n">
        <v>3</v>
      </c>
      <c r="S877" s="16" t="n">
        <f aca="false">(1+LEN(O877)-LEN(SUBSTITUTE(O877," ","")))</f>
        <v>9</v>
      </c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6"/>
      <c r="BU877" s="16"/>
      <c r="BV877" s="16"/>
      <c r="BW877" s="14"/>
      <c r="BX877" s="16"/>
      <c r="BY877" s="16"/>
      <c r="BZ877" s="14"/>
      <c r="CA877" s="16"/>
      <c r="CB877" s="16"/>
      <c r="CC877" s="16"/>
      <c r="CD877" s="14"/>
      <c r="CE877" s="16"/>
      <c r="CF877" s="14"/>
      <c r="CG877" s="16"/>
      <c r="CH877" s="16"/>
      <c r="CI877" s="16"/>
      <c r="CJ877" s="16"/>
      <c r="CK877" s="16"/>
      <c r="CL877" s="16"/>
    </row>
    <row r="878" customFormat="false" ht="13.8" hidden="false" customHeight="false" outlineLevel="0" collapsed="false">
      <c r="A878" s="4" t="s">
        <v>195</v>
      </c>
      <c r="B878" s="4" t="n">
        <v>1</v>
      </c>
      <c r="C878" s="4"/>
      <c r="D878" s="4"/>
      <c r="E878" s="4"/>
      <c r="F878" s="4" t="n">
        <v>65</v>
      </c>
      <c r="G878" s="4" t="n">
        <v>4</v>
      </c>
      <c r="H878" s="4" t="n">
        <v>4065</v>
      </c>
      <c r="I878" s="4" t="s">
        <v>200</v>
      </c>
      <c r="J878" s="4" t="s">
        <v>200</v>
      </c>
      <c r="K878" s="4" t="n">
        <v>24065</v>
      </c>
      <c r="L878" s="4" t="s">
        <v>3517</v>
      </c>
      <c r="M878" s="16"/>
      <c r="N878" s="16"/>
      <c r="O878" s="0" t="s">
        <v>3407</v>
      </c>
      <c r="P878" s="16"/>
      <c r="Q878" s="0" t="s">
        <v>282</v>
      </c>
      <c r="R878" s="0" t="n">
        <v>3</v>
      </c>
      <c r="S878" s="16" t="n">
        <f aca="false">(1+LEN(O878)-LEN(SUBSTITUTE(O878," ","")))</f>
        <v>7</v>
      </c>
      <c r="BI878" s="16"/>
      <c r="BR878" s="16"/>
      <c r="BT878" s="16"/>
      <c r="BU878" s="16"/>
      <c r="BV878" s="16"/>
    </row>
    <row r="879" customFormat="false" ht="13.8" hidden="false" customHeight="false" outlineLevel="0" collapsed="false">
      <c r="A879" s="4" t="s">
        <v>197</v>
      </c>
      <c r="B879" s="4" t="n">
        <v>1</v>
      </c>
      <c r="C879" s="4"/>
      <c r="D879" s="4"/>
      <c r="E879" s="4"/>
      <c r="F879" s="4" t="n">
        <v>65</v>
      </c>
      <c r="G879" s="4" t="n">
        <v>4</v>
      </c>
      <c r="H879" s="4" t="n">
        <v>4065</v>
      </c>
      <c r="I879" s="4" t="s">
        <v>200</v>
      </c>
      <c r="J879" s="4" t="s">
        <v>200</v>
      </c>
      <c r="K879" s="4" t="n">
        <v>24065</v>
      </c>
      <c r="L879" s="4" t="s">
        <v>3517</v>
      </c>
      <c r="O879" s="0" t="s">
        <v>3410</v>
      </c>
      <c r="Q879" s="0" t="s">
        <v>282</v>
      </c>
      <c r="R879" s="0" t="n">
        <v>3</v>
      </c>
      <c r="S879" s="0" t="n">
        <f aca="false">(1+LEN(O879)-LEN(SUBSTITUTE(O879," ","")))</f>
        <v>9</v>
      </c>
    </row>
    <row r="880" customFormat="false" ht="13.8" hidden="false" customHeight="false" outlineLevel="0" collapsed="false">
      <c r="A880" s="4" t="s">
        <v>201</v>
      </c>
      <c r="B880" s="4" t="n">
        <v>2</v>
      </c>
      <c r="C880" s="0"/>
      <c r="D880" s="0"/>
      <c r="E880" s="0"/>
      <c r="F880" s="4" t="n">
        <v>65</v>
      </c>
      <c r="G880" s="4" t="n">
        <v>9</v>
      </c>
      <c r="H880" s="4" t="n">
        <v>9065</v>
      </c>
      <c r="I880" s="4" t="s">
        <v>200</v>
      </c>
      <c r="J880" s="4" t="s">
        <v>200</v>
      </c>
      <c r="K880" s="4" t="n">
        <v>29065</v>
      </c>
      <c r="L880" s="4" t="s">
        <v>3517</v>
      </c>
      <c r="O880" s="0" t="s">
        <v>3410</v>
      </c>
      <c r="P880" s="16"/>
      <c r="Q880" s="0" t="s">
        <v>282</v>
      </c>
      <c r="R880" s="0" t="n">
        <v>3</v>
      </c>
      <c r="S880" s="0" t="n">
        <f aca="false">(1+LEN(O880)-LEN(SUBSTITUTE(O880," ","")))</f>
        <v>9</v>
      </c>
    </row>
    <row r="881" customFormat="false" ht="13.8" hidden="false" customHeight="false" outlineLevel="0" collapsed="false">
      <c r="A881" s="4" t="s">
        <v>199</v>
      </c>
      <c r="B881" s="4" t="n">
        <v>2</v>
      </c>
      <c r="C881" s="4"/>
      <c r="D881" s="4"/>
      <c r="E881" s="4"/>
      <c r="F881" s="4" t="n">
        <v>65</v>
      </c>
      <c r="G881" s="4" t="n">
        <v>9</v>
      </c>
      <c r="H881" s="4" t="n">
        <v>9065</v>
      </c>
      <c r="I881" s="4" t="s">
        <v>200</v>
      </c>
      <c r="J881" s="4" t="s">
        <v>200</v>
      </c>
      <c r="K881" s="4" t="n">
        <v>29065</v>
      </c>
      <c r="L881" s="4" t="s">
        <v>3517</v>
      </c>
      <c r="M881" s="16"/>
      <c r="N881" s="16"/>
      <c r="O881" s="16" t="s">
        <v>3407</v>
      </c>
      <c r="P881" s="16"/>
      <c r="Q881" s="16" t="s">
        <v>282</v>
      </c>
      <c r="R881" s="16" t="n">
        <v>3</v>
      </c>
      <c r="S881" s="16" t="n">
        <f aca="false">(1+LEN(O881)-LEN(SUBSTITUTE(O881," ","")))</f>
        <v>7</v>
      </c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6"/>
      <c r="BU881" s="16"/>
      <c r="BV881" s="16"/>
      <c r="BW881" s="14"/>
      <c r="BX881" s="16"/>
      <c r="BY881" s="16"/>
      <c r="BZ881" s="14"/>
      <c r="CA881" s="16"/>
      <c r="CB881" s="16"/>
      <c r="CC881" s="16"/>
      <c r="CD881" s="14"/>
      <c r="CE881" s="16"/>
      <c r="CF881" s="14"/>
      <c r="CG881" s="16"/>
      <c r="CH881" s="16"/>
      <c r="CI881" s="16"/>
      <c r="CJ881" s="16"/>
      <c r="CK881" s="16"/>
      <c r="CL881" s="16"/>
    </row>
    <row r="882" customFormat="false" ht="13.8" hidden="false" customHeight="false" outlineLevel="0" collapsed="false">
      <c r="A882" s="4" t="s">
        <v>203</v>
      </c>
      <c r="B882" s="4" t="n">
        <v>2</v>
      </c>
      <c r="C882" s="4"/>
      <c r="D882" s="4"/>
      <c r="E882" s="4"/>
      <c r="F882" s="4" t="n">
        <v>65</v>
      </c>
      <c r="G882" s="4" t="n">
        <v>9</v>
      </c>
      <c r="H882" s="4" t="n">
        <v>9065</v>
      </c>
      <c r="I882" s="4" t="s">
        <v>200</v>
      </c>
      <c r="J882" s="4" t="s">
        <v>200</v>
      </c>
      <c r="K882" s="4" t="n">
        <v>29065</v>
      </c>
      <c r="L882" s="4" t="s">
        <v>3517</v>
      </c>
      <c r="O882" s="0" t="s">
        <v>3410</v>
      </c>
      <c r="Q882" s="0" t="s">
        <v>282</v>
      </c>
      <c r="R882" s="0" t="n">
        <v>3</v>
      </c>
      <c r="S882" s="0" t="n">
        <f aca="false">(1+LEN(O882)-LEN(SUBSTITUTE(O882," ","")))</f>
        <v>9</v>
      </c>
    </row>
    <row r="883" customFormat="false" ht="13.8" hidden="false" customHeight="false" outlineLevel="0" collapsed="false">
      <c r="A883" s="4" t="s">
        <v>202</v>
      </c>
      <c r="B883" s="4" t="n">
        <v>2</v>
      </c>
      <c r="C883" s="4"/>
      <c r="D883" s="4"/>
      <c r="E883" s="4"/>
      <c r="F883" s="4" t="n">
        <v>65</v>
      </c>
      <c r="G883" s="4" t="n">
        <v>9</v>
      </c>
      <c r="H883" s="4" t="n">
        <v>9065</v>
      </c>
      <c r="I883" s="4" t="s">
        <v>200</v>
      </c>
      <c r="J883" s="4" t="s">
        <v>200</v>
      </c>
      <c r="K883" s="4" t="n">
        <v>29065</v>
      </c>
      <c r="L883" s="4" t="s">
        <v>3517</v>
      </c>
      <c r="O883" s="0" t="s">
        <v>3407</v>
      </c>
      <c r="Q883" s="0" t="s">
        <v>282</v>
      </c>
      <c r="R883" s="0" t="n">
        <v>3</v>
      </c>
      <c r="S883" s="0" t="n">
        <f aca="false">(1+LEN(O883)-LEN(SUBSTITUTE(O883," ","")))</f>
        <v>7</v>
      </c>
    </row>
    <row r="884" customFormat="false" ht="13.8" hidden="false" customHeight="false" outlineLevel="0" collapsed="false">
      <c r="A884" s="4" t="s">
        <v>131</v>
      </c>
      <c r="B884" s="4" t="n">
        <v>1</v>
      </c>
      <c r="C884" s="4"/>
      <c r="D884" s="4"/>
      <c r="E884" s="4"/>
      <c r="F884" s="4" t="n">
        <v>66</v>
      </c>
      <c r="G884" s="4" t="n">
        <v>4</v>
      </c>
      <c r="H884" s="4" t="n">
        <v>4066</v>
      </c>
      <c r="I884" s="4" t="s">
        <v>200</v>
      </c>
      <c r="J884" s="4" t="s">
        <v>200</v>
      </c>
      <c r="K884" s="4" t="n">
        <v>24066</v>
      </c>
      <c r="L884" s="4" t="s">
        <v>3517</v>
      </c>
      <c r="M884" s="16"/>
      <c r="N884" s="16"/>
      <c r="O884" s="16" t="s">
        <v>3413</v>
      </c>
      <c r="P884" s="16"/>
      <c r="Q884" s="16" t="s">
        <v>137</v>
      </c>
      <c r="R884" s="16" t="n">
        <v>3</v>
      </c>
      <c r="S884" s="16" t="n">
        <f aca="false">(1+LEN(O884)-LEN(SUBSTITUTE(O884," ","")))</f>
        <v>5</v>
      </c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6"/>
      <c r="BU884" s="16"/>
      <c r="BV884" s="16"/>
      <c r="BW884" s="14"/>
      <c r="BX884" s="16"/>
      <c r="BY884" s="16"/>
      <c r="BZ884" s="14"/>
      <c r="CA884" s="16"/>
      <c r="CB884" s="16"/>
      <c r="CC884" s="16"/>
      <c r="CD884" s="14"/>
      <c r="CE884" s="16"/>
      <c r="CF884" s="14"/>
      <c r="CG884" s="16"/>
      <c r="CH884" s="16"/>
      <c r="CI884" s="16"/>
      <c r="CJ884" s="16"/>
      <c r="CK884" s="16"/>
      <c r="CL884" s="16"/>
    </row>
    <row r="885" customFormat="false" ht="13.8" hidden="false" customHeight="false" outlineLevel="0" collapsed="false">
      <c r="A885" s="4" t="s">
        <v>167</v>
      </c>
      <c r="B885" s="4" t="n">
        <v>1</v>
      </c>
      <c r="C885" s="4"/>
      <c r="D885" s="4"/>
      <c r="E885" s="4"/>
      <c r="F885" s="4" t="n">
        <v>66</v>
      </c>
      <c r="G885" s="4" t="n">
        <v>4</v>
      </c>
      <c r="H885" s="4" t="n">
        <v>4066</v>
      </c>
      <c r="I885" s="4" t="s">
        <v>200</v>
      </c>
      <c r="J885" s="4" t="s">
        <v>200</v>
      </c>
      <c r="K885" s="4" t="n">
        <v>24066</v>
      </c>
      <c r="L885" s="4" t="s">
        <v>3517</v>
      </c>
      <c r="M885" s="16"/>
      <c r="N885" s="16"/>
      <c r="O885" s="16" t="s">
        <v>3416</v>
      </c>
      <c r="P885" s="16"/>
      <c r="Q885" s="16" t="s">
        <v>282</v>
      </c>
      <c r="R885" s="16" t="n">
        <v>3</v>
      </c>
      <c r="S885" s="16" t="n">
        <f aca="false">(1+LEN(O885)-LEN(SUBSTITUTE(O885," ","")))</f>
        <v>4</v>
      </c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6"/>
      <c r="BU885" s="16"/>
      <c r="BV885" s="16"/>
      <c r="BW885" s="14"/>
      <c r="BX885" s="16"/>
      <c r="BY885" s="16"/>
      <c r="BZ885" s="14"/>
      <c r="CA885" s="16"/>
      <c r="CB885" s="16"/>
      <c r="CC885" s="16"/>
      <c r="CD885" s="14"/>
      <c r="CE885" s="16"/>
      <c r="CF885" s="14"/>
      <c r="CG885" s="16"/>
      <c r="CH885" s="16"/>
      <c r="CI885" s="16"/>
      <c r="CJ885" s="16"/>
      <c r="CK885" s="16"/>
      <c r="CL885" s="16"/>
    </row>
    <row r="886" customFormat="false" ht="13.8" hidden="false" customHeight="false" outlineLevel="0" collapsed="false">
      <c r="A886" s="4" t="s">
        <v>195</v>
      </c>
      <c r="B886" s="4" t="n">
        <v>1</v>
      </c>
      <c r="C886" s="4"/>
      <c r="D886" s="4"/>
      <c r="E886" s="4"/>
      <c r="F886" s="4" t="n">
        <v>66</v>
      </c>
      <c r="G886" s="4" t="n">
        <v>4</v>
      </c>
      <c r="H886" s="4" t="n">
        <v>4066</v>
      </c>
      <c r="I886" s="4" t="s">
        <v>200</v>
      </c>
      <c r="J886" s="4" t="s">
        <v>200</v>
      </c>
      <c r="K886" s="4" t="n">
        <v>24066</v>
      </c>
      <c r="L886" s="4" t="s">
        <v>3517</v>
      </c>
      <c r="O886" s="16" t="s">
        <v>3413</v>
      </c>
      <c r="Q886" s="16" t="s">
        <v>137</v>
      </c>
      <c r="R886" s="16" t="n">
        <v>3</v>
      </c>
      <c r="S886" s="16" t="n">
        <f aca="false">(1+LEN(O886)-LEN(SUBSTITUTE(O886," ","")))</f>
        <v>5</v>
      </c>
      <c r="BW886" s="14"/>
      <c r="BZ886" s="14"/>
      <c r="CD886" s="14"/>
      <c r="CF886" s="14"/>
    </row>
    <row r="887" customFormat="false" ht="13.8" hidden="false" customHeight="false" outlineLevel="0" collapsed="false">
      <c r="A887" s="4" t="s">
        <v>197</v>
      </c>
      <c r="B887" s="4" t="n">
        <v>1</v>
      </c>
      <c r="C887" s="4"/>
      <c r="D887" s="4"/>
      <c r="E887" s="4"/>
      <c r="F887" s="4" t="n">
        <v>66</v>
      </c>
      <c r="G887" s="4" t="n">
        <v>4</v>
      </c>
      <c r="H887" s="4" t="n">
        <v>4066</v>
      </c>
      <c r="I887" s="4" t="s">
        <v>200</v>
      </c>
      <c r="J887" s="4" t="s">
        <v>200</v>
      </c>
      <c r="K887" s="4" t="n">
        <v>24066</v>
      </c>
      <c r="L887" s="4" t="s">
        <v>3517</v>
      </c>
      <c r="O887" s="0" t="s">
        <v>3416</v>
      </c>
      <c r="Q887" s="0" t="s">
        <v>282</v>
      </c>
      <c r="R887" s="0" t="n">
        <v>3</v>
      </c>
      <c r="S887" s="0" t="n">
        <f aca="false">(1+LEN(O887)-LEN(SUBSTITUTE(O887," ","")))</f>
        <v>4</v>
      </c>
    </row>
    <row r="888" customFormat="false" ht="13.8" hidden="false" customHeight="false" outlineLevel="0" collapsed="false">
      <c r="A888" s="4" t="s">
        <v>201</v>
      </c>
      <c r="B888" s="4" t="n">
        <v>2</v>
      </c>
      <c r="C888" s="0"/>
      <c r="D888" s="0"/>
      <c r="E888" s="0"/>
      <c r="F888" s="4" t="n">
        <v>66</v>
      </c>
      <c r="G888" s="4" t="n">
        <v>9</v>
      </c>
      <c r="H888" s="4" t="n">
        <v>9066</v>
      </c>
      <c r="I888" s="4" t="s">
        <v>200</v>
      </c>
      <c r="J888" s="4" t="s">
        <v>200</v>
      </c>
      <c r="K888" s="4" t="n">
        <v>29066</v>
      </c>
      <c r="L888" s="4" t="s">
        <v>3517</v>
      </c>
      <c r="O888" s="0" t="s">
        <v>3416</v>
      </c>
      <c r="P888" s="16"/>
      <c r="Q888" s="0" t="s">
        <v>282</v>
      </c>
      <c r="R888" s="0" t="n">
        <v>3</v>
      </c>
      <c r="S888" s="0" t="n">
        <f aca="false">(1+LEN(O888)-LEN(SUBSTITUTE(O888," ","")))</f>
        <v>4</v>
      </c>
    </row>
    <row r="889" customFormat="false" ht="13.8" hidden="false" customHeight="false" outlineLevel="0" collapsed="false">
      <c r="A889" s="4" t="s">
        <v>199</v>
      </c>
      <c r="B889" s="4" t="n">
        <v>2</v>
      </c>
      <c r="C889" s="0"/>
      <c r="D889" s="0"/>
      <c r="E889" s="0"/>
      <c r="F889" s="4" t="n">
        <v>66</v>
      </c>
      <c r="G889" s="4" t="n">
        <v>9</v>
      </c>
      <c r="H889" s="4" t="n">
        <v>9066</v>
      </c>
      <c r="I889" s="4" t="s">
        <v>200</v>
      </c>
      <c r="J889" s="4" t="s">
        <v>200</v>
      </c>
      <c r="K889" s="4" t="n">
        <v>29066</v>
      </c>
      <c r="L889" s="4" t="s">
        <v>3517</v>
      </c>
      <c r="O889" s="0" t="s">
        <v>3413</v>
      </c>
      <c r="Q889" s="0" t="s">
        <v>137</v>
      </c>
      <c r="R889" s="0" t="n">
        <v>3</v>
      </c>
      <c r="S889" s="0" t="n">
        <f aca="false">(1+LEN(O889)-LEN(SUBSTITUTE(O889," ","")))</f>
        <v>5</v>
      </c>
    </row>
    <row r="890" customFormat="false" ht="13.8" hidden="false" customHeight="false" outlineLevel="0" collapsed="false">
      <c r="A890" s="4" t="s">
        <v>203</v>
      </c>
      <c r="B890" s="4" t="n">
        <v>2</v>
      </c>
      <c r="C890" s="4"/>
      <c r="D890" s="4"/>
      <c r="E890" s="4"/>
      <c r="F890" s="4" t="n">
        <v>66</v>
      </c>
      <c r="G890" s="4" t="n">
        <v>9</v>
      </c>
      <c r="H890" s="4" t="n">
        <v>9066</v>
      </c>
      <c r="I890" s="4" t="s">
        <v>200</v>
      </c>
      <c r="J890" s="4" t="s">
        <v>200</v>
      </c>
      <c r="K890" s="4" t="n">
        <v>29066</v>
      </c>
      <c r="L890" s="4" t="s">
        <v>3517</v>
      </c>
      <c r="O890" s="0" t="s">
        <v>3416</v>
      </c>
      <c r="Q890" s="0" t="s">
        <v>282</v>
      </c>
      <c r="R890" s="0" t="n">
        <v>3</v>
      </c>
      <c r="S890" s="0" t="n">
        <f aca="false">(1+LEN(O890)-LEN(SUBSTITUTE(O890," ","")))</f>
        <v>4</v>
      </c>
    </row>
    <row r="891" customFormat="false" ht="13.8" hidden="false" customHeight="false" outlineLevel="0" collapsed="false">
      <c r="A891" s="4" t="s">
        <v>202</v>
      </c>
      <c r="B891" s="4" t="n">
        <v>2</v>
      </c>
      <c r="C891" s="4"/>
      <c r="D891" s="4"/>
      <c r="E891" s="4"/>
      <c r="F891" s="4" t="n">
        <v>66</v>
      </c>
      <c r="G891" s="4" t="n">
        <v>9</v>
      </c>
      <c r="H891" s="4" t="n">
        <v>9066</v>
      </c>
      <c r="I891" s="4" t="s">
        <v>200</v>
      </c>
      <c r="J891" s="4" t="s">
        <v>200</v>
      </c>
      <c r="K891" s="4" t="n">
        <v>29066</v>
      </c>
      <c r="L891" s="4" t="s">
        <v>3517</v>
      </c>
      <c r="O891" s="0" t="s">
        <v>3413</v>
      </c>
      <c r="Q891" s="0" t="s">
        <v>137</v>
      </c>
      <c r="R891" s="0" t="n">
        <v>3</v>
      </c>
      <c r="S891" s="0" t="n">
        <f aca="false">(1+LEN(O891)-LEN(SUBSTITUTE(O891," ","")))</f>
        <v>5</v>
      </c>
    </row>
    <row r="892" customFormat="false" ht="13.8" hidden="false" customHeight="false" outlineLevel="0" collapsed="false">
      <c r="A892" s="4" t="s">
        <v>131</v>
      </c>
      <c r="B892" s="4" t="n">
        <v>1</v>
      </c>
      <c r="C892" s="0"/>
      <c r="D892" s="0"/>
      <c r="E892" s="0"/>
      <c r="F892" s="4" t="n">
        <v>67</v>
      </c>
      <c r="G892" s="4" t="n">
        <v>4</v>
      </c>
      <c r="H892" s="4" t="n">
        <v>4067</v>
      </c>
      <c r="I892" s="4" t="s">
        <v>200</v>
      </c>
      <c r="J892" s="4" t="s">
        <v>200</v>
      </c>
      <c r="K892" s="4" t="n">
        <v>24067</v>
      </c>
      <c r="L892" s="4" t="s">
        <v>3517</v>
      </c>
      <c r="O892" s="0" t="s">
        <v>3419</v>
      </c>
      <c r="Q892" s="0" t="s">
        <v>137</v>
      </c>
      <c r="R892" s="0" t="n">
        <v>3</v>
      </c>
      <c r="S892" s="0" t="n">
        <f aca="false">(1+LEN(O892)-LEN(SUBSTITUTE(O892," ","")))</f>
        <v>5</v>
      </c>
    </row>
    <row r="893" customFormat="false" ht="13.8" hidden="false" customHeight="false" outlineLevel="0" collapsed="false">
      <c r="A893" s="4" t="s">
        <v>167</v>
      </c>
      <c r="B893" s="4" t="n">
        <v>1</v>
      </c>
      <c r="C893" s="0"/>
      <c r="D893" s="0"/>
      <c r="E893" s="0"/>
      <c r="F893" s="4" t="n">
        <v>67</v>
      </c>
      <c r="G893" s="4" t="n">
        <v>4</v>
      </c>
      <c r="H893" s="4" t="n">
        <v>4067</v>
      </c>
      <c r="I893" s="4" t="s">
        <v>200</v>
      </c>
      <c r="J893" s="4" t="s">
        <v>200</v>
      </c>
      <c r="K893" s="4" t="n">
        <v>24067</v>
      </c>
      <c r="L893" s="4" t="s">
        <v>3517</v>
      </c>
      <c r="O893" s="0" t="s">
        <v>3422</v>
      </c>
      <c r="P893" s="16"/>
      <c r="Q893" s="0" t="s">
        <v>137</v>
      </c>
      <c r="R893" s="0" t="n">
        <v>3</v>
      </c>
      <c r="S893" s="0" t="n">
        <f aca="false">(1+LEN(O893)-LEN(SUBSTITUTE(O893," ","")))</f>
        <v>7</v>
      </c>
    </row>
    <row r="894" customFormat="false" ht="13.8" hidden="false" customHeight="false" outlineLevel="0" collapsed="false">
      <c r="A894" s="4" t="s">
        <v>195</v>
      </c>
      <c r="B894" s="4" t="n">
        <v>1</v>
      </c>
      <c r="C894" s="0"/>
      <c r="D894" s="0"/>
      <c r="E894" s="0"/>
      <c r="F894" s="4" t="n">
        <v>67</v>
      </c>
      <c r="G894" s="4" t="n">
        <v>4</v>
      </c>
      <c r="H894" s="4" t="n">
        <v>4067</v>
      </c>
      <c r="I894" s="4" t="s">
        <v>200</v>
      </c>
      <c r="J894" s="4" t="s">
        <v>200</v>
      </c>
      <c r="K894" s="4" t="n">
        <v>24067</v>
      </c>
      <c r="L894" s="4" t="s">
        <v>3517</v>
      </c>
      <c r="O894" s="0" t="s">
        <v>3419</v>
      </c>
      <c r="Q894" s="0" t="s">
        <v>137</v>
      </c>
      <c r="R894" s="0" t="n">
        <v>3</v>
      </c>
      <c r="S894" s="0" t="n">
        <f aca="false">(1+LEN(O894)-LEN(SUBSTITUTE(O894," ","")))</f>
        <v>5</v>
      </c>
    </row>
    <row r="895" customFormat="false" ht="13.8" hidden="false" customHeight="false" outlineLevel="0" collapsed="false">
      <c r="A895" s="4" t="s">
        <v>197</v>
      </c>
      <c r="B895" s="4" t="n">
        <v>1</v>
      </c>
      <c r="C895" s="4"/>
      <c r="D895" s="4"/>
      <c r="E895" s="4"/>
      <c r="F895" s="4" t="n">
        <v>67</v>
      </c>
      <c r="G895" s="4" t="n">
        <v>4</v>
      </c>
      <c r="H895" s="4" t="n">
        <v>4067</v>
      </c>
      <c r="I895" s="4" t="s">
        <v>200</v>
      </c>
      <c r="J895" s="4" t="s">
        <v>200</v>
      </c>
      <c r="K895" s="4" t="n">
        <v>24067</v>
      </c>
      <c r="L895" s="4" t="s">
        <v>3517</v>
      </c>
      <c r="O895" s="0" t="s">
        <v>3422</v>
      </c>
      <c r="Q895" s="0" t="s">
        <v>137</v>
      </c>
      <c r="R895" s="0" t="n">
        <v>3</v>
      </c>
      <c r="S895" s="0" t="n">
        <f aca="false">(1+LEN(O895)-LEN(SUBSTITUTE(O895," ","")))</f>
        <v>7</v>
      </c>
    </row>
    <row r="896" customFormat="false" ht="13.8" hidden="false" customHeight="false" outlineLevel="0" collapsed="false">
      <c r="A896" s="4" t="s">
        <v>201</v>
      </c>
      <c r="B896" s="4" t="n">
        <v>2</v>
      </c>
      <c r="C896" s="4"/>
      <c r="D896" s="4"/>
      <c r="E896" s="4"/>
      <c r="F896" s="4" t="n">
        <v>67</v>
      </c>
      <c r="G896" s="4" t="n">
        <v>9</v>
      </c>
      <c r="H896" s="4" t="n">
        <v>9067</v>
      </c>
      <c r="I896" s="4" t="s">
        <v>200</v>
      </c>
      <c r="J896" s="4" t="s">
        <v>200</v>
      </c>
      <c r="K896" s="4" t="n">
        <v>29067</v>
      </c>
      <c r="L896" s="4" t="s">
        <v>3517</v>
      </c>
      <c r="M896" s="16"/>
      <c r="N896" s="16"/>
      <c r="O896" s="16" t="s">
        <v>3422</v>
      </c>
      <c r="P896" s="16"/>
      <c r="Q896" s="16" t="s">
        <v>137</v>
      </c>
      <c r="R896" s="16" t="n">
        <v>3</v>
      </c>
      <c r="S896" s="16" t="n">
        <f aca="false">(1+LEN(O896)-LEN(SUBSTITUTE(O896," ","")))</f>
        <v>7</v>
      </c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  <c r="BQ896" s="16"/>
      <c r="BR896" s="16"/>
      <c r="BS896" s="16"/>
      <c r="BT896" s="16"/>
      <c r="BU896" s="16"/>
      <c r="BV896" s="16"/>
      <c r="BW896" s="14"/>
      <c r="BX896" s="16"/>
      <c r="BY896" s="16"/>
      <c r="BZ896" s="14"/>
      <c r="CA896" s="16"/>
      <c r="CB896" s="16"/>
      <c r="CC896" s="16"/>
      <c r="CD896" s="14"/>
      <c r="CE896" s="16"/>
      <c r="CF896" s="14"/>
      <c r="CG896" s="16"/>
      <c r="CH896" s="16"/>
      <c r="CI896" s="16"/>
      <c r="CJ896" s="16"/>
      <c r="CK896" s="16"/>
      <c r="CL896" s="16"/>
    </row>
    <row r="897" customFormat="false" ht="13.8" hidden="false" customHeight="false" outlineLevel="0" collapsed="false">
      <c r="A897" s="4" t="s">
        <v>199</v>
      </c>
      <c r="B897" s="4" t="n">
        <v>2</v>
      </c>
      <c r="C897" s="0"/>
      <c r="D897" s="0"/>
      <c r="E897" s="0"/>
      <c r="F897" s="4" t="n">
        <v>67</v>
      </c>
      <c r="G897" s="4" t="n">
        <v>9</v>
      </c>
      <c r="H897" s="4" t="n">
        <v>9067</v>
      </c>
      <c r="I897" s="4" t="s">
        <v>200</v>
      </c>
      <c r="J897" s="4" t="s">
        <v>200</v>
      </c>
      <c r="K897" s="4" t="n">
        <v>29067</v>
      </c>
      <c r="L897" s="4" t="s">
        <v>3517</v>
      </c>
      <c r="O897" s="0" t="s">
        <v>3419</v>
      </c>
      <c r="P897" s="16"/>
      <c r="Q897" s="0" t="s">
        <v>137</v>
      </c>
      <c r="R897" s="0" t="n">
        <v>3</v>
      </c>
      <c r="S897" s="0" t="n">
        <f aca="false">(1+LEN(O897)-LEN(SUBSTITUTE(O897," ","")))</f>
        <v>5</v>
      </c>
    </row>
    <row r="898" customFormat="false" ht="13.8" hidden="false" customHeight="false" outlineLevel="0" collapsed="false">
      <c r="A898" s="4" t="s">
        <v>203</v>
      </c>
      <c r="B898" s="4" t="n">
        <v>2</v>
      </c>
      <c r="C898" s="4"/>
      <c r="D898" s="4"/>
      <c r="E898" s="4"/>
      <c r="F898" s="4" t="n">
        <v>67</v>
      </c>
      <c r="G898" s="4" t="n">
        <v>9</v>
      </c>
      <c r="H898" s="4" t="n">
        <v>9067</v>
      </c>
      <c r="I898" s="4" t="s">
        <v>200</v>
      </c>
      <c r="J898" s="4" t="s">
        <v>200</v>
      </c>
      <c r="K898" s="4" t="n">
        <v>29067</v>
      </c>
      <c r="L898" s="4" t="s">
        <v>3517</v>
      </c>
      <c r="M898" s="16"/>
      <c r="N898" s="16"/>
      <c r="O898" s="16" t="s">
        <v>3422</v>
      </c>
      <c r="P898" s="16"/>
      <c r="Q898" s="16" t="s">
        <v>137</v>
      </c>
      <c r="R898" s="16" t="n">
        <v>3</v>
      </c>
      <c r="S898" s="16" t="n">
        <f aca="false">(1+LEN(O898)-LEN(SUBSTITUTE(O898," ","")))</f>
        <v>7</v>
      </c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6"/>
      <c r="BU898" s="16"/>
      <c r="BV898" s="16"/>
      <c r="BW898" s="14"/>
      <c r="BX898" s="16"/>
      <c r="BY898" s="16"/>
      <c r="BZ898" s="14"/>
      <c r="CA898" s="16"/>
      <c r="CB898" s="16"/>
      <c r="CC898" s="16"/>
      <c r="CD898" s="14"/>
      <c r="CE898" s="16"/>
      <c r="CF898" s="14"/>
      <c r="CG898" s="16"/>
      <c r="CH898" s="16"/>
      <c r="CI898" s="16"/>
      <c r="CJ898" s="16"/>
      <c r="CK898" s="16"/>
      <c r="CL898" s="16"/>
    </row>
    <row r="899" customFormat="false" ht="12.75" hidden="false" customHeight="true" outlineLevel="0" collapsed="false">
      <c r="A899" s="4" t="s">
        <v>202</v>
      </c>
      <c r="B899" s="4" t="n">
        <v>2</v>
      </c>
      <c r="C899" s="4"/>
      <c r="D899" s="4"/>
      <c r="E899" s="4"/>
      <c r="F899" s="4" t="n">
        <v>67</v>
      </c>
      <c r="G899" s="4" t="n">
        <v>9</v>
      </c>
      <c r="H899" s="4" t="n">
        <v>9067</v>
      </c>
      <c r="I899" s="4" t="s">
        <v>200</v>
      </c>
      <c r="J899" s="4" t="s">
        <v>200</v>
      </c>
      <c r="K899" s="4" t="n">
        <v>29067</v>
      </c>
      <c r="L899" s="4" t="s">
        <v>3517</v>
      </c>
      <c r="O899" s="0" t="s">
        <v>3419</v>
      </c>
      <c r="Q899" s="0" t="s">
        <v>137</v>
      </c>
      <c r="R899" s="0" t="n">
        <v>3</v>
      </c>
      <c r="S899" s="0" t="n">
        <f aca="false">(1+LEN(O899)-LEN(SUBSTITUTE(O899," ","")))</f>
        <v>5</v>
      </c>
    </row>
    <row r="900" customFormat="false" ht="13.8" hidden="false" customHeight="false" outlineLevel="0" collapsed="false">
      <c r="A900" s="4" t="s">
        <v>131</v>
      </c>
      <c r="B900" s="4" t="n">
        <v>1</v>
      </c>
      <c r="C900" s="0"/>
      <c r="D900" s="0"/>
      <c r="E900" s="0"/>
      <c r="F900" s="4" t="n">
        <v>68</v>
      </c>
      <c r="G900" s="4" t="n">
        <v>4</v>
      </c>
      <c r="H900" s="4" t="n">
        <v>4068</v>
      </c>
      <c r="I900" s="4" t="s">
        <v>200</v>
      </c>
      <c r="J900" s="4" t="s">
        <v>200</v>
      </c>
      <c r="K900" s="4" t="n">
        <v>24068</v>
      </c>
      <c r="L900" s="4" t="s">
        <v>3517</v>
      </c>
      <c r="O900" s="0" t="s">
        <v>3425</v>
      </c>
      <c r="P900" s="16"/>
      <c r="Q900" s="0" t="s">
        <v>282</v>
      </c>
      <c r="R900" s="0" t="n">
        <v>3</v>
      </c>
      <c r="S900" s="0" t="n">
        <f aca="false">(1+LEN(O900)-LEN(SUBSTITUTE(O900," ","")))</f>
        <v>6</v>
      </c>
    </row>
    <row r="901" customFormat="false" ht="13.8" hidden="false" customHeight="false" outlineLevel="0" collapsed="false">
      <c r="A901" s="4" t="s">
        <v>167</v>
      </c>
      <c r="B901" s="4" t="n">
        <v>1</v>
      </c>
      <c r="C901" s="4"/>
      <c r="D901" s="4"/>
      <c r="E901" s="4"/>
      <c r="F901" s="4" t="n">
        <v>68</v>
      </c>
      <c r="G901" s="4" t="n">
        <v>4</v>
      </c>
      <c r="H901" s="4" t="n">
        <v>4068</v>
      </c>
      <c r="I901" s="4" t="s">
        <v>200</v>
      </c>
      <c r="J901" s="4" t="s">
        <v>200</v>
      </c>
      <c r="K901" s="4" t="n">
        <v>24068</v>
      </c>
      <c r="L901" s="4" t="s">
        <v>3517</v>
      </c>
      <c r="M901" s="16"/>
      <c r="N901" s="16"/>
      <c r="O901" s="16" t="s">
        <v>3428</v>
      </c>
      <c r="P901" s="16"/>
      <c r="Q901" s="16" t="s">
        <v>137</v>
      </c>
      <c r="R901" s="16" t="n">
        <v>3</v>
      </c>
      <c r="S901" s="16" t="n">
        <f aca="false">(1+LEN(O901)-LEN(SUBSTITUTE(O901," ","")))</f>
        <v>5</v>
      </c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  <c r="BQ901" s="16"/>
      <c r="BR901" s="16"/>
      <c r="BS901" s="16"/>
      <c r="BT901" s="16"/>
      <c r="BU901" s="16"/>
      <c r="BV901" s="16"/>
      <c r="BW901" s="14"/>
      <c r="BX901" s="16"/>
      <c r="BY901" s="16"/>
      <c r="BZ901" s="14"/>
      <c r="CA901" s="16"/>
      <c r="CB901" s="16"/>
      <c r="CC901" s="16"/>
      <c r="CD901" s="14"/>
      <c r="CE901" s="16"/>
      <c r="CF901" s="14"/>
      <c r="CG901" s="16"/>
      <c r="CH901" s="16"/>
      <c r="CI901" s="16"/>
      <c r="CJ901" s="16"/>
      <c r="CK901" s="16"/>
      <c r="CL901" s="16"/>
    </row>
    <row r="902" customFormat="false" ht="13.8" hidden="false" customHeight="false" outlineLevel="0" collapsed="false">
      <c r="A902" s="4" t="s">
        <v>195</v>
      </c>
      <c r="B902" s="4" t="n">
        <v>1</v>
      </c>
      <c r="C902" s="4"/>
      <c r="D902" s="4"/>
      <c r="E902" s="4"/>
      <c r="F902" s="4" t="n">
        <v>68</v>
      </c>
      <c r="G902" s="4" t="n">
        <v>4</v>
      </c>
      <c r="H902" s="4" t="n">
        <v>4068</v>
      </c>
      <c r="I902" s="4" t="s">
        <v>200</v>
      </c>
      <c r="J902" s="4" t="s">
        <v>200</v>
      </c>
      <c r="K902" s="4" t="n">
        <v>24068</v>
      </c>
      <c r="L902" s="4" t="s">
        <v>3517</v>
      </c>
      <c r="M902" s="16"/>
      <c r="N902" s="16"/>
      <c r="O902" s="0" t="s">
        <v>3425</v>
      </c>
      <c r="P902" s="16"/>
      <c r="Q902" s="0" t="s">
        <v>282</v>
      </c>
      <c r="R902" s="0" t="n">
        <v>3</v>
      </c>
      <c r="S902" s="16" t="n">
        <f aca="false">(1+LEN(O902)-LEN(SUBSTITUTE(O902," ","")))</f>
        <v>6</v>
      </c>
      <c r="BI902" s="16"/>
      <c r="BR902" s="16"/>
      <c r="BT902" s="16"/>
      <c r="BU902" s="16"/>
      <c r="BV902" s="16"/>
    </row>
    <row r="903" customFormat="false" ht="13.8" hidden="false" customHeight="false" outlineLevel="0" collapsed="false">
      <c r="A903" s="4" t="s">
        <v>197</v>
      </c>
      <c r="B903" s="4" t="n">
        <v>1</v>
      </c>
      <c r="C903" s="4"/>
      <c r="D903" s="4"/>
      <c r="E903" s="4"/>
      <c r="F903" s="4" t="n">
        <v>68</v>
      </c>
      <c r="G903" s="4" t="n">
        <v>4</v>
      </c>
      <c r="H903" s="4" t="n">
        <v>4068</v>
      </c>
      <c r="I903" s="4" t="s">
        <v>200</v>
      </c>
      <c r="J903" s="4" t="s">
        <v>200</v>
      </c>
      <c r="K903" s="4" t="n">
        <v>24068</v>
      </c>
      <c r="L903" s="4" t="s">
        <v>3517</v>
      </c>
      <c r="O903" s="0" t="s">
        <v>3428</v>
      </c>
      <c r="Q903" s="0" t="s">
        <v>137</v>
      </c>
      <c r="R903" s="0" t="n">
        <v>3</v>
      </c>
      <c r="S903" s="0" t="n">
        <f aca="false">(1+LEN(O903)-LEN(SUBSTITUTE(O903," ","")))</f>
        <v>5</v>
      </c>
    </row>
    <row r="904" customFormat="false" ht="13.8" hidden="false" customHeight="false" outlineLevel="0" collapsed="false">
      <c r="A904" s="4" t="s">
        <v>201</v>
      </c>
      <c r="B904" s="4" t="n">
        <v>2</v>
      </c>
      <c r="C904" s="4"/>
      <c r="D904" s="4"/>
      <c r="E904" s="4"/>
      <c r="F904" s="4" t="n">
        <v>68</v>
      </c>
      <c r="G904" s="4" t="n">
        <v>9</v>
      </c>
      <c r="H904" s="4" t="n">
        <v>9068</v>
      </c>
      <c r="I904" s="4" t="s">
        <v>200</v>
      </c>
      <c r="J904" s="4" t="s">
        <v>200</v>
      </c>
      <c r="K904" s="4" t="n">
        <v>29068</v>
      </c>
      <c r="L904" s="4" t="s">
        <v>3517</v>
      </c>
      <c r="M904" s="16"/>
      <c r="N904" s="16"/>
      <c r="O904" s="16" t="s">
        <v>3428</v>
      </c>
      <c r="P904" s="16"/>
      <c r="Q904" s="16" t="s">
        <v>137</v>
      </c>
      <c r="R904" s="16" t="n">
        <v>3</v>
      </c>
      <c r="S904" s="16" t="n">
        <f aca="false">(1+LEN(O904)-LEN(SUBSTITUTE(O904," ","")))</f>
        <v>5</v>
      </c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  <c r="BQ904" s="16"/>
      <c r="BR904" s="16"/>
      <c r="BS904" s="16"/>
      <c r="BT904" s="16"/>
      <c r="BU904" s="16"/>
      <c r="BV904" s="16"/>
      <c r="BW904" s="14"/>
      <c r="BX904" s="16"/>
      <c r="BY904" s="16"/>
      <c r="BZ904" s="14"/>
      <c r="CA904" s="16"/>
      <c r="CB904" s="16"/>
      <c r="CC904" s="16"/>
      <c r="CD904" s="14"/>
      <c r="CE904" s="16"/>
      <c r="CF904" s="14"/>
      <c r="CG904" s="16"/>
      <c r="CH904" s="16"/>
      <c r="CI904" s="16"/>
      <c r="CJ904" s="16"/>
      <c r="CK904" s="16"/>
      <c r="CL904" s="16"/>
    </row>
    <row r="905" customFormat="false" ht="13.8" hidden="false" customHeight="false" outlineLevel="0" collapsed="false">
      <c r="A905" s="4" t="s">
        <v>199</v>
      </c>
      <c r="B905" s="4" t="n">
        <v>2</v>
      </c>
      <c r="C905" s="4"/>
      <c r="D905" s="4"/>
      <c r="E905" s="4"/>
      <c r="F905" s="4" t="n">
        <v>68</v>
      </c>
      <c r="G905" s="4" t="n">
        <v>9</v>
      </c>
      <c r="H905" s="4" t="n">
        <v>9068</v>
      </c>
      <c r="I905" s="4" t="s">
        <v>200</v>
      </c>
      <c r="J905" s="4" t="s">
        <v>200</v>
      </c>
      <c r="K905" s="4" t="n">
        <v>29068</v>
      </c>
      <c r="L905" s="4" t="s">
        <v>3517</v>
      </c>
      <c r="M905" s="16"/>
      <c r="N905" s="16"/>
      <c r="O905" s="16" t="s">
        <v>3425</v>
      </c>
      <c r="P905" s="16"/>
      <c r="Q905" s="16" t="s">
        <v>282</v>
      </c>
      <c r="R905" s="16" t="n">
        <v>3</v>
      </c>
      <c r="S905" s="16" t="n">
        <f aca="false">(1+LEN(O905)-LEN(SUBSTITUTE(O905," ","")))</f>
        <v>6</v>
      </c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6"/>
      <c r="BU905" s="16"/>
      <c r="BV905" s="16"/>
      <c r="BW905" s="14"/>
      <c r="BX905" s="16"/>
      <c r="BY905" s="16"/>
      <c r="BZ905" s="14"/>
      <c r="CA905" s="16"/>
      <c r="CB905" s="16"/>
      <c r="CC905" s="16"/>
      <c r="CD905" s="14"/>
      <c r="CE905" s="16"/>
      <c r="CF905" s="14"/>
      <c r="CG905" s="16"/>
      <c r="CH905" s="16"/>
      <c r="CI905" s="16"/>
      <c r="CJ905" s="16"/>
      <c r="CK905" s="16"/>
      <c r="CL905" s="16"/>
    </row>
    <row r="906" customFormat="false" ht="13.8" hidden="false" customHeight="false" outlineLevel="0" collapsed="false">
      <c r="A906" s="4" t="s">
        <v>203</v>
      </c>
      <c r="B906" s="4" t="n">
        <v>2</v>
      </c>
      <c r="C906" s="4"/>
      <c r="D906" s="4"/>
      <c r="E906" s="4"/>
      <c r="F906" s="4" t="n">
        <v>68</v>
      </c>
      <c r="G906" s="4" t="n">
        <v>9</v>
      </c>
      <c r="H906" s="4" t="n">
        <v>9068</v>
      </c>
      <c r="I906" s="4" t="s">
        <v>200</v>
      </c>
      <c r="J906" s="4" t="s">
        <v>200</v>
      </c>
      <c r="K906" s="4" t="n">
        <v>29068</v>
      </c>
      <c r="L906" s="4" t="s">
        <v>3517</v>
      </c>
      <c r="O906" s="16" t="s">
        <v>3428</v>
      </c>
      <c r="Q906" s="16" t="s">
        <v>137</v>
      </c>
      <c r="R906" s="16" t="n">
        <v>3</v>
      </c>
      <c r="S906" s="16" t="n">
        <f aca="false">(1+LEN(O906)-LEN(SUBSTITUTE(O906," ","")))</f>
        <v>5</v>
      </c>
      <c r="BW906" s="14"/>
      <c r="BZ906" s="14"/>
      <c r="CD906" s="14"/>
      <c r="CF906" s="14"/>
    </row>
    <row r="907" customFormat="false" ht="13.8" hidden="false" customHeight="false" outlineLevel="0" collapsed="false">
      <c r="A907" s="4" t="s">
        <v>202</v>
      </c>
      <c r="B907" s="4" t="n">
        <v>2</v>
      </c>
      <c r="C907" s="4"/>
      <c r="D907" s="4"/>
      <c r="E907" s="4"/>
      <c r="F907" s="4" t="n">
        <v>68</v>
      </c>
      <c r="G907" s="4" t="n">
        <v>9</v>
      </c>
      <c r="H907" s="4" t="n">
        <v>9068</v>
      </c>
      <c r="I907" s="4" t="s">
        <v>200</v>
      </c>
      <c r="J907" s="4" t="s">
        <v>200</v>
      </c>
      <c r="K907" s="4" t="n">
        <v>29068</v>
      </c>
      <c r="L907" s="4" t="s">
        <v>3517</v>
      </c>
      <c r="O907" s="0" t="s">
        <v>3425</v>
      </c>
      <c r="Q907" s="0" t="s">
        <v>282</v>
      </c>
      <c r="R907" s="0" t="n">
        <v>3</v>
      </c>
      <c r="S907" s="0" t="n">
        <f aca="false">(1+LEN(O907)-LEN(SUBSTITUTE(O907," ","")))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31" activeCellId="0" sqref="D31"/>
    </sheetView>
  </sheetViews>
  <sheetFormatPr defaultRowHeight="14.4"/>
  <cols>
    <col collapsed="false" hidden="false" max="1" min="1" style="0" width="8.50510204081633"/>
    <col collapsed="false" hidden="false" max="2" min="2" style="0" width="10.8010204081633"/>
    <col collapsed="false" hidden="false" max="3" min="3" style="0" width="9.58673469387755"/>
    <col collapsed="false" hidden="false" max="4" min="4" style="0" width="36.5816326530612"/>
    <col collapsed="false" hidden="false" max="5" min="5" style="0" width="10.6632653061225"/>
    <col collapsed="false" hidden="false" max="1025" min="6" style="0" width="8.50510204081633"/>
  </cols>
  <sheetData>
    <row r="2" customFormat="false" ht="14.4" hidden="false" customHeight="false" outlineLevel="0" collapsed="false">
      <c r="B2" s="26" t="s">
        <v>3518</v>
      </c>
    </row>
    <row r="3" customFormat="false" ht="14.4" hidden="false" customHeight="false" outlineLevel="0" collapsed="false">
      <c r="B3" s="26" t="s">
        <v>3519</v>
      </c>
      <c r="C3" s="27" t="s">
        <v>3520</v>
      </c>
      <c r="D3" s="27"/>
      <c r="E3" s="26" t="s">
        <v>3521</v>
      </c>
      <c r="F3" s="26"/>
      <c r="G3" s="26"/>
    </row>
    <row r="4" customFormat="false" ht="14.4" hidden="false" customHeight="false" outlineLevel="0" collapsed="false">
      <c r="B4" s="0" t="s">
        <v>3522</v>
      </c>
      <c r="C4" s="28" t="s">
        <v>3523</v>
      </c>
      <c r="D4" s="28"/>
      <c r="E4" s="28" t="s">
        <v>3524</v>
      </c>
      <c r="F4" s="28"/>
    </row>
    <row r="5" customFormat="false" ht="14.4" hidden="false" customHeight="false" outlineLevel="0" collapsed="false">
      <c r="B5" s="0" t="s">
        <v>3525</v>
      </c>
      <c r="C5" s="28" t="s">
        <v>3526</v>
      </c>
      <c r="D5" s="28"/>
      <c r="E5" s="28" t="s">
        <v>3527</v>
      </c>
      <c r="F5" s="28"/>
    </row>
    <row r="6" customFormat="false" ht="14.4" hidden="false" customHeight="false" outlineLevel="0" collapsed="false">
      <c r="I6" s="26" t="s">
        <v>3528</v>
      </c>
    </row>
    <row r="7" customFormat="false" ht="14.4" hidden="false" customHeight="false" outlineLevel="0" collapsed="false">
      <c r="B7" s="0" t="s">
        <v>3529</v>
      </c>
      <c r="C7" s="0" t="n">
        <v>0</v>
      </c>
      <c r="D7" s="0" t="s">
        <v>3530</v>
      </c>
      <c r="E7" s="29" t="s">
        <v>3531</v>
      </c>
      <c r="F7" s="29"/>
      <c r="I7" s="0" t="s">
        <v>3532</v>
      </c>
    </row>
    <row r="8" customFormat="false" ht="14.4" hidden="false" customHeight="false" outlineLevel="0" collapsed="false">
      <c r="B8" s="0" t="s">
        <v>3533</v>
      </c>
      <c r="C8" s="0" t="n">
        <v>1</v>
      </c>
      <c r="D8" s="0" t="s">
        <v>3534</v>
      </c>
      <c r="E8" s="21" t="s">
        <v>3535</v>
      </c>
      <c r="F8" s="21"/>
      <c r="I8" s="0" t="s">
        <v>3536</v>
      </c>
    </row>
    <row r="9" customFormat="false" ht="14.4" hidden="false" customHeight="false" outlineLevel="0" collapsed="false">
      <c r="B9" s="0" t="s">
        <v>3537</v>
      </c>
      <c r="C9" s="0" t="n">
        <v>2</v>
      </c>
      <c r="D9" s="0" t="s">
        <v>3538</v>
      </c>
      <c r="I9" s="0" t="s">
        <v>3539</v>
      </c>
    </row>
    <row r="10" customFormat="false" ht="14.4" hidden="false" customHeight="false" outlineLevel="0" collapsed="false">
      <c r="C10" s="0" t="n">
        <v>3</v>
      </c>
      <c r="D10" s="0" t="s">
        <v>3540</v>
      </c>
      <c r="I10" s="0" t="s">
        <v>3541</v>
      </c>
    </row>
    <row r="11" customFormat="false" ht="14.4" hidden="false" customHeight="false" outlineLevel="0" collapsed="false">
      <c r="C11" s="0" t="n">
        <v>4</v>
      </c>
      <c r="D11" s="0" t="s">
        <v>3542</v>
      </c>
    </row>
    <row r="12" customFormat="false" ht="14.4" hidden="false" customHeight="false" outlineLevel="0" collapsed="false">
      <c r="C12" s="0" t="n">
        <v>5</v>
      </c>
      <c r="D12" s="0" t="s">
        <v>3543</v>
      </c>
    </row>
    <row r="13" customFormat="false" ht="14.4" hidden="false" customHeight="false" outlineLevel="0" collapsed="false">
      <c r="C13" s="0" t="n">
        <v>6</v>
      </c>
      <c r="D13" s="0" t="s">
        <v>3544</v>
      </c>
    </row>
    <row r="14" customFormat="false" ht="14.4" hidden="false" customHeight="false" outlineLevel="0" collapsed="false">
      <c r="C14" s="0" t="n">
        <v>7</v>
      </c>
      <c r="D14" s="0" t="s">
        <v>3545</v>
      </c>
    </row>
    <row r="15" customFormat="false" ht="14.4" hidden="false" customHeight="false" outlineLevel="0" collapsed="false">
      <c r="C15" s="0" t="n">
        <v>8</v>
      </c>
      <c r="D15" s="0" t="s">
        <v>3546</v>
      </c>
      <c r="E15" s="0" t="s">
        <v>3547</v>
      </c>
    </row>
    <row r="16" customFormat="false" ht="14.4" hidden="false" customHeight="false" outlineLevel="0" collapsed="false">
      <c r="C16" s="0" t="n">
        <v>9</v>
      </c>
      <c r="D16" s="0" t="s">
        <v>3548</v>
      </c>
    </row>
    <row r="21" customFormat="false" ht="14.4" hidden="false" customHeight="false" outlineLevel="0" collapsed="false">
      <c r="B21" s="26" t="s">
        <v>3549</v>
      </c>
      <c r="E21" s="26" t="s">
        <v>3550</v>
      </c>
    </row>
    <row r="22" customFormat="false" ht="14.4" hidden="false" customHeight="false" outlineLevel="0" collapsed="false">
      <c r="B22" s="0" t="n">
        <v>15</v>
      </c>
      <c r="C22" s="0" t="s">
        <v>3551</v>
      </c>
      <c r="E22" s="0" t="s">
        <v>3552</v>
      </c>
      <c r="G22" s="0" t="s">
        <v>3553</v>
      </c>
    </row>
    <row r="23" customFormat="false" ht="14.4" hidden="false" customHeight="false" outlineLevel="0" collapsed="false">
      <c r="C23" s="0" t="s">
        <v>3554</v>
      </c>
      <c r="E23" s="0" t="s">
        <v>3555</v>
      </c>
      <c r="G23" s="0" t="s">
        <v>3556</v>
      </c>
    </row>
    <row r="24" customFormat="false" ht="14.4" hidden="false" customHeight="false" outlineLevel="0" collapsed="false">
      <c r="C24" s="0" t="s">
        <v>3557</v>
      </c>
      <c r="E24" s="0" t="s">
        <v>3558</v>
      </c>
      <c r="G24" s="0" t="s">
        <v>3559</v>
      </c>
    </row>
    <row r="25" customFormat="false" ht="14.4" hidden="false" customHeight="false" outlineLevel="0" collapsed="false">
      <c r="B25" s="0" t="n">
        <v>15</v>
      </c>
      <c r="C25" s="0" t="s">
        <v>3560</v>
      </c>
      <c r="E25" s="0" t="s">
        <v>3561</v>
      </c>
      <c r="G25" s="0" t="s">
        <v>3562</v>
      </c>
    </row>
    <row r="26" customFormat="false" ht="14.4" hidden="false" customHeight="false" outlineLevel="0" collapsed="false">
      <c r="C26" s="0" t="s">
        <v>3563</v>
      </c>
      <c r="E26" s="0" t="s">
        <v>3564</v>
      </c>
      <c r="G26" s="0" t="s">
        <v>3565</v>
      </c>
    </row>
    <row r="27" customFormat="false" ht="14.4" hidden="false" customHeight="false" outlineLevel="0" collapsed="false">
      <c r="C27" s="0" t="s">
        <v>3566</v>
      </c>
      <c r="E27" s="0" t="s">
        <v>3567</v>
      </c>
      <c r="G27" s="0" t="s">
        <v>3568</v>
      </c>
    </row>
    <row r="28" customFormat="false" ht="14.4" hidden="false" customHeight="false" outlineLevel="0" collapsed="false">
      <c r="B28" s="30" t="n">
        <v>16</v>
      </c>
      <c r="C28" s="30" t="s">
        <v>3569</v>
      </c>
    </row>
    <row r="29" customFormat="false" ht="14.4" hidden="false" customHeight="false" outlineLevel="0" collapsed="false">
      <c r="B29" s="30"/>
      <c r="C29" s="31" t="s">
        <v>3570</v>
      </c>
    </row>
    <row r="30" customFormat="false" ht="14.4" hidden="false" customHeight="false" outlineLevel="0" collapsed="false">
      <c r="B30" s="32"/>
      <c r="C30" s="32" t="s">
        <v>3571</v>
      </c>
    </row>
    <row r="31" customFormat="false" ht="14.4" hidden="false" customHeight="false" outlineLevel="0" collapsed="false">
      <c r="B31" s="0" t="n">
        <v>46</v>
      </c>
      <c r="C31" s="0" t="s">
        <v>3572</v>
      </c>
    </row>
  </sheetData>
  <mergeCells count="6">
    <mergeCell ref="C3:D3"/>
    <mergeCell ref="C4:D4"/>
    <mergeCell ref="E4:F4"/>
    <mergeCell ref="C5:D5"/>
    <mergeCell ref="E5:F5"/>
    <mergeCell ref="E7: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" activeCellId="0" sqref="G2"/>
    </sheetView>
  </sheetViews>
  <sheetFormatPr defaultRowHeight="13.8"/>
  <cols>
    <col collapsed="false" hidden="false" max="1" min="1" style="0" width="16.6020408163265"/>
    <col collapsed="false" hidden="false" max="2" min="2" style="0" width="16.0663265306122"/>
    <col collapsed="false" hidden="false" max="3" min="3" style="0" width="10.530612244898"/>
    <col collapsed="false" hidden="false" max="4" min="4" style="0" width="32.530612244898"/>
    <col collapsed="false" hidden="false" max="5" min="5" style="0" width="51.5663265306123"/>
    <col collapsed="false" hidden="false" max="6" min="6" style="0" width="41.5765306122449"/>
    <col collapsed="false" hidden="false" max="23" min="7" style="0" width="10.530612244898"/>
    <col collapsed="false" hidden="false" max="24" min="24" style="0" width="37.1224489795918"/>
    <col collapsed="false" hidden="false" max="1025" min="25" style="0" width="10.530612244898"/>
  </cols>
  <sheetData>
    <row r="1" customFormat="false" ht="13.8" hidden="false" customHeight="false" outlineLevel="0" collapsed="false">
      <c r="A1" s="0" t="s">
        <v>3573</v>
      </c>
      <c r="B1" s="0" t="s">
        <v>3574</v>
      </c>
      <c r="C1" s="0" t="s">
        <v>3575</v>
      </c>
      <c r="D1" s="0" t="s">
        <v>3576</v>
      </c>
      <c r="E1" s="0" t="s">
        <v>3577</v>
      </c>
      <c r="F1" s="0" t="s">
        <v>3578</v>
      </c>
      <c r="G1" s="0" t="s">
        <v>3579</v>
      </c>
      <c r="H1" s="0" t="s">
        <v>10</v>
      </c>
      <c r="I1" s="0" t="s">
        <v>3580</v>
      </c>
      <c r="J1" s="0" t="s">
        <v>3581</v>
      </c>
      <c r="K1" s="0" t="s">
        <v>100</v>
      </c>
      <c r="L1" s="0" t="s">
        <v>9</v>
      </c>
      <c r="M1" s="0" t="s">
        <v>4</v>
      </c>
      <c r="N1" s="0" t="s">
        <v>5</v>
      </c>
      <c r="O1" s="0" t="s">
        <v>3</v>
      </c>
      <c r="P1" s="0" t="s">
        <v>3582</v>
      </c>
      <c r="Q1" s="0" t="s">
        <v>3583</v>
      </c>
      <c r="R1" s="0" t="s">
        <v>3584</v>
      </c>
      <c r="S1" s="0" t="s">
        <v>3585</v>
      </c>
      <c r="T1" s="0" t="s">
        <v>3586</v>
      </c>
      <c r="U1" s="33" t="s">
        <v>3587</v>
      </c>
      <c r="V1" s="0" t="s">
        <v>3588</v>
      </c>
      <c r="W1" s="0" t="s">
        <v>3589</v>
      </c>
      <c r="X1" s="0" t="s">
        <v>3590</v>
      </c>
      <c r="Y1" s="0" t="s">
        <v>3591</v>
      </c>
    </row>
    <row r="2" customFormat="false" ht="13.8" hidden="false" customHeight="false" outlineLevel="0" collapsed="false">
      <c r="A2" s="15" t="str">
        <f aca="false">CONCATENATE(E2, "_id")</f>
        <v>list_1/half_1/agent_1/metverb_1/target_1/avtcon_1_id</v>
      </c>
      <c r="B2" s="34" t="str">
        <f aca="false">CONCATENATE("(#", ASC( LMPreScn!I4), ") \d+ (\d+)")</f>
        <v>(#10001) \d+ (\d+)</v>
      </c>
      <c r="C2" s="0" t="n">
        <f aca="false">LMPreScn!I4</f>
        <v>10001</v>
      </c>
      <c r="D2" s="0" t="str">
        <f aca="false">CONCATENATE(P2,"_", R2, "_", T2)</f>
        <v>gardener_attempted_grow</v>
      </c>
      <c r="E2" s="0" t="str">
        <f aca="false">CONCATENATE( "list_", G2, "/", "half_", K2, "/", "agent_", O2, "/", "metverb_", Q2, "/", "target_", S2, "/", "avtcon_", I2)</f>
        <v>list_1/half_1/agent_1/metverb_1/target_1/avtcon_1</v>
      </c>
      <c r="F2" s="0" t="str">
        <f aca="false">CONCATENATE( H2, "/", L2, "/", P2, "/", R2, "/", T2, "/", J2)</f>
        <v>AH1N/first/gardener/attempted/grow/con</v>
      </c>
      <c r="G2" s="0" t="n">
        <f aca="false">IF(LEFT(H2,1)="A",1,IF(LEFT(H2,1)="B",2,IF(LEFT(H2,1)="C",3,IF(LEFT(H2,1)="D",4,#na))))</f>
        <v>1</v>
      </c>
      <c r="H2" s="0" t="str">
        <f aca="false">LMPreScn!A4</f>
        <v>AH1N</v>
      </c>
      <c r="I2" s="0" t="n">
        <v>1</v>
      </c>
      <c r="J2" s="0" t="s">
        <v>3592</v>
      </c>
      <c r="K2" s="0" t="n">
        <f aca="false">LMPreScn!B4</f>
        <v>1</v>
      </c>
      <c r="L2" s="0" t="s">
        <v>3593</v>
      </c>
      <c r="M2" s="0" t="n">
        <f aca="false">1 + (2*(INT((ROW()-2)/4))) + MOD(ROW()-2,2)</f>
        <v>1</v>
      </c>
      <c r="N2" s="0" t="str">
        <f aca="false">CONCATENATE("context_",ASC(M2))</f>
        <v>context_1</v>
      </c>
      <c r="O2" s="0" t="n">
        <f aca="false">M2</f>
        <v>1</v>
      </c>
      <c r="P2" s="0" t="str">
        <f aca="false">MID(LMPreScn!M4, SEARCH(" ", LMPreScn!M4, SEARCH(" ", LMPreScn!M4))+1, SEARCH(" ", LMPreScn!M4, SEARCH(" ", LMPreScn!M4)+1) -  (SEARCH(" ", LMPreScn!M4, SEARCH(" ", LMPreScn!M4)) + 1))</f>
        <v>gardener</v>
      </c>
      <c r="Q2" s="0" t="n">
        <f aca="false">IF(R2="attempted", 1, IF(R2="avoided", 2, IF(R2="began",3,IF(R2="completed",4, IF(R2="continued",5,IF(R2="endured", 6, IF(R2="enjoyed", 7, IF(R2="finished", 8, IF(R2="preferred", 9, IF(R2="resisted", 10, IF(R2="started", 11, IF(R2="tried",12,"ERROR"))))))))))))</f>
        <v>1</v>
      </c>
      <c r="R2" s="0" t="str">
        <f aca="false">LMPreScn!T4</f>
        <v>attempted</v>
      </c>
      <c r="S2" s="0" t="n">
        <f aca="false">1 + (2*(INT((ROW()-2)/4))) + MOD(ROW()-2,2)</f>
        <v>1</v>
      </c>
      <c r="T2" s="0" t="str">
        <f aca="false">LMPreScn!CK4</f>
        <v>grow</v>
      </c>
      <c r="U2" s="33" t="n">
        <f aca="false">LMPreScn!CI4</f>
        <v>0.5625</v>
      </c>
      <c r="V2" s="0" t="n">
        <f aca="false">LMPreScn!R4</f>
        <v>6</v>
      </c>
      <c r="W2" s="0" t="n">
        <f aca="false">LMPreScn!S4</f>
        <v>9</v>
      </c>
      <c r="X2" s="0" t="str">
        <f aca="false">LMPreScn!M4</f>
        <v>The gardener attempted some beets.</v>
      </c>
      <c r="Y2" s="0" t="str">
        <f aca="false">LMPreScn!N4</f>
        <v>She was not able to</v>
      </c>
    </row>
    <row r="3" customFormat="false" ht="13.8" hidden="false" customHeight="false" outlineLevel="0" collapsed="false">
      <c r="A3" s="0" t="str">
        <f aca="false">CONCATENATE("Item/",ASC(C3),"/",E3)</f>
        <v>Item/11001/list_2/half_1/agent_2/metverb_1/target_2/avtcon_1</v>
      </c>
      <c r="B3" s="34" t="str">
        <f aca="false">CONCATENATE("(#", ASC( LMPreScn!I5), ") \d+ (\d+)")</f>
        <v>(#11001) \d+ (\d+)</v>
      </c>
      <c r="C3" s="0" t="n">
        <f aca="false">LMPreScn!I5</f>
        <v>11001</v>
      </c>
      <c r="D3" s="0" t="str">
        <f aca="false">CONCATENATE(P3,"_", R3, "_", T3)</f>
        <v>child_attempted_eat</v>
      </c>
      <c r="E3" s="0" t="str">
        <f aca="false">CONCATENATE( "list_", G3, "/", "half_", K3, "/", "agent_", O3, "/", "metverb_", Q3, "/", "target_", S3, "/", "avtcon_", I3)</f>
        <v>list_2/half_1/agent_2/metverb_1/target_2/avtcon_1</v>
      </c>
      <c r="F3" s="0" t="str">
        <f aca="false">CONCATENATE( H3, "/", L3, "/", P3, "/", R3, "/", T3, "/", J3)</f>
        <v>BH1N/first/child/attempted/eat/con</v>
      </c>
      <c r="G3" s="0" t="n">
        <f aca="false">IF(LEFT(H3,1)="A",1,IF(LEFT(H3,1)="B",2,IF(LEFT(H3,1)="C",3,IF(LEFT(H3,1)="D",4,#na))))</f>
        <v>2</v>
      </c>
      <c r="H3" s="0" t="str">
        <f aca="false">LMPreScn!A5</f>
        <v>BH1N</v>
      </c>
      <c r="I3" s="0" t="n">
        <v>1</v>
      </c>
      <c r="J3" s="0" t="s">
        <v>3592</v>
      </c>
      <c r="K3" s="0" t="n">
        <v>1</v>
      </c>
      <c r="L3" s="0" t="s">
        <v>3593</v>
      </c>
      <c r="M3" s="0" t="n">
        <f aca="false">1 + (2*(INT((ROW()-2)/4))) + MOD(ROW()-2,2)</f>
        <v>2</v>
      </c>
      <c r="N3" s="0" t="str">
        <f aca="false">CONCATENATE("context_",ASC(M3))</f>
        <v>context_2</v>
      </c>
      <c r="O3" s="0" t="n">
        <f aca="false">M3</f>
        <v>2</v>
      </c>
      <c r="P3" s="0" t="str">
        <f aca="false">MID(LMPreScn!M5, SEARCH(" ", LMPreScn!M5, SEARCH(" ", LMPreScn!M5))+1, SEARCH(" ", LMPreScn!M5, SEARCH(" ", LMPreScn!M5)+1) -  (SEARCH(" ", LMPreScn!M5, SEARCH(" ", LMPreScn!M5)) + 1))</f>
        <v>child</v>
      </c>
      <c r="Q3" s="0" t="n">
        <f aca="false">IF(R3="attempted", 1, IF(R3="avoided", 2, IF(R3="began",3,IF(R3="completed",4, IF(R3="continued",5,IF(R3="endured", 6, IF(R3="enjoyed", 7, IF(R3="finished", 8, IF(R3="preferred", 9, IF(R3="resisted", 10, IF(R3="started", 11, IF(R3="tried",12,"ERROR"))))))))))))</f>
        <v>1</v>
      </c>
      <c r="R3" s="0" t="str">
        <f aca="false">LMPreScn!T5</f>
        <v>attempted</v>
      </c>
      <c r="S3" s="0" t="n">
        <f aca="false">1 + (2*(INT((ROW()-2)/4))) + MOD(ROW()-2,2)</f>
        <v>2</v>
      </c>
      <c r="T3" s="0" t="str">
        <f aca="false">LMPreScn!CK5</f>
        <v>eat</v>
      </c>
      <c r="U3" s="33" t="n">
        <f aca="false">LMPreScn!CI5</f>
        <v>0.530612244897959</v>
      </c>
      <c r="V3" s="0" t="n">
        <f aca="false">LMPreScn!R5</f>
        <v>6</v>
      </c>
      <c r="W3" s="0" t="n">
        <f aca="false">LMPreScn!S5</f>
        <v>9</v>
      </c>
      <c r="X3" s="0" t="str">
        <f aca="false">LMPreScn!M5</f>
        <v>The child attempted some beets.</v>
      </c>
      <c r="Y3" s="0" t="str">
        <f aca="false">LMPreScn!N5</f>
        <v>She was not able to</v>
      </c>
    </row>
    <row r="4" customFormat="false" ht="13.8" hidden="false" customHeight="false" outlineLevel="0" collapsed="false">
      <c r="A4" s="0" t="str">
        <f aca="false">CONCATENATE("Item/",ASC(C4),"/",E4)</f>
        <v>Item/12001/list_3/half_1/agent_1/metverb_1/target_2/avtcon_2</v>
      </c>
      <c r="B4" s="34" t="str">
        <f aca="false">CONCATENATE("(#", ASC( LMPreScn!I6), ") \d+ (\d+)")</f>
        <v>(#12001) \d+ (\d+)</v>
      </c>
      <c r="C4" s="0" t="n">
        <f aca="false">LMPreScn!I6</f>
        <v>12001</v>
      </c>
      <c r="D4" s="0" t="str">
        <f aca="false">CONCATENATE(P4,"_", R4, "_", T4)</f>
        <v>gardener_attempted_eat</v>
      </c>
      <c r="E4" s="0" t="str">
        <f aca="false">CONCATENATE( "list_", G4, "/", "half_", K4, "/", "agent_", O4, "/", "metverb_", Q4, "/", "target_", S4, "/", "avtcon_", I4)</f>
        <v>list_3/half_1/agent_1/metverb_1/target_2/avtcon_2</v>
      </c>
      <c r="F4" s="0" t="str">
        <f aca="false">CONCATENATE( H4, "/", L4, "/", P4, "/", R4, "/", T4, "/", J4)</f>
        <v>CH1N/first/gardener/attempted/eat/incon</v>
      </c>
      <c r="G4" s="0" t="n">
        <f aca="false">IF(LEFT(H4,1)="A",1,IF(LEFT(H4,1)="B",2,IF(LEFT(H4,1)="C",3,IF(LEFT(H4,1)="D",4,#na))))</f>
        <v>3</v>
      </c>
      <c r="H4" s="0" t="str">
        <f aca="false">LMPreScn!A6</f>
        <v>CH1N</v>
      </c>
      <c r="I4" s="0" t="n">
        <v>2</v>
      </c>
      <c r="J4" s="0" t="s">
        <v>3594</v>
      </c>
      <c r="K4" s="0" t="n">
        <v>1</v>
      </c>
      <c r="L4" s="0" t="s">
        <v>3593</v>
      </c>
      <c r="M4" s="0" t="n">
        <f aca="false">1 + (2*(INT((ROW()-2)/4))) + MOD(ROW()-2,2)</f>
        <v>1</v>
      </c>
      <c r="N4" s="0" t="str">
        <f aca="false">CONCATENATE("context_",ASC(M4))</f>
        <v>context_1</v>
      </c>
      <c r="O4" s="0" t="n">
        <f aca="false">M4</f>
        <v>1</v>
      </c>
      <c r="P4" s="0" t="str">
        <f aca="false">MID(LMPreScn!M6, SEARCH(" ", LMPreScn!M6, SEARCH(" ", LMPreScn!M6))+1, SEARCH(" ", LMPreScn!M6, SEARCH(" ", LMPreScn!M6)+1) -  (SEARCH(" ", LMPreScn!M6, SEARCH(" ", LMPreScn!M6)) + 1))</f>
        <v>gardener</v>
      </c>
      <c r="Q4" s="0" t="n">
        <f aca="false">IF(R4="attempted", 1, IF(R4="avoided", 2, IF(R4="began",3,IF(R4="completed",4, IF(R4="continued",5,IF(R4="endured", 6, IF(R4="enjoyed", 7, IF(R4="finished", 8, IF(R4="preferred", 9, IF(R4="resisted", 10, IF(R4="started", 11, IF(R4="tried",12,"ERROR"))))))))))))</f>
        <v>1</v>
      </c>
      <c r="R4" s="0" t="str">
        <f aca="false">LMPreScn!T6</f>
        <v>attempted</v>
      </c>
      <c r="S4" s="0" t="n">
        <f aca="false">1 + (2*(INT((ROW()-2)/4))) + MOD(ROW()-1,2)</f>
        <v>2</v>
      </c>
      <c r="T4" s="0" t="str">
        <f aca="false">LMPreScn!CK6</f>
        <v>eat</v>
      </c>
      <c r="U4" s="33" t="n">
        <f aca="false">LMPreScn!CI6</f>
        <v>0</v>
      </c>
      <c r="V4" s="0" t="n">
        <f aca="false">LMPreScn!R6</f>
        <v>6</v>
      </c>
      <c r="W4" s="0" t="n">
        <f aca="false">LMPreScn!S6</f>
        <v>9</v>
      </c>
      <c r="X4" s="0" t="str">
        <f aca="false">LMPreScn!M6</f>
        <v>The gardener attempted some beets.</v>
      </c>
      <c r="Y4" s="0" t="str">
        <f aca="false">LMPreScn!N6</f>
        <v>She was not able to</v>
      </c>
    </row>
    <row r="5" customFormat="false" ht="13.8" hidden="false" customHeight="false" outlineLevel="0" collapsed="false">
      <c r="A5" s="0" t="str">
        <f aca="false">CONCATENATE("Item/",ASC(C5),"/",E5)</f>
        <v>Item/13001/list_4/half_1/agent_2/metverb_1/target_1/avtcon_2</v>
      </c>
      <c r="B5" s="34" t="str">
        <f aca="false">CONCATENATE("(#", ASC( LMPreScn!I7), ") \d+ (\d+)")</f>
        <v>(#13001) \d+ (\d+)</v>
      </c>
      <c r="C5" s="0" t="n">
        <f aca="false">LMPreScn!I7</f>
        <v>13001</v>
      </c>
      <c r="D5" s="0" t="str">
        <f aca="false">CONCATENATE(P5,"_", R5, "_", T5)</f>
        <v>child_attempted_grow</v>
      </c>
      <c r="E5" s="0" t="str">
        <f aca="false">CONCATENATE( "list_", G5, "/", "half_", K5, "/", "agent_", O5, "/", "metverb_", Q5, "/", "target_", S5, "/", "avtcon_", I5)</f>
        <v>list_4/half_1/agent_2/metverb_1/target_1/avtcon_2</v>
      </c>
      <c r="F5" s="0" t="str">
        <f aca="false">CONCATENATE( H5, "/", L5, "/", P5, "/", R5, "/", T5, "/", J5)</f>
        <v>DH1N/first/child/attempted/grow/incon</v>
      </c>
      <c r="G5" s="0" t="n">
        <f aca="false">IF(LEFT(H5,1)="A",1,IF(LEFT(H5,1)="B",2,IF(LEFT(H5,1)="C",3,IF(LEFT(H5,1)="D",4,#na))))</f>
        <v>4</v>
      </c>
      <c r="H5" s="0" t="str">
        <f aca="false">LMPreScn!A7</f>
        <v>DH1N</v>
      </c>
      <c r="I5" s="0" t="n">
        <v>2</v>
      </c>
      <c r="J5" s="0" t="s">
        <v>3594</v>
      </c>
      <c r="K5" s="0" t="n">
        <v>1</v>
      </c>
      <c r="L5" s="0" t="s">
        <v>3593</v>
      </c>
      <c r="M5" s="0" t="n">
        <f aca="false">1 + (2*(INT((ROW()-2)/4))) + MOD(ROW()-2,2)</f>
        <v>2</v>
      </c>
      <c r="N5" s="0" t="str">
        <f aca="false">CONCATENATE("context_",ASC(M5))</f>
        <v>context_2</v>
      </c>
      <c r="O5" s="0" t="n">
        <f aca="false">M5</f>
        <v>2</v>
      </c>
      <c r="P5" s="0" t="str">
        <f aca="false">MID(LMPreScn!M7, SEARCH(" ", LMPreScn!M7, SEARCH(" ", LMPreScn!M7))+1, SEARCH(" ", LMPreScn!M7, SEARCH(" ", LMPreScn!M7)+1) -  (SEARCH(" ", LMPreScn!M7, SEARCH(" ", LMPreScn!M7)) + 1))</f>
        <v>child</v>
      </c>
      <c r="Q5" s="0" t="n">
        <f aca="false">IF(R5="attempted", 1, IF(R5="avoided", 2, IF(R5="began",3,IF(R5="completed",4, IF(R5="continued",5,IF(R5="endured", 6, IF(R5="enjoyed", 7, IF(R5="finished", 8, IF(R5="preferred", 9, IF(R5="resisted", 10, IF(R5="started", 11, IF(R5="tried",12,"ERROR"))))))))))))</f>
        <v>1</v>
      </c>
      <c r="R5" s="0" t="str">
        <f aca="false">LMPreScn!T7</f>
        <v>attempted</v>
      </c>
      <c r="S5" s="0" t="n">
        <f aca="false">1 + (2*(INT((ROW()-2)/4))) + MOD(ROW()-1,2)</f>
        <v>1</v>
      </c>
      <c r="T5" s="0" t="str">
        <f aca="false">LMPreScn!CK7</f>
        <v>grow</v>
      </c>
      <c r="U5" s="33" t="n">
        <f aca="false">LMPreScn!CI7</f>
        <v>0</v>
      </c>
      <c r="V5" s="0" t="n">
        <f aca="false">LMPreScn!R7</f>
        <v>6</v>
      </c>
      <c r="W5" s="0" t="n">
        <f aca="false">LMPreScn!S7</f>
        <v>9</v>
      </c>
      <c r="X5" s="0" t="str">
        <f aca="false">LMPreScn!M7</f>
        <v>The child attempted some beets.</v>
      </c>
      <c r="Y5" s="0" t="str">
        <f aca="false">LMPreScn!N7</f>
        <v>She was not able to</v>
      </c>
    </row>
    <row r="6" customFormat="false" ht="13.8" hidden="false" customHeight="false" outlineLevel="0" collapsed="false">
      <c r="A6" s="0" t="str">
        <f aca="false">CONCATENATE("Item/",ASC(C6),"/",E6)</f>
        <v>Item/15001/list_2/half_1/agent_3/metverb_1/target_3/avtcon_1</v>
      </c>
      <c r="B6" s="34" t="str">
        <f aca="false">CONCATENATE("(#", ASC( LMPreScn!I8), ") \d+ (\d+)")</f>
        <v>(#15001) \d+ (\d+)</v>
      </c>
      <c r="C6" s="0" t="n">
        <f aca="false">LMPreScn!I8</f>
        <v>15001</v>
      </c>
      <c r="D6" s="0" t="str">
        <f aca="false">CONCATENATE(P6,"_", R6, "_", T6)</f>
        <v>gardener_attempted_grow</v>
      </c>
      <c r="E6" s="0" t="str">
        <f aca="false">CONCATENATE( "list_", G6, "/", "half_", K6, "/", "agent_", O6, "/", "metverb_", Q6, "/", "target_", S6, "/", "avtcon_", I6)</f>
        <v>list_2/half_1/agent_3/metverb_1/target_3/avtcon_1</v>
      </c>
      <c r="F6" s="0" t="str">
        <f aca="false">CONCATENATE( H6, "/", L6, "/", P6, "/", R6, "/", T6, "/", J6)</f>
        <v>BH2N/first/gardener/attempted/grow/con</v>
      </c>
      <c r="G6" s="0" t="n">
        <f aca="false">IF(LEFT(H6,1)="A",1,IF(LEFT(H6,1)="B",2,IF(LEFT(H6,1)="C",3,IF(LEFT(H6,1)="D",4,#na))))</f>
        <v>2</v>
      </c>
      <c r="H6" s="0" t="str">
        <f aca="false">LMPreScn!A8</f>
        <v>BH2N</v>
      </c>
      <c r="I6" s="0" t="n">
        <v>1</v>
      </c>
      <c r="J6" s="0" t="s">
        <v>3592</v>
      </c>
      <c r="K6" s="0" t="n">
        <v>1</v>
      </c>
      <c r="L6" s="0" t="s">
        <v>3593</v>
      </c>
      <c r="M6" s="0" t="n">
        <f aca="false">1 + (2*(INT((ROW()-2)/4))) + MOD(ROW()-2,2)</f>
        <v>3</v>
      </c>
      <c r="N6" s="0" t="str">
        <f aca="false">CONCATENATE("context_",ASC(M6))</f>
        <v>context_3</v>
      </c>
      <c r="O6" s="0" t="n">
        <f aca="false">M6</f>
        <v>3</v>
      </c>
      <c r="P6" s="0" t="str">
        <f aca="false">MID(LMPreScn!M8, SEARCH(" ", LMPreScn!M8, SEARCH(" ", LMPreScn!M8))+1, SEARCH(" ", LMPreScn!M8, SEARCH(" ", LMPreScn!M8)+1) -  (SEARCH(" ", LMPreScn!M8, SEARCH(" ", LMPreScn!M8)) + 1))</f>
        <v>gardener</v>
      </c>
      <c r="Q6" s="0" t="n">
        <f aca="false">IF(R6="attempted", 1, IF(R6="avoided", 2, IF(R6="began",3,IF(R6="completed",4, IF(R6="continued",5,IF(R6="endured", 6, IF(R6="enjoyed", 7, IF(R6="finished", 8, IF(R6="preferred", 9, IF(R6="resisted", 10, IF(R6="started", 11, IF(R6="tried",12,"ERROR"))))))))))))</f>
        <v>1</v>
      </c>
      <c r="R6" s="0" t="str">
        <f aca="false">LMPreScn!T8</f>
        <v>attempted</v>
      </c>
      <c r="S6" s="0" t="n">
        <f aca="false">1 + (2*(INT((ROW()-2)/4))) + MOD(ROW()-2,2)</f>
        <v>3</v>
      </c>
      <c r="T6" s="0" t="str">
        <f aca="false">LMPreScn!CK8</f>
        <v>grow</v>
      </c>
      <c r="U6" s="33" t="n">
        <f aca="false">LMPreScn!CI8</f>
        <v>0.5625</v>
      </c>
      <c r="V6" s="0" t="n">
        <f aca="false">LMPreScn!R8</f>
        <v>6</v>
      </c>
      <c r="W6" s="0" t="n">
        <f aca="false">LMPreScn!S8</f>
        <v>9</v>
      </c>
      <c r="X6" s="0" t="str">
        <f aca="false">LMPreScn!M8</f>
        <v>The gardener attempted some beets.</v>
      </c>
      <c r="Y6" s="0" t="str">
        <f aca="false">LMPreScn!N8</f>
        <v>She was not able to</v>
      </c>
    </row>
    <row r="7" customFormat="false" ht="13.8" hidden="false" customHeight="false" outlineLevel="0" collapsed="false">
      <c r="A7" s="0" t="str">
        <f aca="false">CONCATENATE("Item/",ASC(C7),"/",E7)</f>
        <v>Item/16001/list_1/half_1/agent_4/metverb_1/target_4/avtcon_1</v>
      </c>
      <c r="B7" s="34" t="str">
        <f aca="false">CONCATENATE("(#", ASC( LMPreScn!I9), ") \d+ (\d+)")</f>
        <v>(#16001) \d+ (\d+)</v>
      </c>
      <c r="C7" s="0" t="n">
        <f aca="false">LMPreScn!I9</f>
        <v>16001</v>
      </c>
      <c r="D7" s="0" t="str">
        <f aca="false">CONCATENATE(P7,"_", R7, "_", T7)</f>
        <v>child_attempted_eat</v>
      </c>
      <c r="E7" s="0" t="str">
        <f aca="false">CONCATENATE( "list_", G7, "/", "half_", K7, "/", "agent_", O7, "/", "metverb_", Q7, "/", "target_", S7, "/", "avtcon_", I7)</f>
        <v>list_1/half_1/agent_4/metverb_1/target_4/avtcon_1</v>
      </c>
      <c r="F7" s="0" t="str">
        <f aca="false">CONCATENATE( H7, "/", L7, "/", P7, "/", R7, "/", T7, "/", J7)</f>
        <v>AH2N/first/child/attempted/eat/con</v>
      </c>
      <c r="G7" s="0" t="n">
        <f aca="false">IF(LEFT(H7,1)="A",1,IF(LEFT(H7,1)="B",2,IF(LEFT(H7,1)="C",3,IF(LEFT(H7,1)="D",4,#na))))</f>
        <v>1</v>
      </c>
      <c r="H7" s="0" t="str">
        <f aca="false">LMPreScn!A9</f>
        <v>AH2N</v>
      </c>
      <c r="I7" s="0" t="n">
        <v>1</v>
      </c>
      <c r="J7" s="0" t="s">
        <v>3592</v>
      </c>
      <c r="K7" s="0" t="n">
        <v>1</v>
      </c>
      <c r="L7" s="0" t="s">
        <v>3593</v>
      </c>
      <c r="M7" s="0" t="n">
        <f aca="false">1 + (2*(INT((ROW()-2)/4))) + MOD(ROW()-2,2)</f>
        <v>4</v>
      </c>
      <c r="N7" s="0" t="str">
        <f aca="false">CONCATENATE("context_",ASC(M7))</f>
        <v>context_4</v>
      </c>
      <c r="O7" s="0" t="n">
        <f aca="false">M7</f>
        <v>4</v>
      </c>
      <c r="P7" s="0" t="str">
        <f aca="false">MID(LMPreScn!M9, SEARCH(" ", LMPreScn!M9, SEARCH(" ", LMPreScn!M9))+1, SEARCH(" ", LMPreScn!M9, SEARCH(" ", LMPreScn!M9)+1) -  (SEARCH(" ", LMPreScn!M9, SEARCH(" ", LMPreScn!M9)) + 1))</f>
        <v>child</v>
      </c>
      <c r="Q7" s="0" t="n">
        <f aca="false">IF(R7="attempted", 1, IF(R7="avoided", 2, IF(R7="began",3,IF(R7="completed",4, IF(R7="continued",5,IF(R7="endured", 6, IF(R7="enjoyed", 7, IF(R7="finished", 8, IF(R7="preferred", 9, IF(R7="resisted", 10, IF(R7="started", 11, IF(R7="tried",12,"ERROR"))))))))))))</f>
        <v>1</v>
      </c>
      <c r="R7" s="0" t="str">
        <f aca="false">LMPreScn!T9</f>
        <v>attempted</v>
      </c>
      <c r="S7" s="0" t="n">
        <f aca="false">1 + (2*(INT((ROW()-2)/4))) + MOD(ROW()-2,2)</f>
        <v>4</v>
      </c>
      <c r="T7" s="0" t="str">
        <f aca="false">LMPreScn!CK9</f>
        <v>eat</v>
      </c>
      <c r="U7" s="33" t="n">
        <f aca="false">LMPreScn!CI9</f>
        <v>0.530612244897959</v>
      </c>
      <c r="V7" s="0" t="n">
        <f aca="false">LMPreScn!R9</f>
        <v>6</v>
      </c>
      <c r="W7" s="0" t="n">
        <f aca="false">LMPreScn!S9</f>
        <v>9</v>
      </c>
      <c r="X7" s="0" t="str">
        <f aca="false">LMPreScn!M9</f>
        <v>The child attempted some beets.</v>
      </c>
      <c r="Y7" s="0" t="str">
        <f aca="false">LMPreScn!N9</f>
        <v>She was not able to</v>
      </c>
    </row>
    <row r="8" customFormat="false" ht="13.8" hidden="false" customHeight="false" outlineLevel="0" collapsed="false">
      <c r="A8" s="0" t="str">
        <f aca="false">CONCATENATE("Item/",ASC(C8),"/",E8)</f>
        <v>Item/17001/list_4/half_1/agent_3/metverb_1/target_4/avtcon_2</v>
      </c>
      <c r="B8" s="34" t="str">
        <f aca="false">CONCATENATE("(#", ASC( LMPreScn!I10), ") \d+ (\d+)")</f>
        <v>(#17001) \d+ (\d+)</v>
      </c>
      <c r="C8" s="0" t="n">
        <f aca="false">LMPreScn!I10</f>
        <v>17001</v>
      </c>
      <c r="D8" s="0" t="str">
        <f aca="false">CONCATENATE(P8,"_", R8, "_", T8)</f>
        <v>gardener_attempted_eat</v>
      </c>
      <c r="E8" s="0" t="str">
        <f aca="false">CONCATENATE( "list_", G8, "/", "half_", K8, "/", "agent_", O8, "/", "metverb_", Q8, "/", "target_", S8, "/", "avtcon_", I8)</f>
        <v>list_4/half_1/agent_3/metverb_1/target_4/avtcon_2</v>
      </c>
      <c r="F8" s="0" t="str">
        <f aca="false">CONCATENATE( H8, "/", L8, "/", P8, "/", R8, "/", T8, "/", J8)</f>
        <v>DH2N/first/gardener/attempted/eat/incon</v>
      </c>
      <c r="G8" s="0" t="n">
        <f aca="false">IF(LEFT(H8,1)="A",1,IF(LEFT(H8,1)="B",2,IF(LEFT(H8,1)="C",3,IF(LEFT(H8,1)="D",4,#na))))</f>
        <v>4</v>
      </c>
      <c r="H8" s="0" t="str">
        <f aca="false">LMPreScn!A10</f>
        <v>DH2N</v>
      </c>
      <c r="I8" s="0" t="n">
        <v>2</v>
      </c>
      <c r="J8" s="0" t="s">
        <v>3594</v>
      </c>
      <c r="K8" s="0" t="n">
        <v>1</v>
      </c>
      <c r="L8" s="0" t="s">
        <v>3593</v>
      </c>
      <c r="M8" s="0" t="n">
        <f aca="false">1 + (2*(INT((ROW()-2)/4))) + MOD(ROW()-2,2)</f>
        <v>3</v>
      </c>
      <c r="N8" s="0" t="str">
        <f aca="false">CONCATENATE("context_",ASC(M8))</f>
        <v>context_3</v>
      </c>
      <c r="O8" s="0" t="n">
        <f aca="false">M8</f>
        <v>3</v>
      </c>
      <c r="P8" s="0" t="str">
        <f aca="false">MID(LMPreScn!M10, SEARCH(" ", LMPreScn!M10, SEARCH(" ", LMPreScn!M10))+1, SEARCH(" ", LMPreScn!M10, SEARCH(" ", LMPreScn!M10)+1) -  (SEARCH(" ", LMPreScn!M10, SEARCH(" ", LMPreScn!M10)) + 1))</f>
        <v>gardener</v>
      </c>
      <c r="Q8" s="0" t="n">
        <f aca="false">IF(R8="attempted", 1, IF(R8="avoided", 2, IF(R8="began",3,IF(R8="completed",4, IF(R8="continued",5,IF(R8="endured", 6, IF(R8="enjoyed", 7, IF(R8="finished", 8, IF(R8="preferred", 9, IF(R8="resisted", 10, IF(R8="started", 11, IF(R8="tried",12,"ERROR"))))))))))))</f>
        <v>1</v>
      </c>
      <c r="R8" s="0" t="str">
        <f aca="false">LMPreScn!T10</f>
        <v>attempted</v>
      </c>
      <c r="S8" s="0" t="n">
        <f aca="false">1 + (2*(INT((ROW()-2)/4))) + MOD(ROW()-1,2)</f>
        <v>4</v>
      </c>
      <c r="T8" s="0" t="str">
        <f aca="false">LMPreScn!CK10</f>
        <v>eat</v>
      </c>
      <c r="U8" s="33" t="n">
        <f aca="false">LMPreScn!CI10</f>
        <v>0</v>
      </c>
      <c r="V8" s="0" t="n">
        <f aca="false">LMPreScn!R10</f>
        <v>6</v>
      </c>
      <c r="W8" s="0" t="n">
        <f aca="false">LMPreScn!S10</f>
        <v>9</v>
      </c>
      <c r="X8" s="0" t="str">
        <f aca="false">LMPreScn!M10</f>
        <v>The gardener attempted some beets.</v>
      </c>
      <c r="Y8" s="0" t="str">
        <f aca="false">LMPreScn!N10</f>
        <v>She was not able to</v>
      </c>
    </row>
    <row r="9" customFormat="false" ht="13.8" hidden="false" customHeight="false" outlineLevel="0" collapsed="false">
      <c r="A9" s="0" t="str">
        <f aca="false">CONCATENATE("Item/",ASC(C9),"/",E9)</f>
        <v>Item/18001/list_3/half_1/agent_4/metverb_1/target_3/avtcon_2</v>
      </c>
      <c r="B9" s="34" t="str">
        <f aca="false">CONCATENATE("(#", ASC( LMPreScn!I11), ") \d+ (\d+)")</f>
        <v>(#18001) \d+ (\d+)</v>
      </c>
      <c r="C9" s="0" t="n">
        <f aca="false">LMPreScn!I11</f>
        <v>18001</v>
      </c>
      <c r="D9" s="0" t="str">
        <f aca="false">CONCATENATE(P9,"_", R9, "_", T9)</f>
        <v>child_attempted_grow</v>
      </c>
      <c r="E9" s="0" t="str">
        <f aca="false">CONCATENATE( "list_", G9, "/", "half_", K9, "/", "agent_", O9, "/", "metverb_", Q9, "/", "target_", S9, "/", "avtcon_", I9)</f>
        <v>list_3/half_1/agent_4/metverb_1/target_3/avtcon_2</v>
      </c>
      <c r="F9" s="0" t="str">
        <f aca="false">CONCATENATE( H9, "/", L9, "/", P9, "/", R9, "/", T9, "/", J9)</f>
        <v>CH2N/first/child/attempted/grow/incon</v>
      </c>
      <c r="G9" s="0" t="n">
        <f aca="false">IF(LEFT(H9,1)="A",1,IF(LEFT(H9,1)="B",2,IF(LEFT(H9,1)="C",3,IF(LEFT(H9,1)="D",4,#na))))</f>
        <v>3</v>
      </c>
      <c r="H9" s="0" t="str">
        <f aca="false">LMPreScn!A11</f>
        <v>CH2N</v>
      </c>
      <c r="I9" s="0" t="n">
        <v>2</v>
      </c>
      <c r="J9" s="0" t="s">
        <v>3594</v>
      </c>
      <c r="K9" s="0" t="n">
        <v>1</v>
      </c>
      <c r="L9" s="0" t="s">
        <v>3593</v>
      </c>
      <c r="M9" s="0" t="n">
        <f aca="false">1 + (2*(INT((ROW()-2)/4))) + MOD(ROW()-2,2)</f>
        <v>4</v>
      </c>
      <c r="N9" s="0" t="str">
        <f aca="false">CONCATENATE("context_",ASC(M9))</f>
        <v>context_4</v>
      </c>
      <c r="O9" s="0" t="n">
        <f aca="false">M9</f>
        <v>4</v>
      </c>
      <c r="P9" s="0" t="str">
        <f aca="false">MID(LMPreScn!M11, SEARCH(" ", LMPreScn!M11, SEARCH(" ", LMPreScn!M11))+1, SEARCH(" ", LMPreScn!M11, SEARCH(" ", LMPreScn!M11)+1) -  (SEARCH(" ", LMPreScn!M11, SEARCH(" ", LMPreScn!M11)) + 1))</f>
        <v>child</v>
      </c>
      <c r="Q9" s="0" t="n">
        <f aca="false">IF(R9="attempted", 1, IF(R9="avoided", 2, IF(R9="began",3,IF(R9="completed",4, IF(R9="continued",5,IF(R9="endured", 6, IF(R9="enjoyed", 7, IF(R9="finished", 8, IF(R9="preferred", 9, IF(R9="resisted", 10, IF(R9="started", 11, IF(R9="tried",12,"ERROR"))))))))))))</f>
        <v>1</v>
      </c>
      <c r="R9" s="0" t="str">
        <f aca="false">LMPreScn!T11</f>
        <v>attempted</v>
      </c>
      <c r="S9" s="0" t="n">
        <f aca="false">1 + (2*(INT((ROW()-2)/4))) + MOD(ROW()-1,2)</f>
        <v>3</v>
      </c>
      <c r="T9" s="0" t="str">
        <f aca="false">LMPreScn!CK11</f>
        <v>grow</v>
      </c>
      <c r="U9" s="33" t="n">
        <f aca="false">LMPreScn!CI11</f>
        <v>0</v>
      </c>
      <c r="V9" s="0" t="n">
        <f aca="false">LMPreScn!R11</f>
        <v>6</v>
      </c>
      <c r="W9" s="0" t="n">
        <f aca="false">LMPreScn!S11</f>
        <v>9</v>
      </c>
      <c r="X9" s="0" t="str">
        <f aca="false">LMPreScn!M11</f>
        <v>The child attempted some beets.</v>
      </c>
      <c r="Y9" s="0" t="str">
        <f aca="false">LMPreScn!N11</f>
        <v>She was not able to</v>
      </c>
    </row>
    <row r="10" customFormat="false" ht="13.8" hidden="false" customHeight="false" outlineLevel="0" collapsed="false">
      <c r="A10" s="0" t="str">
        <f aca="false">CONCATENATE("Item/",ASC(C10),"/",E10)</f>
        <v>Item/10002/list_1/half_1/agent_5/metverb_1/target_5/avtcon_1</v>
      </c>
      <c r="B10" s="34" t="str">
        <f aca="false">CONCATENATE("(#", ASC( LMPreScn!I12), ") \d+ (\d+)")</f>
        <v>(#10002) \d+ (\d+)</v>
      </c>
      <c r="C10" s="0" t="n">
        <f aca="false">LMPreScn!I12</f>
        <v>10002</v>
      </c>
      <c r="D10" s="0" t="str">
        <f aca="false">CONCATENATE(P10,"_", R10, "_", T10)</f>
        <v>skateboarder_attempted_jump</v>
      </c>
      <c r="E10" s="0" t="str">
        <f aca="false">CONCATENATE( "list_", G10, "/", "half_", K10, "/", "agent_", O10, "/", "metverb_", Q10, "/", "target_", S10, "/", "avtcon_", I10)</f>
        <v>list_1/half_1/agent_5/metverb_1/target_5/avtcon_1</v>
      </c>
      <c r="F10" s="0" t="str">
        <f aca="false">CONCATENATE( H10, "/", L10, "/", P10, "/", R10, "/", T10, "/", J10)</f>
        <v>AH1N/first/skateboarder/attempted/jump/con</v>
      </c>
      <c r="G10" s="0" t="n">
        <f aca="false">IF(LEFT(H10,1)="A",1,IF(LEFT(H10,1)="B",2,IF(LEFT(H10,1)="C",3,IF(LEFT(H10,1)="D",4,#na))))</f>
        <v>1</v>
      </c>
      <c r="H10" s="0" t="str">
        <f aca="false">LMPreScn!A12</f>
        <v>AH1N</v>
      </c>
      <c r="I10" s="0" t="n">
        <v>1</v>
      </c>
      <c r="J10" s="0" t="s">
        <v>3592</v>
      </c>
      <c r="K10" s="0" t="n">
        <v>1</v>
      </c>
      <c r="L10" s="0" t="s">
        <v>3593</v>
      </c>
      <c r="M10" s="0" t="n">
        <f aca="false">1 + (2*(INT((ROW()-2)/4))) + MOD(ROW()-2,2)</f>
        <v>5</v>
      </c>
      <c r="N10" s="0" t="str">
        <f aca="false">CONCATENATE("context_",ASC(M10))</f>
        <v>context_5</v>
      </c>
      <c r="O10" s="0" t="n">
        <f aca="false">M10</f>
        <v>5</v>
      </c>
      <c r="P10" s="0" t="str">
        <f aca="false">MID(LMPreScn!M12, SEARCH(" ", LMPreScn!M12, SEARCH(" ", LMPreScn!M12))+1, SEARCH(" ", LMPreScn!M12, SEARCH(" ", LMPreScn!M12)+1) -  (SEARCH(" ", LMPreScn!M12, SEARCH(" ", LMPreScn!M12)) + 1))</f>
        <v>skateboarder</v>
      </c>
      <c r="Q10" s="0" t="n">
        <f aca="false">IF(R10="attempted", 1, IF(R10="avoided", 2, IF(R10="began",3,IF(R10="completed",4, IF(R10="continued",5,IF(R10="endured", 6, IF(R10="enjoyed", 7, IF(R10="finished", 8, IF(R10="preferred", 9, IF(R10="resisted", 10, IF(R10="started", 11, IF(R10="tried",12,"ERROR"))))))))))))</f>
        <v>1</v>
      </c>
      <c r="R10" s="0" t="str">
        <f aca="false">LMPreScn!T12</f>
        <v>attempted</v>
      </c>
      <c r="S10" s="0" t="n">
        <f aca="false">1 + (2*(INT((ROW()-2)/4))) + MOD(ROW()-2,2)</f>
        <v>5</v>
      </c>
      <c r="T10" s="0" t="str">
        <f aca="false">LMPreScn!CK12</f>
        <v>jump</v>
      </c>
      <c r="U10" s="33" t="n">
        <f aca="false">LMPreScn!CI12</f>
        <v>0.183673469387755</v>
      </c>
      <c r="V10" s="0" t="n">
        <f aca="false">LMPreScn!R12</f>
        <v>6</v>
      </c>
      <c r="W10" s="0" t="n">
        <f aca="false">LMPreScn!S12</f>
        <v>11</v>
      </c>
      <c r="X10" s="0" t="str">
        <f aca="false">LMPreScn!M12</f>
        <v>The skateboarder attempted the ramp.</v>
      </c>
      <c r="Y10" s="0" t="str">
        <f aca="false">LMPreScn!N12</f>
        <v>It took some strength to</v>
      </c>
    </row>
    <row r="11" customFormat="false" ht="13.8" hidden="false" customHeight="false" outlineLevel="0" collapsed="false">
      <c r="A11" s="0" t="str">
        <f aca="false">CONCATENATE("Item/",ASC(C11),"/",E11)</f>
        <v>Item/11002/list_2/half_1/agent_6/metverb_1/target_6/avtcon_1</v>
      </c>
      <c r="B11" s="34" t="str">
        <f aca="false">CONCATENATE("(#", ASC( LMPreScn!I13), ") \d+ (\d+)")</f>
        <v>(#11002) \d+ (\d+)</v>
      </c>
      <c r="C11" s="0" t="n">
        <f aca="false">LMPreScn!I13</f>
        <v>11002</v>
      </c>
      <c r="D11" s="0" t="str">
        <f aca="false">CONCATENATE(P11,"_", R11, "_", T11)</f>
        <v>mother_attempted_push</v>
      </c>
      <c r="E11" s="0" t="str">
        <f aca="false">CONCATENATE( "list_", G11, "/", "half_", K11, "/", "agent_", O11, "/", "metverb_", Q11, "/", "target_", S11, "/", "avtcon_", I11)</f>
        <v>list_2/half_1/agent_6/metverb_1/target_6/avtcon_1</v>
      </c>
      <c r="F11" s="0" t="str">
        <f aca="false">CONCATENATE( H11, "/", L11, "/", P11, "/", R11, "/", T11, "/", J11)</f>
        <v>BH1N/first/mother/attempted/push/con</v>
      </c>
      <c r="G11" s="0" t="n">
        <f aca="false">IF(LEFT(H11,1)="A",1,IF(LEFT(H11,1)="B",2,IF(LEFT(H11,1)="C",3,IF(LEFT(H11,1)="D",4,#na))))</f>
        <v>2</v>
      </c>
      <c r="H11" s="0" t="str">
        <f aca="false">LMPreScn!A13</f>
        <v>BH1N</v>
      </c>
      <c r="I11" s="0" t="n">
        <v>1</v>
      </c>
      <c r="J11" s="0" t="s">
        <v>3592</v>
      </c>
      <c r="K11" s="0" t="n">
        <v>1</v>
      </c>
      <c r="L11" s="0" t="s">
        <v>3593</v>
      </c>
      <c r="M11" s="0" t="n">
        <f aca="false">1 + (2*(INT((ROW()-2)/4))) + MOD(ROW()-2,2)</f>
        <v>6</v>
      </c>
      <c r="N11" s="0" t="str">
        <f aca="false">CONCATENATE("context_",ASC(M11))</f>
        <v>context_6</v>
      </c>
      <c r="O11" s="0" t="n">
        <f aca="false">M11</f>
        <v>6</v>
      </c>
      <c r="P11" s="0" t="str">
        <f aca="false">MID(LMPreScn!M13, SEARCH(" ", LMPreScn!M13, SEARCH(" ", LMPreScn!M13))+1, SEARCH(" ", LMPreScn!M13, SEARCH(" ", LMPreScn!M13)+1) -  (SEARCH(" ", LMPreScn!M13, SEARCH(" ", LMPreScn!M13)) + 1))</f>
        <v>mother</v>
      </c>
      <c r="Q11" s="0" t="n">
        <f aca="false">IF(R11="attempted", 1, IF(R11="avoided", 2, IF(R11="began",3,IF(R11="completed",4, IF(R11="continued",5,IF(R11="endured", 6, IF(R11="enjoyed", 7, IF(R11="finished", 8, IF(R11="preferred", 9, IF(R11="resisted", 10, IF(R11="started", 11, IF(R11="tried",12,"ERROR"))))))))))))</f>
        <v>1</v>
      </c>
      <c r="R11" s="0" t="str">
        <f aca="false">LMPreScn!T13</f>
        <v>attempted</v>
      </c>
      <c r="S11" s="0" t="n">
        <f aca="false">1 + (2*(INT((ROW()-2)/4))) + MOD(ROW()-2,2)</f>
        <v>6</v>
      </c>
      <c r="T11" s="0" t="str">
        <f aca="false">LMPreScn!CK13</f>
        <v>push</v>
      </c>
      <c r="U11" s="33" t="n">
        <f aca="false">LMPreScn!CI13</f>
        <v>0.73469387755102</v>
      </c>
      <c r="V11" s="0" t="n">
        <f aca="false">LMPreScn!R13</f>
        <v>6</v>
      </c>
      <c r="W11" s="0" t="n">
        <f aca="false">LMPreScn!S13</f>
        <v>11</v>
      </c>
      <c r="X11" s="0" t="str">
        <f aca="false">LMPreScn!M13</f>
        <v>The mother with the stroller attempted the ramp.</v>
      </c>
      <c r="Y11" s="0" t="str">
        <f aca="false">LMPreScn!N13</f>
        <v>It took some strength to</v>
      </c>
    </row>
    <row r="12" customFormat="false" ht="13.8" hidden="false" customHeight="false" outlineLevel="0" collapsed="false">
      <c r="A12" s="0" t="str">
        <f aca="false">CONCATENATE("Item/",ASC(C12),"/",E12)</f>
        <v>Item/12002/list_3/half_1/agent_5/metverb_1/target_6/avtcon_2</v>
      </c>
      <c r="B12" s="34" t="str">
        <f aca="false">CONCATENATE("(#", ASC( LMPreScn!I14), ") \d+ (\d+)")</f>
        <v>(#12002) \d+ (\d+)</v>
      </c>
      <c r="C12" s="0" t="n">
        <f aca="false">LMPreScn!I14</f>
        <v>12002</v>
      </c>
      <c r="D12" s="0" t="str">
        <f aca="false">CONCATENATE(P12,"_", R12, "_", T12)</f>
        <v>skateboarder_attempted_push</v>
      </c>
      <c r="E12" s="0" t="str">
        <f aca="false">CONCATENATE( "list_", G12, "/", "half_", K12, "/", "agent_", O12, "/", "metverb_", Q12, "/", "target_", S12, "/", "avtcon_", I12)</f>
        <v>list_3/half_1/agent_5/metverb_1/target_6/avtcon_2</v>
      </c>
      <c r="F12" s="0" t="str">
        <f aca="false">CONCATENATE( H12, "/", L12, "/", P12, "/", R12, "/", T12, "/", J12)</f>
        <v>CH1N/first/skateboarder/attempted/push/incon</v>
      </c>
      <c r="G12" s="0" t="n">
        <f aca="false">IF(LEFT(H12,1)="A",1,IF(LEFT(H12,1)="B",2,IF(LEFT(H12,1)="C",3,IF(LEFT(H12,1)="D",4,#na))))</f>
        <v>3</v>
      </c>
      <c r="H12" s="0" t="str">
        <f aca="false">LMPreScn!A14</f>
        <v>CH1N</v>
      </c>
      <c r="I12" s="0" t="n">
        <v>2</v>
      </c>
      <c r="J12" s="0" t="s">
        <v>3594</v>
      </c>
      <c r="K12" s="0" t="n">
        <v>1</v>
      </c>
      <c r="L12" s="0" t="s">
        <v>3593</v>
      </c>
      <c r="M12" s="0" t="n">
        <f aca="false">1 + (2*(INT((ROW()-2)/4))) + MOD(ROW()-2,2)</f>
        <v>5</v>
      </c>
      <c r="N12" s="0" t="str">
        <f aca="false">CONCATENATE("context_",ASC(M12))</f>
        <v>context_5</v>
      </c>
      <c r="O12" s="0" t="n">
        <f aca="false">M12</f>
        <v>5</v>
      </c>
      <c r="P12" s="0" t="str">
        <f aca="false">MID(LMPreScn!M14, SEARCH(" ", LMPreScn!M14, SEARCH(" ", LMPreScn!M14))+1, SEARCH(" ", LMPreScn!M14, SEARCH(" ", LMPreScn!M14)+1) -  (SEARCH(" ", LMPreScn!M14, SEARCH(" ", LMPreScn!M14)) + 1))</f>
        <v>skateboarder</v>
      </c>
      <c r="Q12" s="0" t="n">
        <f aca="false">IF(R12="attempted", 1, IF(R12="avoided", 2, IF(R12="began",3,IF(R12="completed",4, IF(R12="continued",5,IF(R12="endured", 6, IF(R12="enjoyed", 7, IF(R12="finished", 8, IF(R12="preferred", 9, IF(R12="resisted", 10, IF(R12="started", 11, IF(R12="tried",12,"ERROR"))))))))))))</f>
        <v>1</v>
      </c>
      <c r="R12" s="0" t="str">
        <f aca="false">LMPreScn!T14</f>
        <v>attempted</v>
      </c>
      <c r="S12" s="0" t="n">
        <f aca="false">1 + (2*(INT((ROW()-2)/4))) + MOD(ROW()-1,2)</f>
        <v>6</v>
      </c>
      <c r="T12" s="0" t="str">
        <f aca="false">LMPreScn!CK14</f>
        <v>push</v>
      </c>
      <c r="U12" s="33" t="n">
        <f aca="false">LMPreScn!CI14</f>
        <v>0.0612244897959184</v>
      </c>
      <c r="V12" s="0" t="n">
        <f aca="false">LMPreScn!R14</f>
        <v>6</v>
      </c>
      <c r="W12" s="0" t="n">
        <f aca="false">LMPreScn!S14</f>
        <v>11</v>
      </c>
      <c r="X12" s="0" t="str">
        <f aca="false">LMPreScn!M14</f>
        <v>The skateboarder attempted the ramp.</v>
      </c>
      <c r="Y12" s="0" t="str">
        <f aca="false">LMPreScn!N14</f>
        <v>It took some strength to</v>
      </c>
    </row>
    <row r="13" customFormat="false" ht="13.8" hidden="false" customHeight="false" outlineLevel="0" collapsed="false">
      <c r="A13" s="0" t="str">
        <f aca="false">CONCATENATE("Item/",ASC(C13),"/",E13)</f>
        <v>Item/13002/list_4/half_1/agent_6/metverb_1/target_5/avtcon_2</v>
      </c>
      <c r="B13" s="34" t="str">
        <f aca="false">CONCATENATE("(#", ASC( LMPreScn!I15), ") \d+ (\d+)")</f>
        <v>(#13002) \d+ (\d+)</v>
      </c>
      <c r="C13" s="0" t="n">
        <f aca="false">LMPreScn!I15</f>
        <v>13002</v>
      </c>
      <c r="D13" s="0" t="str">
        <f aca="false">CONCATENATE(P13,"_", R13, "_", T13)</f>
        <v>mother_attempted_jump</v>
      </c>
      <c r="E13" s="0" t="str">
        <f aca="false">CONCATENATE( "list_", G13, "/", "half_", K13, "/", "agent_", O13, "/", "metverb_", Q13, "/", "target_", S13, "/", "avtcon_", I13)</f>
        <v>list_4/half_1/agent_6/metverb_1/target_5/avtcon_2</v>
      </c>
      <c r="F13" s="0" t="str">
        <f aca="false">CONCATENATE( H13, "/", L13, "/", P13, "/", R13, "/", T13, "/", J13)</f>
        <v>DH1N/first/mother/attempted/jump/incon</v>
      </c>
      <c r="G13" s="0" t="n">
        <f aca="false">IF(LEFT(H13,1)="A",1,IF(LEFT(H13,1)="B",2,IF(LEFT(H13,1)="C",3,IF(LEFT(H13,1)="D",4,#na))))</f>
        <v>4</v>
      </c>
      <c r="H13" s="0" t="str">
        <f aca="false">LMPreScn!A15</f>
        <v>DH1N</v>
      </c>
      <c r="I13" s="0" t="n">
        <v>2</v>
      </c>
      <c r="J13" s="0" t="s">
        <v>3594</v>
      </c>
      <c r="K13" s="0" t="n">
        <v>1</v>
      </c>
      <c r="L13" s="0" t="s">
        <v>3593</v>
      </c>
      <c r="M13" s="0" t="n">
        <f aca="false">1 + (2*(INT((ROW()-2)/4))) + MOD(ROW()-2,2)</f>
        <v>6</v>
      </c>
      <c r="N13" s="0" t="str">
        <f aca="false">CONCATENATE("context_",ASC(M13))</f>
        <v>context_6</v>
      </c>
      <c r="O13" s="0" t="n">
        <f aca="false">M13</f>
        <v>6</v>
      </c>
      <c r="P13" s="0" t="str">
        <f aca="false">MID(LMPreScn!M15, SEARCH(" ", LMPreScn!M15, SEARCH(" ", LMPreScn!M15))+1, SEARCH(" ", LMPreScn!M15, SEARCH(" ", LMPreScn!M15)+1) -  (SEARCH(" ", LMPreScn!M15, SEARCH(" ", LMPreScn!M15)) + 1))</f>
        <v>mother</v>
      </c>
      <c r="Q13" s="0" t="n">
        <f aca="false">IF(R13="attempted", 1, IF(R13="avoided", 2, IF(R13="began",3,IF(R13="completed",4, IF(R13="continued",5,IF(R13="endured", 6, IF(R13="enjoyed", 7, IF(R13="finished", 8, IF(R13="preferred", 9, IF(R13="resisted", 10, IF(R13="started", 11, IF(R13="tried",12,"ERROR"))))))))))))</f>
        <v>1</v>
      </c>
      <c r="R13" s="0" t="str">
        <f aca="false">LMPreScn!T15</f>
        <v>attempted</v>
      </c>
      <c r="S13" s="0" t="n">
        <f aca="false">1 + (2*(INT((ROW()-2)/4))) + MOD(ROW()-1,2)</f>
        <v>5</v>
      </c>
      <c r="T13" s="0" t="str">
        <f aca="false">LMPreScn!CK15</f>
        <v>jump</v>
      </c>
      <c r="U13" s="33" t="n">
        <f aca="false">LMPreScn!CI15</f>
        <v>0</v>
      </c>
      <c r="V13" s="0" t="n">
        <f aca="false">LMPreScn!R15</f>
        <v>6</v>
      </c>
      <c r="W13" s="0" t="n">
        <f aca="false">LMPreScn!S15</f>
        <v>11</v>
      </c>
      <c r="X13" s="0" t="str">
        <f aca="false">LMPreScn!M15</f>
        <v>The mother with the stroller attempted the ramp.</v>
      </c>
      <c r="Y13" s="0" t="str">
        <f aca="false">LMPreScn!N15</f>
        <v>It took some strength to</v>
      </c>
    </row>
    <row r="14" customFormat="false" ht="13.8" hidden="false" customHeight="false" outlineLevel="0" collapsed="false">
      <c r="A14" s="0" t="str">
        <f aca="false">CONCATENATE("Item/",ASC(C14),"/",E14)</f>
        <v>Item/15002/list_2/half_1/agent_7/metverb_1/target_7/avtcon_1</v>
      </c>
      <c r="B14" s="34" t="str">
        <f aca="false">CONCATENATE("(#", ASC( LMPreScn!I16), ") \d+ (\d+)")</f>
        <v>(#15002) \d+ (\d+)</v>
      </c>
      <c r="C14" s="0" t="n">
        <f aca="false">LMPreScn!I16</f>
        <v>15002</v>
      </c>
      <c r="D14" s="0" t="str">
        <f aca="false">CONCATENATE(P14,"_", R14, "_", T14)</f>
        <v>skateboarder_attempted_jump</v>
      </c>
      <c r="E14" s="0" t="str">
        <f aca="false">CONCATENATE( "list_", G14, "/", "half_", K14, "/", "agent_", O14, "/", "metverb_", Q14, "/", "target_", S14, "/", "avtcon_", I14)</f>
        <v>list_2/half_1/agent_7/metverb_1/target_7/avtcon_1</v>
      </c>
      <c r="F14" s="0" t="str">
        <f aca="false">CONCATENATE( H14, "/", L14, "/", P14, "/", R14, "/", T14, "/", J14)</f>
        <v>BH2N/first/skateboarder/attempted/jump/con</v>
      </c>
      <c r="G14" s="0" t="n">
        <f aca="false">IF(LEFT(H14,1)="A",1,IF(LEFT(H14,1)="B",2,IF(LEFT(H14,1)="C",3,IF(LEFT(H14,1)="D",4,#na))))</f>
        <v>2</v>
      </c>
      <c r="H14" s="0" t="str">
        <f aca="false">LMPreScn!A16</f>
        <v>BH2N</v>
      </c>
      <c r="I14" s="0" t="n">
        <v>1</v>
      </c>
      <c r="J14" s="0" t="s">
        <v>3592</v>
      </c>
      <c r="K14" s="0" t="n">
        <v>1</v>
      </c>
      <c r="L14" s="0" t="s">
        <v>3593</v>
      </c>
      <c r="M14" s="0" t="n">
        <f aca="false">1 + (2*(INT((ROW()-2)/4))) + MOD(ROW()-2,2)</f>
        <v>7</v>
      </c>
      <c r="N14" s="0" t="str">
        <f aca="false">CONCATENATE("context_",ASC(M14))</f>
        <v>context_7</v>
      </c>
      <c r="O14" s="0" t="n">
        <f aca="false">M14</f>
        <v>7</v>
      </c>
      <c r="P14" s="0" t="str">
        <f aca="false">MID(LMPreScn!M16, SEARCH(" ", LMPreScn!M16, SEARCH(" ", LMPreScn!M16))+1, SEARCH(" ", LMPreScn!M16, SEARCH(" ", LMPreScn!M16)+1) -  (SEARCH(" ", LMPreScn!M16, SEARCH(" ", LMPreScn!M16)) + 1))</f>
        <v>skateboarder</v>
      </c>
      <c r="Q14" s="0" t="n">
        <f aca="false">IF(R14="attempted", 1, IF(R14="avoided", 2, IF(R14="began",3,IF(R14="completed",4, IF(R14="continued",5,IF(R14="endured", 6, IF(R14="enjoyed", 7, IF(R14="finished", 8, IF(R14="preferred", 9, IF(R14="resisted", 10, IF(R14="started", 11, IF(R14="tried",12,"ERROR"))))))))))))</f>
        <v>1</v>
      </c>
      <c r="R14" s="0" t="str">
        <f aca="false">LMPreScn!T16</f>
        <v>attempted</v>
      </c>
      <c r="S14" s="0" t="n">
        <f aca="false">1 + (2*(INT((ROW()-2)/4))) + MOD(ROW()-2,2)</f>
        <v>7</v>
      </c>
      <c r="T14" s="0" t="str">
        <f aca="false">LMPreScn!CK16</f>
        <v>jump</v>
      </c>
      <c r="U14" s="33" t="n">
        <f aca="false">LMPreScn!CI16</f>
        <v>0.183673469387755</v>
      </c>
      <c r="V14" s="0" t="n">
        <f aca="false">LMPreScn!R16</f>
        <v>6</v>
      </c>
      <c r="W14" s="0" t="n">
        <f aca="false">LMPreScn!S16</f>
        <v>11</v>
      </c>
      <c r="X14" s="0" t="str">
        <f aca="false">LMPreScn!M16</f>
        <v>The skateboarder attempted the ramp.</v>
      </c>
      <c r="Y14" s="0" t="str">
        <f aca="false">LMPreScn!N16</f>
        <v>It took some strength to</v>
      </c>
    </row>
    <row r="15" customFormat="false" ht="13.8" hidden="false" customHeight="false" outlineLevel="0" collapsed="false">
      <c r="A15" s="0" t="str">
        <f aca="false">CONCATENATE("Item/",ASC(C15),"/",E15)</f>
        <v>Item/16002/list_1/half_1/agent_8/metverb_1/target_8/avtcon_1</v>
      </c>
      <c r="B15" s="34" t="str">
        <f aca="false">CONCATENATE("(#", ASC( LMPreScn!I17), ") \d+ (\d+)")</f>
        <v>(#16002) \d+ (\d+)</v>
      </c>
      <c r="C15" s="0" t="n">
        <f aca="false">LMPreScn!I17</f>
        <v>16002</v>
      </c>
      <c r="D15" s="0" t="str">
        <f aca="false">CONCATENATE(P15,"_", R15, "_", T15)</f>
        <v>mother_attempted_push</v>
      </c>
      <c r="E15" s="0" t="str">
        <f aca="false">CONCATENATE( "list_", G15, "/", "half_", K15, "/", "agent_", O15, "/", "metverb_", Q15, "/", "target_", S15, "/", "avtcon_", I15)</f>
        <v>list_1/half_1/agent_8/metverb_1/target_8/avtcon_1</v>
      </c>
      <c r="F15" s="0" t="str">
        <f aca="false">CONCATENATE( H15, "/", L15, "/", P15, "/", R15, "/", T15, "/", J15)</f>
        <v>AH2N/first/mother/attempted/push/con</v>
      </c>
      <c r="G15" s="0" t="n">
        <f aca="false">IF(LEFT(H15,1)="A",1,IF(LEFT(H15,1)="B",2,IF(LEFT(H15,1)="C",3,IF(LEFT(H15,1)="D",4,#na))))</f>
        <v>1</v>
      </c>
      <c r="H15" s="0" t="str">
        <f aca="false">LMPreScn!A17</f>
        <v>AH2N</v>
      </c>
      <c r="I15" s="0" t="n">
        <v>1</v>
      </c>
      <c r="J15" s="0" t="s">
        <v>3592</v>
      </c>
      <c r="K15" s="0" t="n">
        <v>1</v>
      </c>
      <c r="L15" s="0" t="s">
        <v>3593</v>
      </c>
      <c r="M15" s="0" t="n">
        <f aca="false">1 + (2*(INT((ROW()-2)/4))) + MOD(ROW()-2,2)</f>
        <v>8</v>
      </c>
      <c r="N15" s="0" t="str">
        <f aca="false">CONCATENATE("context_",ASC(M15))</f>
        <v>context_8</v>
      </c>
      <c r="O15" s="0" t="n">
        <f aca="false">M15</f>
        <v>8</v>
      </c>
      <c r="P15" s="0" t="str">
        <f aca="false">MID(LMPreScn!M17, SEARCH(" ", LMPreScn!M17, SEARCH(" ", LMPreScn!M17))+1, SEARCH(" ", LMPreScn!M17, SEARCH(" ", LMPreScn!M17)+1) -  (SEARCH(" ", LMPreScn!M17, SEARCH(" ", LMPreScn!M17)) + 1))</f>
        <v>mother</v>
      </c>
      <c r="Q15" s="0" t="n">
        <f aca="false">IF(R15="attempted", 1, IF(R15="avoided", 2, IF(R15="began",3,IF(R15="completed",4, IF(R15="continued",5,IF(R15="endured", 6, IF(R15="enjoyed", 7, IF(R15="finished", 8, IF(R15="preferred", 9, IF(R15="resisted", 10, IF(R15="started", 11, IF(R15="tried",12,"ERROR"))))))))))))</f>
        <v>1</v>
      </c>
      <c r="R15" s="0" t="str">
        <f aca="false">LMPreScn!T17</f>
        <v>attempted</v>
      </c>
      <c r="S15" s="0" t="n">
        <f aca="false">1 + (2*(INT((ROW()-2)/4))) + MOD(ROW()-2,2)</f>
        <v>8</v>
      </c>
      <c r="T15" s="0" t="str">
        <f aca="false">LMPreScn!CK17</f>
        <v>push</v>
      </c>
      <c r="U15" s="33" t="n">
        <f aca="false">LMPreScn!CI17</f>
        <v>0.73469387755102</v>
      </c>
      <c r="V15" s="0" t="n">
        <f aca="false">LMPreScn!R17</f>
        <v>6</v>
      </c>
      <c r="W15" s="0" t="n">
        <f aca="false">LMPreScn!S17</f>
        <v>11</v>
      </c>
      <c r="X15" s="0" t="str">
        <f aca="false">LMPreScn!M17</f>
        <v>The mother with the stroller attempted the ramp.</v>
      </c>
      <c r="Y15" s="0" t="str">
        <f aca="false">LMPreScn!N17</f>
        <v>It took some strength to</v>
      </c>
    </row>
    <row r="16" customFormat="false" ht="13.8" hidden="false" customHeight="false" outlineLevel="0" collapsed="false">
      <c r="A16" s="0" t="str">
        <f aca="false">CONCATENATE("Item/",ASC(C16),"/",E16)</f>
        <v>Item/17002/list_4/half_1/agent_7/metverb_1/target_8/avtcon_2</v>
      </c>
      <c r="B16" s="34" t="str">
        <f aca="false">CONCATENATE("(#", ASC( LMPreScn!I18), ") \d+ (\d+)")</f>
        <v>(#17002) \d+ (\d+)</v>
      </c>
      <c r="C16" s="0" t="n">
        <f aca="false">LMPreScn!I18</f>
        <v>17002</v>
      </c>
      <c r="D16" s="0" t="str">
        <f aca="false">CONCATENATE(P16,"_", R16, "_", T16)</f>
        <v>skateboarder_attempted_push</v>
      </c>
      <c r="E16" s="0" t="str">
        <f aca="false">CONCATENATE( "list_", G16, "/", "half_", K16, "/", "agent_", O16, "/", "metverb_", Q16, "/", "target_", S16, "/", "avtcon_", I16)</f>
        <v>list_4/half_1/agent_7/metverb_1/target_8/avtcon_2</v>
      </c>
      <c r="F16" s="0" t="str">
        <f aca="false">CONCATENATE( H16, "/", L16, "/", P16, "/", R16, "/", T16, "/", J16)</f>
        <v>DH2N/first/skateboarder/attempted/push/incon</v>
      </c>
      <c r="G16" s="0" t="n">
        <f aca="false">IF(LEFT(H16,1)="A",1,IF(LEFT(H16,1)="B",2,IF(LEFT(H16,1)="C",3,IF(LEFT(H16,1)="D",4,#na))))</f>
        <v>4</v>
      </c>
      <c r="H16" s="0" t="str">
        <f aca="false">LMPreScn!A18</f>
        <v>DH2N</v>
      </c>
      <c r="I16" s="0" t="n">
        <v>2</v>
      </c>
      <c r="J16" s="0" t="s">
        <v>3594</v>
      </c>
      <c r="K16" s="0" t="n">
        <v>1</v>
      </c>
      <c r="L16" s="0" t="s">
        <v>3593</v>
      </c>
      <c r="M16" s="0" t="n">
        <f aca="false">1 + (2*(INT((ROW()-2)/4))) + MOD(ROW()-2,2)</f>
        <v>7</v>
      </c>
      <c r="N16" s="0" t="str">
        <f aca="false">CONCATENATE("context_",ASC(M16))</f>
        <v>context_7</v>
      </c>
      <c r="O16" s="0" t="n">
        <f aca="false">M16</f>
        <v>7</v>
      </c>
      <c r="P16" s="0" t="str">
        <f aca="false">MID(LMPreScn!M18, SEARCH(" ", LMPreScn!M18, SEARCH(" ", LMPreScn!M18))+1, SEARCH(" ", LMPreScn!M18, SEARCH(" ", LMPreScn!M18)+1) -  (SEARCH(" ", LMPreScn!M18, SEARCH(" ", LMPreScn!M18)) + 1))</f>
        <v>skateboarder</v>
      </c>
      <c r="Q16" s="0" t="n">
        <f aca="false">IF(R16="attempted", 1, IF(R16="avoided", 2, IF(R16="began",3,IF(R16="completed",4, IF(R16="continued",5,IF(R16="endured", 6, IF(R16="enjoyed", 7, IF(R16="finished", 8, IF(R16="preferred", 9, IF(R16="resisted", 10, IF(R16="started", 11, IF(R16="tried",12,"ERROR"))))))))))))</f>
        <v>1</v>
      </c>
      <c r="R16" s="0" t="str">
        <f aca="false">LMPreScn!T18</f>
        <v>attempted</v>
      </c>
      <c r="S16" s="0" t="n">
        <f aca="false">1 + (2*(INT((ROW()-2)/4))) + MOD(ROW()-1,2)</f>
        <v>8</v>
      </c>
      <c r="T16" s="0" t="str">
        <f aca="false">LMPreScn!CK18</f>
        <v>push</v>
      </c>
      <c r="U16" s="33" t="n">
        <f aca="false">LMPreScn!CI18</f>
        <v>0.0612244897959184</v>
      </c>
      <c r="V16" s="0" t="n">
        <f aca="false">LMPreScn!R18</f>
        <v>6</v>
      </c>
      <c r="W16" s="0" t="n">
        <f aca="false">LMPreScn!S18</f>
        <v>11</v>
      </c>
      <c r="X16" s="0" t="str">
        <f aca="false">LMPreScn!M18</f>
        <v>The skateboarder attempted the ramp.</v>
      </c>
      <c r="Y16" s="0" t="str">
        <f aca="false">LMPreScn!N18</f>
        <v>It took some strength to</v>
      </c>
    </row>
    <row r="17" customFormat="false" ht="13.8" hidden="false" customHeight="false" outlineLevel="0" collapsed="false">
      <c r="A17" s="0" t="str">
        <f aca="false">CONCATENATE("Item/",ASC(C17),"/",E17)</f>
        <v>Item/18002/list_3/half_1/agent_8/metverb_1/target_7/avtcon_2</v>
      </c>
      <c r="B17" s="34" t="str">
        <f aca="false">CONCATENATE("(#", ASC( LMPreScn!I19), ") \d+ (\d+)")</f>
        <v>(#18002) \d+ (\d+)</v>
      </c>
      <c r="C17" s="0" t="n">
        <f aca="false">LMPreScn!I19</f>
        <v>18002</v>
      </c>
      <c r="D17" s="0" t="str">
        <f aca="false">CONCATENATE(P17,"_", R17, "_", T17)</f>
        <v>mother_attempted_jump</v>
      </c>
      <c r="E17" s="0" t="str">
        <f aca="false">CONCATENATE( "list_", G17, "/", "half_", K17, "/", "agent_", O17, "/", "metverb_", Q17, "/", "target_", S17, "/", "avtcon_", I17)</f>
        <v>list_3/half_1/agent_8/metverb_1/target_7/avtcon_2</v>
      </c>
      <c r="F17" s="0" t="str">
        <f aca="false">CONCATENATE( H17, "/", L17, "/", P17, "/", R17, "/", T17, "/", J17)</f>
        <v>CH2N/first/mother/attempted/jump/incon</v>
      </c>
      <c r="G17" s="0" t="n">
        <f aca="false">IF(LEFT(H17,1)="A",1,IF(LEFT(H17,1)="B",2,IF(LEFT(H17,1)="C",3,IF(LEFT(H17,1)="D",4,#na))))</f>
        <v>3</v>
      </c>
      <c r="H17" s="0" t="str">
        <f aca="false">LMPreScn!A19</f>
        <v>CH2N</v>
      </c>
      <c r="I17" s="0" t="n">
        <v>2</v>
      </c>
      <c r="J17" s="0" t="s">
        <v>3594</v>
      </c>
      <c r="K17" s="0" t="n">
        <v>1</v>
      </c>
      <c r="L17" s="0" t="s">
        <v>3593</v>
      </c>
      <c r="M17" s="0" t="n">
        <f aca="false">1 + (2*(INT((ROW()-2)/4))) + MOD(ROW()-2,2)</f>
        <v>8</v>
      </c>
      <c r="N17" s="0" t="str">
        <f aca="false">CONCATENATE("context_",ASC(M17))</f>
        <v>context_8</v>
      </c>
      <c r="O17" s="0" t="n">
        <f aca="false">M17</f>
        <v>8</v>
      </c>
      <c r="P17" s="0" t="str">
        <f aca="false">MID(LMPreScn!M19, SEARCH(" ", LMPreScn!M19, SEARCH(" ", LMPreScn!M19))+1, SEARCH(" ", LMPreScn!M19, SEARCH(" ", LMPreScn!M19)+1) -  (SEARCH(" ", LMPreScn!M19, SEARCH(" ", LMPreScn!M19)) + 1))</f>
        <v>mother</v>
      </c>
      <c r="Q17" s="0" t="n">
        <f aca="false">IF(R17="attempted", 1, IF(R17="avoided", 2, IF(R17="began",3,IF(R17="completed",4, IF(R17="continued",5,IF(R17="endured", 6, IF(R17="enjoyed", 7, IF(R17="finished", 8, IF(R17="preferred", 9, IF(R17="resisted", 10, IF(R17="started", 11, IF(R17="tried",12,"ERROR"))))))))))))</f>
        <v>1</v>
      </c>
      <c r="R17" s="0" t="str">
        <f aca="false">LMPreScn!T19</f>
        <v>attempted</v>
      </c>
      <c r="S17" s="0" t="n">
        <f aca="false">1 + (2*(INT((ROW()-2)/4))) + MOD(ROW()-1,2)</f>
        <v>7</v>
      </c>
      <c r="T17" s="0" t="str">
        <f aca="false">LMPreScn!CK19</f>
        <v>jump</v>
      </c>
      <c r="U17" s="33" t="n">
        <f aca="false">LMPreScn!CI19</f>
        <v>0</v>
      </c>
      <c r="V17" s="0" t="n">
        <f aca="false">LMPreScn!R19</f>
        <v>6</v>
      </c>
      <c r="W17" s="0" t="n">
        <f aca="false">LMPreScn!S19</f>
        <v>11</v>
      </c>
      <c r="X17" s="0" t="str">
        <f aca="false">LMPreScn!M19</f>
        <v>The mother with the stroller attempted the ramp.</v>
      </c>
      <c r="Y17" s="0" t="str">
        <f aca="false">LMPreScn!N19</f>
        <v>It took some strength to</v>
      </c>
    </row>
    <row r="18" customFormat="false" ht="13.8" hidden="false" customHeight="false" outlineLevel="0" collapsed="false">
      <c r="A18" s="0" t="str">
        <f aca="false">CONCATENATE("Item/",ASC(C18),"/",E18)</f>
        <v>Item/10003/list_1/half_1/agent_9/metverb_1/target_9/avtcon_1</v>
      </c>
      <c r="B18" s="34" t="str">
        <f aca="false">CONCATENATE("(#", ASC( LMPreScn!I20), ") \d+ (\d+)")</f>
        <v>(#10003) \d+ (\d+)</v>
      </c>
      <c r="C18" s="0" t="n">
        <f aca="false">LMPreScn!I20</f>
        <v>10003</v>
      </c>
      <c r="D18" s="0" t="str">
        <f aca="false">CONCATENATE(P18,"_", R18, "_", T18)</f>
        <v>taxidermist_attempted_stuff</v>
      </c>
      <c r="E18" s="0" t="str">
        <f aca="false">CONCATENATE( "list_", G18, "/", "half_", K18, "/", "agent_", O18, "/", "metverb_", Q18, "/", "target_", S18, "/", "avtcon_", I18)</f>
        <v>list_1/half_1/agent_9/metverb_1/target_9/avtcon_1</v>
      </c>
      <c r="F18" s="0" t="str">
        <f aca="false">CONCATENATE( H18, "/", L18, "/", P18, "/", R18, "/", T18, "/", J18)</f>
        <v>AH1N/first/taxidermist/attempted/stuff/con</v>
      </c>
      <c r="G18" s="0" t="n">
        <f aca="false">IF(LEFT(H18,1)="A",1,IF(LEFT(H18,1)="B",2,IF(LEFT(H18,1)="C",3,IF(LEFT(H18,1)="D",4,#na))))</f>
        <v>1</v>
      </c>
      <c r="H18" s="0" t="str">
        <f aca="false">LMPreScn!A20</f>
        <v>AH1N</v>
      </c>
      <c r="I18" s="0" t="n">
        <v>1</v>
      </c>
      <c r="J18" s="0" t="s">
        <v>3592</v>
      </c>
      <c r="K18" s="0" t="n">
        <v>1</v>
      </c>
      <c r="L18" s="0" t="s">
        <v>3593</v>
      </c>
      <c r="M18" s="0" t="n">
        <f aca="false">1 + (2*(INT((ROW()-2)/4))) + MOD(ROW()-2,2)</f>
        <v>9</v>
      </c>
      <c r="N18" s="0" t="str">
        <f aca="false">CONCATENATE("context_",ASC(M18))</f>
        <v>context_9</v>
      </c>
      <c r="O18" s="0" t="n">
        <f aca="false">M18</f>
        <v>9</v>
      </c>
      <c r="P18" s="0" t="str">
        <f aca="false">MID(LMPreScn!M20, SEARCH(" ", LMPreScn!M20, SEARCH(" ", LMPreScn!M20))+1, SEARCH(" ", LMPreScn!M20, SEARCH(" ", LMPreScn!M20)+1) -  (SEARCH(" ", LMPreScn!M20, SEARCH(" ", LMPreScn!M20)) + 1))</f>
        <v>taxidermist</v>
      </c>
      <c r="Q18" s="0" t="n">
        <f aca="false">IF(R18="attempted", 1, IF(R18="avoided", 2, IF(R18="began",3,IF(R18="completed",4, IF(R18="continued",5,IF(R18="endured", 6, IF(R18="enjoyed", 7, IF(R18="finished", 8, IF(R18="preferred", 9, IF(R18="resisted", 10, IF(R18="started", 11, IF(R18="tried",12,"ERROR"))))))))))))</f>
        <v>1</v>
      </c>
      <c r="R18" s="0" t="str">
        <f aca="false">LMPreScn!T20</f>
        <v>attempted</v>
      </c>
      <c r="S18" s="0" t="n">
        <f aca="false">1 + (2*(INT((ROW()-2)/4))) + MOD(ROW()-2,2)</f>
        <v>9</v>
      </c>
      <c r="T18" s="0" t="str">
        <f aca="false">LMPreScn!CK20</f>
        <v>stuff</v>
      </c>
      <c r="U18" s="33" t="n">
        <f aca="false">LMPreScn!CI20</f>
        <v>0.3125</v>
      </c>
      <c r="V18" s="0" t="n">
        <f aca="false">LMPreScn!R20</f>
        <v>6</v>
      </c>
      <c r="W18" s="0" t="n">
        <f aca="false">LMPreScn!S20</f>
        <v>10</v>
      </c>
      <c r="X18" s="0" t="str">
        <f aca="false">LMPreScn!M20</f>
        <v>The taxidermist attempted the rabbit.</v>
      </c>
      <c r="Y18" s="0" t="str">
        <f aca="false">LMPreScn!N20</f>
        <v>His aim had been to</v>
      </c>
    </row>
    <row r="19" customFormat="false" ht="13.8" hidden="false" customHeight="false" outlineLevel="0" collapsed="false">
      <c r="A19" s="0" t="str">
        <f aca="false">CONCATENATE("Item/",ASC(C19),"/",E19)</f>
        <v>Item/11003/list_2/half_1/agent_10/metverb_1/target_10/avtcon_1</v>
      </c>
      <c r="B19" s="34" t="str">
        <f aca="false">CONCATENATE("(#", ASC( LMPreScn!I21), ") \d+ (\d+)")</f>
        <v>(#11003) \d+ (\d+)</v>
      </c>
      <c r="C19" s="0" t="n">
        <f aca="false">LMPreScn!I21</f>
        <v>11003</v>
      </c>
      <c r="D19" s="0" t="str">
        <f aca="false">CONCATENATE(P19,"_", R19, "_", T19)</f>
        <v>poacher_attempted_kill</v>
      </c>
      <c r="E19" s="0" t="str">
        <f aca="false">CONCATENATE( "list_", G19, "/", "half_", K19, "/", "agent_", O19, "/", "metverb_", Q19, "/", "target_", S19, "/", "avtcon_", I19)</f>
        <v>list_2/half_1/agent_10/metverb_1/target_10/avtcon_1</v>
      </c>
      <c r="F19" s="0" t="str">
        <f aca="false">CONCATENATE( H19, "/", L19, "/", P19, "/", R19, "/", T19, "/", J19)</f>
        <v>BH1N/first/poacher/attempted/kill/con</v>
      </c>
      <c r="G19" s="0" t="n">
        <f aca="false">IF(LEFT(H19,1)="A",1,IF(LEFT(H19,1)="B",2,IF(LEFT(H19,1)="C",3,IF(LEFT(H19,1)="D",4,#na))))</f>
        <v>2</v>
      </c>
      <c r="H19" s="0" t="str">
        <f aca="false">LMPreScn!A21</f>
        <v>BH1N</v>
      </c>
      <c r="I19" s="0" t="n">
        <v>1</v>
      </c>
      <c r="J19" s="0" t="s">
        <v>3592</v>
      </c>
      <c r="K19" s="0" t="n">
        <v>1</v>
      </c>
      <c r="L19" s="0" t="s">
        <v>3593</v>
      </c>
      <c r="M19" s="0" t="n">
        <f aca="false">1 + (2*(INT((ROW()-2)/4))) + MOD(ROW()-2,2)</f>
        <v>10</v>
      </c>
      <c r="N19" s="0" t="str">
        <f aca="false">CONCATENATE("context_",ASC(M19))</f>
        <v>context_10</v>
      </c>
      <c r="O19" s="0" t="n">
        <f aca="false">M19</f>
        <v>10</v>
      </c>
      <c r="P19" s="0" t="str">
        <f aca="false">MID(LMPreScn!M21, SEARCH(" ", LMPreScn!M21, SEARCH(" ", LMPreScn!M21))+1, SEARCH(" ", LMPreScn!M21, SEARCH(" ", LMPreScn!M21)+1) -  (SEARCH(" ", LMPreScn!M21, SEARCH(" ", LMPreScn!M21)) + 1))</f>
        <v>poacher</v>
      </c>
      <c r="Q19" s="0" t="n">
        <f aca="false">IF(R19="attempted", 1, IF(R19="avoided", 2, IF(R19="began",3,IF(R19="completed",4, IF(R19="continued",5,IF(R19="endured", 6, IF(R19="enjoyed", 7, IF(R19="finished", 8, IF(R19="preferred", 9, IF(R19="resisted", 10, IF(R19="started", 11, IF(R19="tried",12,"ERROR"))))))))))))</f>
        <v>1</v>
      </c>
      <c r="R19" s="0" t="str">
        <f aca="false">LMPreScn!T21</f>
        <v>attempted</v>
      </c>
      <c r="S19" s="0" t="n">
        <f aca="false">1 + (2*(INT((ROW()-2)/4))) + MOD(ROW()-2,2)</f>
        <v>10</v>
      </c>
      <c r="T19" s="0" t="str">
        <f aca="false">LMPreScn!CK21</f>
        <v>kill</v>
      </c>
      <c r="U19" s="33" t="n">
        <f aca="false">LMPreScn!CI21</f>
        <v>0.520833333333333</v>
      </c>
      <c r="V19" s="0" t="n">
        <f aca="false">LMPreScn!R21</f>
        <v>6</v>
      </c>
      <c r="W19" s="0" t="n">
        <f aca="false">LMPreScn!S21</f>
        <v>10</v>
      </c>
      <c r="X19" s="0" t="str">
        <f aca="false">LMPreScn!M21</f>
        <v>The poacher attempted the rabbit.</v>
      </c>
      <c r="Y19" s="0" t="str">
        <f aca="false">LMPreScn!N21</f>
        <v>His aim had been to</v>
      </c>
    </row>
    <row r="20" customFormat="false" ht="13.8" hidden="false" customHeight="false" outlineLevel="0" collapsed="false">
      <c r="A20" s="0" t="str">
        <f aca="false">CONCATENATE("Item/",ASC(C20),"/",E20)</f>
        <v>Item/12003/list_3/half_1/agent_9/metverb_1/target_10/avtcon_2</v>
      </c>
      <c r="B20" s="34" t="str">
        <f aca="false">CONCATENATE("(#", ASC( LMPreScn!I22), ") \d+ (\d+)")</f>
        <v>(#12003) \d+ (\d+)</v>
      </c>
      <c r="C20" s="0" t="n">
        <f aca="false">LMPreScn!I22</f>
        <v>12003</v>
      </c>
      <c r="D20" s="0" t="str">
        <f aca="false">CONCATENATE(P20,"_", R20, "_", T20)</f>
        <v>taxidermist_attempted_kill</v>
      </c>
      <c r="E20" s="0" t="str">
        <f aca="false">CONCATENATE( "list_", G20, "/", "half_", K20, "/", "agent_", O20, "/", "metverb_", Q20, "/", "target_", S20, "/", "avtcon_", I20)</f>
        <v>list_3/half_1/agent_9/metverb_1/target_10/avtcon_2</v>
      </c>
      <c r="F20" s="0" t="str">
        <f aca="false">CONCATENATE( H20, "/", L20, "/", P20, "/", R20, "/", T20, "/", J20)</f>
        <v>CH1N/first/taxidermist/attempted/kill/incon</v>
      </c>
      <c r="G20" s="0" t="n">
        <f aca="false">IF(LEFT(H20,1)="A",1,IF(LEFT(H20,1)="B",2,IF(LEFT(H20,1)="C",3,IF(LEFT(H20,1)="D",4,#na))))</f>
        <v>3</v>
      </c>
      <c r="H20" s="0" t="str">
        <f aca="false">LMPreScn!A22</f>
        <v>CH1N</v>
      </c>
      <c r="I20" s="0" t="n">
        <v>2</v>
      </c>
      <c r="J20" s="0" t="s">
        <v>3594</v>
      </c>
      <c r="K20" s="0" t="n">
        <v>1</v>
      </c>
      <c r="L20" s="0" t="s">
        <v>3593</v>
      </c>
      <c r="M20" s="0" t="n">
        <f aca="false">1 + (2*(INT((ROW()-2)/4))) + MOD(ROW()-2,2)</f>
        <v>9</v>
      </c>
      <c r="N20" s="0" t="str">
        <f aca="false">CONCATENATE("context_",ASC(M20))</f>
        <v>context_9</v>
      </c>
      <c r="O20" s="0" t="n">
        <f aca="false">M20</f>
        <v>9</v>
      </c>
      <c r="P20" s="0" t="str">
        <f aca="false">MID(LMPreScn!M22, SEARCH(" ", LMPreScn!M22, SEARCH(" ", LMPreScn!M22))+1, SEARCH(" ", LMPreScn!M22, SEARCH(" ", LMPreScn!M22)+1) -  (SEARCH(" ", LMPreScn!M22, SEARCH(" ", LMPreScn!M22)) + 1))</f>
        <v>taxidermist</v>
      </c>
      <c r="Q20" s="0" t="n">
        <f aca="false">IF(R20="attempted", 1, IF(R20="avoided", 2, IF(R20="began",3,IF(R20="completed",4, IF(R20="continued",5,IF(R20="endured", 6, IF(R20="enjoyed", 7, IF(R20="finished", 8, IF(R20="preferred", 9, IF(R20="resisted", 10, IF(R20="started", 11, IF(R20="tried",12,"ERROR"))))))))))))</f>
        <v>1</v>
      </c>
      <c r="R20" s="0" t="str">
        <f aca="false">LMPreScn!T22</f>
        <v>attempted</v>
      </c>
      <c r="S20" s="0" t="n">
        <f aca="false">1 + (2*(INT((ROW()-2)/4))) + MOD(ROW()-1,2)</f>
        <v>10</v>
      </c>
      <c r="T20" s="0" t="str">
        <f aca="false">LMPreScn!CK22</f>
        <v>kill</v>
      </c>
      <c r="U20" s="33" t="n">
        <f aca="false">LMPreScn!CI22</f>
        <v>0.0625</v>
      </c>
      <c r="V20" s="0" t="n">
        <f aca="false">LMPreScn!R22</f>
        <v>6</v>
      </c>
      <c r="W20" s="0" t="n">
        <f aca="false">LMPreScn!S22</f>
        <v>10</v>
      </c>
      <c r="X20" s="0" t="str">
        <f aca="false">LMPreScn!M22</f>
        <v>The taxidermist attempted the rabbit.</v>
      </c>
      <c r="Y20" s="0" t="str">
        <f aca="false">LMPreScn!N22</f>
        <v>His aim had been to</v>
      </c>
    </row>
    <row r="21" customFormat="false" ht="13.8" hidden="false" customHeight="false" outlineLevel="0" collapsed="false">
      <c r="A21" s="0" t="str">
        <f aca="false">CONCATENATE("Item/",ASC(C21),"/",E21)</f>
        <v>Item/13003/list_4/half_1/agent_10/metverb_1/target_9/avtcon_2</v>
      </c>
      <c r="B21" s="34" t="str">
        <f aca="false">CONCATENATE("(#", ASC( LMPreScn!I23), ") \d+ (\d+)")</f>
        <v>(#13003) \d+ (\d+)</v>
      </c>
      <c r="C21" s="0" t="n">
        <f aca="false">LMPreScn!I23</f>
        <v>13003</v>
      </c>
      <c r="D21" s="0" t="str">
        <f aca="false">CONCATENATE(P21,"_", R21, "_", T21)</f>
        <v>poacher_attempted_stuff</v>
      </c>
      <c r="E21" s="0" t="str">
        <f aca="false">CONCATENATE( "list_", G21, "/", "half_", K21, "/", "agent_", O21, "/", "metverb_", Q21, "/", "target_", S21, "/", "avtcon_", I21)</f>
        <v>list_4/half_1/agent_10/metverb_1/target_9/avtcon_2</v>
      </c>
      <c r="F21" s="0" t="str">
        <f aca="false">CONCATENATE( H21, "/", L21, "/", P21, "/", R21, "/", T21, "/", J21)</f>
        <v>DH1N/first/poacher/attempted/stuff/incon</v>
      </c>
      <c r="G21" s="0" t="n">
        <f aca="false">IF(LEFT(H21,1)="A",1,IF(LEFT(H21,1)="B",2,IF(LEFT(H21,1)="C",3,IF(LEFT(H21,1)="D",4,#na))))</f>
        <v>4</v>
      </c>
      <c r="H21" s="0" t="str">
        <f aca="false">LMPreScn!A23</f>
        <v>DH1N</v>
      </c>
      <c r="I21" s="0" t="n">
        <v>2</v>
      </c>
      <c r="J21" s="0" t="s">
        <v>3594</v>
      </c>
      <c r="K21" s="0" t="n">
        <v>1</v>
      </c>
      <c r="L21" s="0" t="s">
        <v>3593</v>
      </c>
      <c r="M21" s="0" t="n">
        <f aca="false">1 + (2*(INT((ROW()-2)/4))) + MOD(ROW()-2,2)</f>
        <v>10</v>
      </c>
      <c r="N21" s="0" t="str">
        <f aca="false">CONCATENATE("context_",ASC(M21))</f>
        <v>context_10</v>
      </c>
      <c r="O21" s="0" t="n">
        <f aca="false">M21</f>
        <v>10</v>
      </c>
      <c r="P21" s="0" t="str">
        <f aca="false">MID(LMPreScn!M23, SEARCH(" ", LMPreScn!M23, SEARCH(" ", LMPreScn!M23))+1, SEARCH(" ", LMPreScn!M23, SEARCH(" ", LMPreScn!M23)+1) -  (SEARCH(" ", LMPreScn!M23, SEARCH(" ", LMPreScn!M23)) + 1))</f>
        <v>poacher</v>
      </c>
      <c r="Q21" s="0" t="n">
        <f aca="false">IF(R21="attempted", 1, IF(R21="avoided", 2, IF(R21="began",3,IF(R21="completed",4, IF(R21="continued",5,IF(R21="endured", 6, IF(R21="enjoyed", 7, IF(R21="finished", 8, IF(R21="preferred", 9, IF(R21="resisted", 10, IF(R21="started", 11, IF(R21="tried",12,"ERROR"))))))))))))</f>
        <v>1</v>
      </c>
      <c r="R21" s="0" t="str">
        <f aca="false">LMPreScn!T23</f>
        <v>attempted</v>
      </c>
      <c r="S21" s="0" t="n">
        <f aca="false">1 + (2*(INT((ROW()-2)/4))) + MOD(ROW()-1,2)</f>
        <v>9</v>
      </c>
      <c r="T21" s="0" t="str">
        <f aca="false">LMPreScn!CK23</f>
        <v>stuff</v>
      </c>
      <c r="U21" s="33" t="n">
        <f aca="false">LMPreScn!CI23</f>
        <v>0</v>
      </c>
      <c r="V21" s="0" t="n">
        <f aca="false">LMPreScn!R23</f>
        <v>6</v>
      </c>
      <c r="W21" s="0" t="n">
        <f aca="false">LMPreScn!S23</f>
        <v>10</v>
      </c>
      <c r="X21" s="0" t="str">
        <f aca="false">LMPreScn!M23</f>
        <v>The poacher attempted the rabbit.</v>
      </c>
      <c r="Y21" s="0" t="str">
        <f aca="false">LMPreScn!N23</f>
        <v>His aim had been to</v>
      </c>
    </row>
    <row r="22" customFormat="false" ht="13.8" hidden="false" customHeight="false" outlineLevel="0" collapsed="false">
      <c r="A22" s="0" t="str">
        <f aca="false">CONCATENATE("Item/",ASC(C22),"/",E22)</f>
        <v>Item/15003/list_2/half_1/agent_11/metverb_1/target_11/avtcon_1</v>
      </c>
      <c r="B22" s="34" t="str">
        <f aca="false">CONCATENATE("(#", ASC( LMPreScn!I24), ") \d+ (\d+)")</f>
        <v>(#15003) \d+ (\d+)</v>
      </c>
      <c r="C22" s="0" t="n">
        <f aca="false">LMPreScn!I24</f>
        <v>15003</v>
      </c>
      <c r="D22" s="0" t="str">
        <f aca="false">CONCATENATE(P22,"_", R22, "_", T22)</f>
        <v>taxidermist_attempted_stuff</v>
      </c>
      <c r="E22" s="0" t="str">
        <f aca="false">CONCATENATE( "list_", G22, "/", "half_", K22, "/", "agent_", O22, "/", "metverb_", Q22, "/", "target_", S22, "/", "avtcon_", I22)</f>
        <v>list_2/half_1/agent_11/metverb_1/target_11/avtcon_1</v>
      </c>
      <c r="F22" s="0" t="str">
        <f aca="false">CONCATENATE( H22, "/", L22, "/", P22, "/", R22, "/", T22, "/", J22)</f>
        <v>BH2N/first/taxidermist/attempted/stuff/con</v>
      </c>
      <c r="G22" s="0" t="n">
        <f aca="false">IF(LEFT(H22,1)="A",1,IF(LEFT(H22,1)="B",2,IF(LEFT(H22,1)="C",3,IF(LEFT(H22,1)="D",4,#na))))</f>
        <v>2</v>
      </c>
      <c r="H22" s="0" t="str">
        <f aca="false">LMPreScn!A24</f>
        <v>BH2N</v>
      </c>
      <c r="I22" s="0" t="n">
        <v>1</v>
      </c>
      <c r="J22" s="0" t="s">
        <v>3592</v>
      </c>
      <c r="K22" s="0" t="n">
        <v>1</v>
      </c>
      <c r="L22" s="0" t="s">
        <v>3593</v>
      </c>
      <c r="M22" s="0" t="n">
        <f aca="false">1 + (2*(INT((ROW()-2)/4))) + MOD(ROW()-2,2)</f>
        <v>11</v>
      </c>
      <c r="N22" s="0" t="str">
        <f aca="false">CONCATENATE("context_",ASC(M22))</f>
        <v>context_11</v>
      </c>
      <c r="O22" s="0" t="n">
        <f aca="false">M22</f>
        <v>11</v>
      </c>
      <c r="P22" s="0" t="str">
        <f aca="false">MID(LMPreScn!M24, SEARCH(" ", LMPreScn!M24, SEARCH(" ", LMPreScn!M24))+1, SEARCH(" ", LMPreScn!M24, SEARCH(" ", LMPreScn!M24)+1) -  (SEARCH(" ", LMPreScn!M24, SEARCH(" ", LMPreScn!M24)) + 1))</f>
        <v>taxidermist</v>
      </c>
      <c r="Q22" s="0" t="n">
        <f aca="false">IF(R22="attempted", 1, IF(R22="avoided", 2, IF(R22="began",3,IF(R22="completed",4, IF(R22="continued",5,IF(R22="endured", 6, IF(R22="enjoyed", 7, IF(R22="finished", 8, IF(R22="preferred", 9, IF(R22="resisted", 10, IF(R22="started", 11, IF(R22="tried",12,"ERROR"))))))))))))</f>
        <v>1</v>
      </c>
      <c r="R22" s="0" t="str">
        <f aca="false">LMPreScn!T24</f>
        <v>attempted</v>
      </c>
      <c r="S22" s="0" t="n">
        <f aca="false">1 + (2*(INT((ROW()-2)/4))) + MOD(ROW()-2,2)</f>
        <v>11</v>
      </c>
      <c r="T22" s="0" t="str">
        <f aca="false">LMPreScn!CK24</f>
        <v>stuff</v>
      </c>
      <c r="U22" s="33" t="n">
        <f aca="false">LMPreScn!CI24</f>
        <v>0.3125</v>
      </c>
      <c r="V22" s="0" t="n">
        <f aca="false">LMPreScn!R24</f>
        <v>6</v>
      </c>
      <c r="W22" s="0" t="n">
        <f aca="false">LMPreScn!S24</f>
        <v>10</v>
      </c>
      <c r="X22" s="0" t="str">
        <f aca="false">LMPreScn!M24</f>
        <v>The taxidermist attempted the rabbit.</v>
      </c>
      <c r="Y22" s="0" t="str">
        <f aca="false">LMPreScn!N24</f>
        <v>His aim had been to</v>
      </c>
    </row>
    <row r="23" customFormat="false" ht="13.8" hidden="false" customHeight="false" outlineLevel="0" collapsed="false">
      <c r="A23" s="0" t="str">
        <f aca="false">CONCATENATE("Item/",ASC(C23),"/",E23)</f>
        <v>Item/16003/list_1/half_1/agent_12/metverb_1/target_12/avtcon_1</v>
      </c>
      <c r="B23" s="34" t="str">
        <f aca="false">CONCATENATE("(#", ASC( LMPreScn!I25), ") \d+ (\d+)")</f>
        <v>(#16003) \d+ (\d+)</v>
      </c>
      <c r="C23" s="0" t="n">
        <f aca="false">LMPreScn!I25</f>
        <v>16003</v>
      </c>
      <c r="D23" s="0" t="str">
        <f aca="false">CONCATENATE(P23,"_", R23, "_", T23)</f>
        <v>poacher_attempted_kill</v>
      </c>
      <c r="E23" s="0" t="str">
        <f aca="false">CONCATENATE( "list_", G23, "/", "half_", K23, "/", "agent_", O23, "/", "metverb_", Q23, "/", "target_", S23, "/", "avtcon_", I23)</f>
        <v>list_1/half_1/agent_12/metverb_1/target_12/avtcon_1</v>
      </c>
      <c r="F23" s="0" t="str">
        <f aca="false">CONCATENATE( H23, "/", L23, "/", P23, "/", R23, "/", T23, "/", J23)</f>
        <v>AH2N/first/poacher/attempted/kill/con</v>
      </c>
      <c r="G23" s="0" t="n">
        <f aca="false">IF(LEFT(H23,1)="A",1,IF(LEFT(H23,1)="B",2,IF(LEFT(H23,1)="C",3,IF(LEFT(H23,1)="D",4,#na))))</f>
        <v>1</v>
      </c>
      <c r="H23" s="0" t="str">
        <f aca="false">LMPreScn!A25</f>
        <v>AH2N</v>
      </c>
      <c r="I23" s="0" t="n">
        <v>1</v>
      </c>
      <c r="J23" s="0" t="s">
        <v>3592</v>
      </c>
      <c r="K23" s="0" t="n">
        <v>1</v>
      </c>
      <c r="L23" s="0" t="s">
        <v>3593</v>
      </c>
      <c r="M23" s="0" t="n">
        <f aca="false">1 + (2*(INT((ROW()-2)/4))) + MOD(ROW()-2,2)</f>
        <v>12</v>
      </c>
      <c r="N23" s="0" t="str">
        <f aca="false">CONCATENATE("context_",ASC(M23))</f>
        <v>context_12</v>
      </c>
      <c r="O23" s="0" t="n">
        <f aca="false">M23</f>
        <v>12</v>
      </c>
      <c r="P23" s="0" t="str">
        <f aca="false">MID(LMPreScn!M25, SEARCH(" ", LMPreScn!M25, SEARCH(" ", LMPreScn!M25))+1, SEARCH(" ", LMPreScn!M25, SEARCH(" ", LMPreScn!M25)+1) -  (SEARCH(" ", LMPreScn!M25, SEARCH(" ", LMPreScn!M25)) + 1))</f>
        <v>poacher</v>
      </c>
      <c r="Q23" s="0" t="n">
        <f aca="false">IF(R23="attempted", 1, IF(R23="avoided", 2, IF(R23="began",3,IF(R23="completed",4, IF(R23="continued",5,IF(R23="endured", 6, IF(R23="enjoyed", 7, IF(R23="finished", 8, IF(R23="preferred", 9, IF(R23="resisted", 10, IF(R23="started", 11, IF(R23="tried",12,"ERROR"))))))))))))</f>
        <v>1</v>
      </c>
      <c r="R23" s="0" t="str">
        <f aca="false">LMPreScn!T25</f>
        <v>attempted</v>
      </c>
      <c r="S23" s="0" t="n">
        <f aca="false">1 + (2*(INT((ROW()-2)/4))) + MOD(ROW()-2,2)</f>
        <v>12</v>
      </c>
      <c r="T23" s="0" t="str">
        <f aca="false">LMPreScn!CK25</f>
        <v>kill</v>
      </c>
      <c r="U23" s="33" t="n">
        <f aca="false">LMPreScn!CI25</f>
        <v>0.520833333333333</v>
      </c>
      <c r="V23" s="0" t="n">
        <f aca="false">LMPreScn!R25</f>
        <v>6</v>
      </c>
      <c r="W23" s="0" t="n">
        <f aca="false">LMPreScn!S25</f>
        <v>10</v>
      </c>
      <c r="X23" s="0" t="str">
        <f aca="false">LMPreScn!M25</f>
        <v>The poacher attempted the rabbit.</v>
      </c>
      <c r="Y23" s="0" t="str">
        <f aca="false">LMPreScn!N25</f>
        <v>His aim had been to</v>
      </c>
    </row>
    <row r="24" customFormat="false" ht="13.8" hidden="false" customHeight="false" outlineLevel="0" collapsed="false">
      <c r="A24" s="0" t="str">
        <f aca="false">CONCATENATE("Item/",ASC(C24),"/",E24)</f>
        <v>Item/17003/list_4/half_1/agent_11/metverb_1/target_12/avtcon_2</v>
      </c>
      <c r="B24" s="34" t="str">
        <f aca="false">CONCATENATE("(#", ASC( LMPreScn!I26), ") \d+ (\d+)")</f>
        <v>(#17003) \d+ (\d+)</v>
      </c>
      <c r="C24" s="0" t="n">
        <f aca="false">LMPreScn!I26</f>
        <v>17003</v>
      </c>
      <c r="D24" s="0" t="str">
        <f aca="false">CONCATENATE(P24,"_", R24, "_", T24)</f>
        <v>taxidermist_attempted_kill</v>
      </c>
      <c r="E24" s="0" t="str">
        <f aca="false">CONCATENATE( "list_", G24, "/", "half_", K24, "/", "agent_", O24, "/", "metverb_", Q24, "/", "target_", S24, "/", "avtcon_", I24)</f>
        <v>list_4/half_1/agent_11/metverb_1/target_12/avtcon_2</v>
      </c>
      <c r="F24" s="0" t="str">
        <f aca="false">CONCATENATE( H24, "/", L24, "/", P24, "/", R24, "/", T24, "/", J24)</f>
        <v>DH2N/first/taxidermist/attempted/kill/incon</v>
      </c>
      <c r="G24" s="0" t="n">
        <f aca="false">IF(LEFT(H24,1)="A",1,IF(LEFT(H24,1)="B",2,IF(LEFT(H24,1)="C",3,IF(LEFT(H24,1)="D",4,#na))))</f>
        <v>4</v>
      </c>
      <c r="H24" s="0" t="str">
        <f aca="false">LMPreScn!A26</f>
        <v>DH2N</v>
      </c>
      <c r="I24" s="0" t="n">
        <v>2</v>
      </c>
      <c r="J24" s="0" t="s">
        <v>3594</v>
      </c>
      <c r="K24" s="0" t="n">
        <v>1</v>
      </c>
      <c r="L24" s="0" t="s">
        <v>3593</v>
      </c>
      <c r="M24" s="0" t="n">
        <f aca="false">1 + (2*(INT((ROW()-2)/4))) + MOD(ROW()-2,2)</f>
        <v>11</v>
      </c>
      <c r="N24" s="0" t="str">
        <f aca="false">CONCATENATE("context_",ASC(M24))</f>
        <v>context_11</v>
      </c>
      <c r="O24" s="0" t="n">
        <f aca="false">M24</f>
        <v>11</v>
      </c>
      <c r="P24" s="0" t="str">
        <f aca="false">MID(LMPreScn!M26, SEARCH(" ", LMPreScn!M26, SEARCH(" ", LMPreScn!M26))+1, SEARCH(" ", LMPreScn!M26, SEARCH(" ", LMPreScn!M26)+1) -  (SEARCH(" ", LMPreScn!M26, SEARCH(" ", LMPreScn!M26)) + 1))</f>
        <v>taxidermist</v>
      </c>
      <c r="Q24" s="0" t="n">
        <f aca="false">IF(R24="attempted", 1, IF(R24="avoided", 2, IF(R24="began",3,IF(R24="completed",4, IF(R24="continued",5,IF(R24="endured", 6, IF(R24="enjoyed", 7, IF(R24="finished", 8, IF(R24="preferred", 9, IF(R24="resisted", 10, IF(R24="started", 11, IF(R24="tried",12,"ERROR"))))))))))))</f>
        <v>1</v>
      </c>
      <c r="R24" s="0" t="str">
        <f aca="false">LMPreScn!T26</f>
        <v>attempted</v>
      </c>
      <c r="S24" s="0" t="n">
        <f aca="false">1 + (2*(INT((ROW()-2)/4))) + MOD(ROW()-1,2)</f>
        <v>12</v>
      </c>
      <c r="T24" s="0" t="str">
        <f aca="false">LMPreScn!CK26</f>
        <v>kill</v>
      </c>
      <c r="U24" s="33" t="n">
        <f aca="false">LMPreScn!CI26</f>
        <v>0.0625</v>
      </c>
      <c r="V24" s="0" t="n">
        <f aca="false">LMPreScn!R26</f>
        <v>6</v>
      </c>
      <c r="W24" s="0" t="n">
        <f aca="false">LMPreScn!S26</f>
        <v>10</v>
      </c>
      <c r="X24" s="0" t="str">
        <f aca="false">LMPreScn!M26</f>
        <v>The taxidermist attempted the rabbit.</v>
      </c>
      <c r="Y24" s="0" t="str">
        <f aca="false">LMPreScn!N26</f>
        <v>His aim had been to</v>
      </c>
    </row>
    <row r="25" customFormat="false" ht="13.8" hidden="false" customHeight="false" outlineLevel="0" collapsed="false">
      <c r="A25" s="0" t="str">
        <f aca="false">CONCATENATE("Item/",ASC(C25),"/",E25)</f>
        <v>Item/18003/list_3/half_1/agent_12/metverb_1/target_11/avtcon_2</v>
      </c>
      <c r="B25" s="34" t="str">
        <f aca="false">CONCATENATE("(#", ASC( LMPreScn!I27), ") \d+ (\d+)")</f>
        <v>(#18003) \d+ (\d+)</v>
      </c>
      <c r="C25" s="0" t="n">
        <f aca="false">LMPreScn!I27</f>
        <v>18003</v>
      </c>
      <c r="D25" s="0" t="str">
        <f aca="false">CONCATENATE(P25,"_", R25, "_", T25)</f>
        <v>poacher_attempted_stuff</v>
      </c>
      <c r="E25" s="0" t="str">
        <f aca="false">CONCATENATE( "list_", G25, "/", "half_", K25, "/", "agent_", O25, "/", "metverb_", Q25, "/", "target_", S25, "/", "avtcon_", I25)</f>
        <v>list_3/half_1/agent_12/metverb_1/target_11/avtcon_2</v>
      </c>
      <c r="F25" s="0" t="str">
        <f aca="false">CONCATENATE( H25, "/", L25, "/", P25, "/", R25, "/", T25, "/", J25)</f>
        <v>CH2N/first/poacher/attempted/stuff/incon</v>
      </c>
      <c r="G25" s="0" t="n">
        <f aca="false">IF(LEFT(H25,1)="A",1,IF(LEFT(H25,1)="B",2,IF(LEFT(H25,1)="C",3,IF(LEFT(H25,1)="D",4,#na))))</f>
        <v>3</v>
      </c>
      <c r="H25" s="0" t="str">
        <f aca="false">LMPreScn!A27</f>
        <v>CH2N</v>
      </c>
      <c r="I25" s="0" t="n">
        <v>2</v>
      </c>
      <c r="J25" s="0" t="s">
        <v>3594</v>
      </c>
      <c r="K25" s="0" t="n">
        <v>1</v>
      </c>
      <c r="L25" s="0" t="s">
        <v>3593</v>
      </c>
      <c r="M25" s="0" t="n">
        <f aca="false">1 + (2*(INT((ROW()-2)/4))) + MOD(ROW()-2,2)</f>
        <v>12</v>
      </c>
      <c r="N25" s="0" t="str">
        <f aca="false">CONCATENATE("context_",ASC(M25))</f>
        <v>context_12</v>
      </c>
      <c r="O25" s="0" t="n">
        <f aca="false">M25</f>
        <v>12</v>
      </c>
      <c r="P25" s="0" t="str">
        <f aca="false">MID(LMPreScn!M27, SEARCH(" ", LMPreScn!M27, SEARCH(" ", LMPreScn!M27))+1, SEARCH(" ", LMPreScn!M27, SEARCH(" ", LMPreScn!M27)+1) -  (SEARCH(" ", LMPreScn!M27, SEARCH(" ", LMPreScn!M27)) + 1))</f>
        <v>poacher</v>
      </c>
      <c r="Q25" s="0" t="n">
        <f aca="false">IF(R25="attempted", 1, IF(R25="avoided", 2, IF(R25="began",3,IF(R25="completed",4, IF(R25="continued",5,IF(R25="endured", 6, IF(R25="enjoyed", 7, IF(R25="finished", 8, IF(R25="preferred", 9, IF(R25="resisted", 10, IF(R25="started", 11, IF(R25="tried",12,"ERROR"))))))))))))</f>
        <v>1</v>
      </c>
      <c r="R25" s="0" t="str">
        <f aca="false">LMPreScn!T27</f>
        <v>attempted</v>
      </c>
      <c r="S25" s="0" t="n">
        <f aca="false">1 + (2*(INT((ROW()-2)/4))) + MOD(ROW()-1,2)</f>
        <v>11</v>
      </c>
      <c r="T25" s="0" t="str">
        <f aca="false">LMPreScn!CK27</f>
        <v>stuff</v>
      </c>
      <c r="U25" s="33" t="n">
        <f aca="false">LMPreScn!CI27</f>
        <v>0</v>
      </c>
      <c r="V25" s="0" t="n">
        <f aca="false">LMPreScn!R27</f>
        <v>6</v>
      </c>
      <c r="W25" s="0" t="n">
        <f aca="false">LMPreScn!S27</f>
        <v>10</v>
      </c>
      <c r="X25" s="0" t="str">
        <f aca="false">LMPreScn!M27</f>
        <v>The poacher attempted the rabbit.</v>
      </c>
      <c r="Y25" s="0" t="str">
        <f aca="false">LMPreScn!N27</f>
        <v>His aim had been to</v>
      </c>
    </row>
    <row r="26" customFormat="false" ht="13.8" hidden="false" customHeight="false" outlineLevel="0" collapsed="false">
      <c r="A26" s="0" t="str">
        <f aca="false">CONCATENATE("Item/",ASC(C26),"/",E26)</f>
        <v>Item/10004/list_1/half_1/agent_13/metverb_2/target_13/avtcon_1</v>
      </c>
      <c r="B26" s="34" t="str">
        <f aca="false">CONCATENATE("(#", ASC( LMPreScn!I28), ") \d+ (\d+)")</f>
        <v>(#10004) \d+ (\d+)</v>
      </c>
      <c r="C26" s="0" t="n">
        <f aca="false">LMPreScn!I28</f>
        <v>10004</v>
      </c>
      <c r="D26" s="0" t="str">
        <f aca="false">CONCATENATE(P26,"_", R26, "_", T26)</f>
        <v>dressmaker_avoided_kill</v>
      </c>
      <c r="E26" s="0" t="str">
        <f aca="false">CONCATENATE( "list_", G26, "/", "half_", K26, "/", "agent_", O26, "/", "metverb_", Q26, "/", "target_", S26, "/", "avtcon_", I26)</f>
        <v>list_1/half_1/agent_13/metverb_2/target_13/avtcon_1</v>
      </c>
      <c r="F26" s="0" t="str">
        <f aca="false">CONCATENATE( H26, "/", L26, "/", P26, "/", R26, "/", T26, "/", J26)</f>
        <v>AH1N/first/dressmaker/avoided/kill/con</v>
      </c>
      <c r="G26" s="0" t="n">
        <f aca="false">IF(LEFT(H26,1)="A",1,IF(LEFT(H26,1)="B",2,IF(LEFT(H26,1)="C",3,IF(LEFT(H26,1)="D",4,#na))))</f>
        <v>1</v>
      </c>
      <c r="H26" s="0" t="str">
        <f aca="false">LMPreScn!A28</f>
        <v>AH1N</v>
      </c>
      <c r="I26" s="0" t="n">
        <v>1</v>
      </c>
      <c r="J26" s="0" t="s">
        <v>3592</v>
      </c>
      <c r="K26" s="0" t="n">
        <v>1</v>
      </c>
      <c r="L26" s="0" t="s">
        <v>3593</v>
      </c>
      <c r="M26" s="0" t="n">
        <f aca="false">1 + (2*(INT((ROW()-2)/4))) + MOD(ROW()-2,2)</f>
        <v>13</v>
      </c>
      <c r="N26" s="0" t="str">
        <f aca="false">CONCATENATE("context_",ASC(M26))</f>
        <v>context_13</v>
      </c>
      <c r="O26" s="0" t="n">
        <f aca="false">M26</f>
        <v>13</v>
      </c>
      <c r="P26" s="0" t="str">
        <f aca="false">MID(LMPreScn!M28, SEARCH(" ", LMPreScn!M28, SEARCH(" ", LMPreScn!M28))+1, SEARCH(" ", LMPreScn!M28, SEARCH(" ", LMPreScn!M28)+1) -  (SEARCH(" ", LMPreScn!M28, SEARCH(" ", LMPreScn!M28)) + 1))</f>
        <v>dressmaker</v>
      </c>
      <c r="Q26" s="0" t="n">
        <f aca="false">IF(R26="attempted", 1, IF(R26="avoided", 2, IF(R26="began",3,IF(R26="completed",4, IF(R26="continued",5,IF(R26="endured", 6, IF(R26="enjoyed", 7, IF(R26="finished", 8, IF(R26="preferred", 9, IF(R26="resisted", 10, IF(R26="started", 11, IF(R26="tried",12,"ERROR"))))))))))))</f>
        <v>2</v>
      </c>
      <c r="R26" s="0" t="str">
        <f aca="false">LMPreScn!T28</f>
        <v>avoided</v>
      </c>
      <c r="S26" s="0" t="n">
        <f aca="false">1 + (2*(INT((ROW()-2)/4))) + MOD(ROW()-2,2)</f>
        <v>13</v>
      </c>
      <c r="T26" s="0" t="str">
        <f aca="false">LMPreScn!CK28</f>
        <v>kill</v>
      </c>
      <c r="U26" s="33" t="n">
        <f aca="false">LMPreScn!CI28</f>
        <v>0.416666666666667</v>
      </c>
      <c r="V26" s="0" t="n">
        <f aca="false">LMPreScn!R28</f>
        <v>6</v>
      </c>
      <c r="W26" s="0" t="n">
        <f aca="false">LMPreScn!S28</f>
        <v>10</v>
      </c>
      <c r="X26" s="0" t="str">
        <f aca="false">LMPreScn!M28</f>
        <v>The dressmaker avoided leather and fur.</v>
      </c>
      <c r="Y26" s="0" t="str">
        <f aca="false">LMPreScn!N28</f>
        <v>She did not like to</v>
      </c>
    </row>
    <row r="27" customFormat="false" ht="13.8" hidden="false" customHeight="false" outlineLevel="0" collapsed="false">
      <c r="A27" s="0" t="str">
        <f aca="false">CONCATENATE("Item/",ASC(C27),"/",E27)</f>
        <v>Item/11004/list_2/half_1/agent_14/metverb_2/target_14/avtcon_1</v>
      </c>
      <c r="B27" s="34" t="str">
        <f aca="false">CONCATENATE("(#", ASC( LMPreScn!I29), ") \d+ (\d+)")</f>
        <v>(#11004) \d+ (\d+)</v>
      </c>
      <c r="C27" s="0" t="n">
        <f aca="false">LMPreScn!I29</f>
        <v>11004</v>
      </c>
      <c r="D27" s="0" t="str">
        <f aca="false">CONCATENATE(P27,"_", R27, "_", T27)</f>
        <v>supermodel_avoided_wear</v>
      </c>
      <c r="E27" s="0" t="str">
        <f aca="false">CONCATENATE( "list_", G27, "/", "half_", K27, "/", "agent_", O27, "/", "metverb_", Q27, "/", "target_", S27, "/", "avtcon_", I27)</f>
        <v>list_2/half_1/agent_14/metverb_2/target_14/avtcon_1</v>
      </c>
      <c r="F27" s="0" t="str">
        <f aca="false">CONCATENATE( H27, "/", L27, "/", P27, "/", R27, "/", T27, "/", J27)</f>
        <v>BH1N/first/supermodel/avoided/wear/con</v>
      </c>
      <c r="G27" s="0" t="n">
        <f aca="false">IF(LEFT(H27,1)="A",1,IF(LEFT(H27,1)="B",2,IF(LEFT(H27,1)="C",3,IF(LEFT(H27,1)="D",4,#na))))</f>
        <v>2</v>
      </c>
      <c r="H27" s="0" t="str">
        <f aca="false">LMPreScn!A29</f>
        <v>BH1N</v>
      </c>
      <c r="I27" s="0" t="n">
        <v>1</v>
      </c>
      <c r="J27" s="0" t="s">
        <v>3592</v>
      </c>
      <c r="K27" s="0" t="n">
        <v>1</v>
      </c>
      <c r="L27" s="0" t="s">
        <v>3593</v>
      </c>
      <c r="M27" s="0" t="n">
        <f aca="false">1 + (2*(INT((ROW()-2)/4))) + MOD(ROW()-2,2)</f>
        <v>14</v>
      </c>
      <c r="N27" s="0" t="str">
        <f aca="false">CONCATENATE("context_",ASC(M27))</f>
        <v>context_14</v>
      </c>
      <c r="O27" s="0" t="n">
        <f aca="false">M27</f>
        <v>14</v>
      </c>
      <c r="P27" s="0" t="str">
        <f aca="false">MID(LMPreScn!M29, SEARCH(" ", LMPreScn!M29, SEARCH(" ", LMPreScn!M29))+1, SEARCH(" ", LMPreScn!M29, SEARCH(" ", LMPreScn!M29)+1) -  (SEARCH(" ", LMPreScn!M29, SEARCH(" ", LMPreScn!M29)) + 1))</f>
        <v>supermodel</v>
      </c>
      <c r="Q27" s="0" t="n">
        <f aca="false">IF(R27="attempted", 1, IF(R27="avoided", 2, IF(R27="began",3,IF(R27="completed",4, IF(R27="continued",5,IF(R27="endured", 6, IF(R27="enjoyed", 7, IF(R27="finished", 8, IF(R27="preferred", 9, IF(R27="resisted", 10, IF(R27="started", 11, IF(R27="tried",12,"ERROR"))))))))))))</f>
        <v>2</v>
      </c>
      <c r="R27" s="0" t="str">
        <f aca="false">LMPreScn!T29</f>
        <v>avoided</v>
      </c>
      <c r="S27" s="0" t="n">
        <f aca="false">1 + (2*(INT((ROW()-2)/4))) + MOD(ROW()-2,2)</f>
        <v>14</v>
      </c>
      <c r="T27" s="0" t="str">
        <f aca="false">LMPreScn!CK29</f>
        <v>wear</v>
      </c>
      <c r="U27" s="33" t="n">
        <f aca="false">LMPreScn!CI29</f>
        <v>0.428571428571429</v>
      </c>
      <c r="V27" s="0" t="n">
        <f aca="false">LMPreScn!R29</f>
        <v>6</v>
      </c>
      <c r="W27" s="0" t="n">
        <f aca="false">LMPreScn!S29</f>
        <v>10</v>
      </c>
      <c r="X27" s="0" t="str">
        <f aca="false">LMPreScn!M29</f>
        <v>The supermodel avoided leather and fur.</v>
      </c>
      <c r="Y27" s="0" t="str">
        <f aca="false">LMPreScn!N29</f>
        <v>She did not like to</v>
      </c>
    </row>
    <row r="28" customFormat="false" ht="13.8" hidden="false" customHeight="false" outlineLevel="0" collapsed="false">
      <c r="A28" s="0" t="str">
        <f aca="false">CONCATENATE("Item/",ASC(C28),"/",E28)</f>
        <v>Item/12004/list_3/half_1/agent_13/metverb_2/target_14/avtcon_2</v>
      </c>
      <c r="B28" s="34" t="str">
        <f aca="false">CONCATENATE("(#", ASC( LMPreScn!I30), ") \d+ (\d+)")</f>
        <v>(#12004) \d+ (\d+)</v>
      </c>
      <c r="C28" s="0" t="n">
        <f aca="false">LMPreScn!I30</f>
        <v>12004</v>
      </c>
      <c r="D28" s="0" t="str">
        <f aca="false">CONCATENATE(P28,"_", R28, "_", T28)</f>
        <v>dressmaker_avoided_wear</v>
      </c>
      <c r="E28" s="0" t="str">
        <f aca="false">CONCATENATE( "list_", G28, "/", "half_", K28, "/", "agent_", O28, "/", "metverb_", Q28, "/", "target_", S28, "/", "avtcon_", I28)</f>
        <v>list_3/half_1/agent_13/metverb_2/target_14/avtcon_2</v>
      </c>
      <c r="F28" s="0" t="str">
        <f aca="false">CONCATENATE( H28, "/", L28, "/", P28, "/", R28, "/", T28, "/", J28)</f>
        <v>CH1N/first/dressmaker/avoided/wear/incon</v>
      </c>
      <c r="G28" s="0" t="n">
        <f aca="false">IF(LEFT(H28,1)="A",1,IF(LEFT(H28,1)="B",2,IF(LEFT(H28,1)="C",3,IF(LEFT(H28,1)="D",4,#na))))</f>
        <v>3</v>
      </c>
      <c r="H28" s="0" t="str">
        <f aca="false">LMPreScn!A30</f>
        <v>CH1N</v>
      </c>
      <c r="I28" s="0" t="n">
        <v>2</v>
      </c>
      <c r="J28" s="0" t="s">
        <v>3594</v>
      </c>
      <c r="K28" s="0" t="n">
        <v>1</v>
      </c>
      <c r="L28" s="0" t="s">
        <v>3593</v>
      </c>
      <c r="M28" s="0" t="n">
        <f aca="false">1 + (2*(INT((ROW()-2)/4))) + MOD(ROW()-2,2)</f>
        <v>13</v>
      </c>
      <c r="N28" s="0" t="str">
        <f aca="false">CONCATENATE("context_",ASC(M28))</f>
        <v>context_13</v>
      </c>
      <c r="O28" s="0" t="n">
        <f aca="false">M28</f>
        <v>13</v>
      </c>
      <c r="P28" s="0" t="str">
        <f aca="false">MID(LMPreScn!M30, SEARCH(" ", LMPreScn!M30, SEARCH(" ", LMPreScn!M30))+1, SEARCH(" ", LMPreScn!M30, SEARCH(" ", LMPreScn!M30)+1) -  (SEARCH(" ", LMPreScn!M30, SEARCH(" ", LMPreScn!M30)) + 1))</f>
        <v>dressmaker</v>
      </c>
      <c r="Q28" s="0" t="n">
        <f aca="false">IF(R28="attempted", 1, IF(R28="avoided", 2, IF(R28="began",3,IF(R28="completed",4, IF(R28="continued",5,IF(R28="endured", 6, IF(R28="enjoyed", 7, IF(R28="finished", 8, IF(R28="preferred", 9, IF(R28="resisted", 10, IF(R28="started", 11, IF(R28="tried",12,"ERROR"))))))))))))</f>
        <v>2</v>
      </c>
      <c r="R28" s="0" t="str">
        <f aca="false">LMPreScn!T30</f>
        <v>avoided</v>
      </c>
      <c r="S28" s="0" t="n">
        <f aca="false">1 + (2*(INT((ROW()-2)/4))) + MOD(ROW()-1,2)</f>
        <v>14</v>
      </c>
      <c r="T28" s="0" t="str">
        <f aca="false">LMPreScn!CK30</f>
        <v>wear</v>
      </c>
      <c r="U28" s="33" t="n">
        <f aca="false">LMPreScn!CI30</f>
        <v>0.0625</v>
      </c>
      <c r="V28" s="0" t="n">
        <f aca="false">LMPreScn!R30</f>
        <v>6</v>
      </c>
      <c r="W28" s="0" t="n">
        <f aca="false">LMPreScn!S30</f>
        <v>10</v>
      </c>
      <c r="X28" s="0" t="str">
        <f aca="false">LMPreScn!M30</f>
        <v>The dressmaker avoided leather and fur.</v>
      </c>
      <c r="Y28" s="0" t="str">
        <f aca="false">LMPreScn!N30</f>
        <v>She did not like to</v>
      </c>
    </row>
    <row r="29" customFormat="false" ht="13.8" hidden="false" customHeight="false" outlineLevel="0" collapsed="false">
      <c r="A29" s="0" t="str">
        <f aca="false">CONCATENATE("Item/",ASC(C29),"/",E29)</f>
        <v>Item/13004/list_4/half_1/agent_14/metverb_2/target_13/avtcon_2</v>
      </c>
      <c r="B29" s="34" t="str">
        <f aca="false">CONCATENATE("(#", ASC( LMPreScn!I31), ") \d+ (\d+)")</f>
        <v>(#13004) \d+ (\d+)</v>
      </c>
      <c r="C29" s="0" t="n">
        <f aca="false">LMPreScn!I31</f>
        <v>13004</v>
      </c>
      <c r="D29" s="0" t="str">
        <f aca="false">CONCATENATE(P29,"_", R29, "_", T29)</f>
        <v>supermodel_avoided_kill</v>
      </c>
      <c r="E29" s="0" t="str">
        <f aca="false">CONCATENATE( "list_", G29, "/", "half_", K29, "/", "agent_", O29, "/", "metverb_", Q29, "/", "target_", S29, "/", "avtcon_", I29)</f>
        <v>list_4/half_1/agent_14/metverb_2/target_13/avtcon_2</v>
      </c>
      <c r="F29" s="0" t="str">
        <f aca="false">CONCATENATE( H29, "/", L29, "/", P29, "/", R29, "/", T29, "/", J29)</f>
        <v>DH1N/first/supermodel/avoided/kill/incon</v>
      </c>
      <c r="G29" s="0" t="n">
        <f aca="false">IF(LEFT(H29,1)="A",1,IF(LEFT(H29,1)="B",2,IF(LEFT(H29,1)="C",3,IF(LEFT(H29,1)="D",4,#na))))</f>
        <v>4</v>
      </c>
      <c r="H29" s="0" t="str">
        <f aca="false">LMPreScn!A31</f>
        <v>DH1N</v>
      </c>
      <c r="I29" s="0" t="n">
        <v>2</v>
      </c>
      <c r="J29" s="0" t="s">
        <v>3594</v>
      </c>
      <c r="K29" s="0" t="n">
        <v>1</v>
      </c>
      <c r="L29" s="0" t="s">
        <v>3593</v>
      </c>
      <c r="M29" s="0" t="n">
        <f aca="false">1 + (2*(INT((ROW()-2)/4))) + MOD(ROW()-2,2)</f>
        <v>14</v>
      </c>
      <c r="N29" s="0" t="str">
        <f aca="false">CONCATENATE("context_",ASC(M29))</f>
        <v>context_14</v>
      </c>
      <c r="O29" s="0" t="n">
        <f aca="false">M29</f>
        <v>14</v>
      </c>
      <c r="P29" s="0" t="str">
        <f aca="false">MID(LMPreScn!M31, SEARCH(" ", LMPreScn!M31, SEARCH(" ", LMPreScn!M31))+1, SEARCH(" ", LMPreScn!M31, SEARCH(" ", LMPreScn!M31)+1) -  (SEARCH(" ", LMPreScn!M31, SEARCH(" ", LMPreScn!M31)) + 1))</f>
        <v>supermodel</v>
      </c>
      <c r="Q29" s="0" t="n">
        <f aca="false">IF(R29="attempted", 1, IF(R29="avoided", 2, IF(R29="began",3,IF(R29="completed",4, IF(R29="continued",5,IF(R29="endured", 6, IF(R29="enjoyed", 7, IF(R29="finished", 8, IF(R29="preferred", 9, IF(R29="resisted", 10, IF(R29="started", 11, IF(R29="tried",12,"ERROR"))))))))))))</f>
        <v>2</v>
      </c>
      <c r="R29" s="0" t="str">
        <f aca="false">LMPreScn!T31</f>
        <v>avoided</v>
      </c>
      <c r="S29" s="0" t="n">
        <f aca="false">1 + (2*(INT((ROW()-2)/4))) + MOD(ROW()-1,2)</f>
        <v>13</v>
      </c>
      <c r="T29" s="0" t="str">
        <f aca="false">LMPreScn!CK31</f>
        <v>kill</v>
      </c>
      <c r="U29" s="33" t="n">
        <f aca="false">LMPreScn!CI31</f>
        <v>0.0816326530612245</v>
      </c>
      <c r="V29" s="0" t="n">
        <f aca="false">LMPreScn!R31</f>
        <v>6</v>
      </c>
      <c r="W29" s="0" t="n">
        <f aca="false">LMPreScn!S31</f>
        <v>10</v>
      </c>
      <c r="X29" s="0" t="str">
        <f aca="false">LMPreScn!M31</f>
        <v>The supermodel avoided leather and fur.</v>
      </c>
      <c r="Y29" s="0" t="str">
        <f aca="false">LMPreScn!N31</f>
        <v>She did not like to</v>
      </c>
    </row>
    <row r="30" customFormat="false" ht="13.8" hidden="false" customHeight="false" outlineLevel="0" collapsed="false">
      <c r="A30" s="0" t="str">
        <f aca="false">CONCATENATE("Item/",ASC(C30),"/",E30)</f>
        <v>Item/15004/list_2/half_1/agent_15/metverb_2/target_15/avtcon_1</v>
      </c>
      <c r="B30" s="34" t="str">
        <f aca="false">CONCATENATE("(#", ASC( LMPreScn!I32), ") \d+ (\d+)")</f>
        <v>(#15004) \d+ (\d+)</v>
      </c>
      <c r="C30" s="0" t="n">
        <f aca="false">LMPreScn!I32</f>
        <v>15004</v>
      </c>
      <c r="D30" s="0" t="str">
        <f aca="false">CONCATENATE(P30,"_", R30, "_", T30)</f>
        <v>dressmaker_avoided_kill</v>
      </c>
      <c r="E30" s="0" t="str">
        <f aca="false">CONCATENATE( "list_", G30, "/", "half_", K30, "/", "agent_", O30, "/", "metverb_", Q30, "/", "target_", S30, "/", "avtcon_", I30)</f>
        <v>list_2/half_1/agent_15/metverb_2/target_15/avtcon_1</v>
      </c>
      <c r="F30" s="0" t="str">
        <f aca="false">CONCATENATE( H30, "/", L30, "/", P30, "/", R30, "/", T30, "/", J30)</f>
        <v>BH2N/first/dressmaker/avoided/kill/con</v>
      </c>
      <c r="G30" s="0" t="n">
        <f aca="false">IF(LEFT(H30,1)="A",1,IF(LEFT(H30,1)="B",2,IF(LEFT(H30,1)="C",3,IF(LEFT(H30,1)="D",4,#na))))</f>
        <v>2</v>
      </c>
      <c r="H30" s="0" t="str">
        <f aca="false">LMPreScn!A32</f>
        <v>BH2N</v>
      </c>
      <c r="I30" s="0" t="n">
        <v>1</v>
      </c>
      <c r="J30" s="0" t="s">
        <v>3592</v>
      </c>
      <c r="K30" s="0" t="n">
        <v>1</v>
      </c>
      <c r="L30" s="0" t="s">
        <v>3593</v>
      </c>
      <c r="M30" s="0" t="n">
        <f aca="false">1 + (2*(INT((ROW()-2)/4))) + MOD(ROW()-2,2)</f>
        <v>15</v>
      </c>
      <c r="N30" s="0" t="str">
        <f aca="false">CONCATENATE("context_",ASC(M30))</f>
        <v>context_15</v>
      </c>
      <c r="O30" s="0" t="n">
        <f aca="false">M30</f>
        <v>15</v>
      </c>
      <c r="P30" s="0" t="str">
        <f aca="false">MID(LMPreScn!M32, SEARCH(" ", LMPreScn!M32, SEARCH(" ", LMPreScn!M32))+1, SEARCH(" ", LMPreScn!M32, SEARCH(" ", LMPreScn!M32)+1) -  (SEARCH(" ", LMPreScn!M32, SEARCH(" ", LMPreScn!M32)) + 1))</f>
        <v>dressmaker</v>
      </c>
      <c r="Q30" s="0" t="n">
        <f aca="false">IF(R30="attempted", 1, IF(R30="avoided", 2, IF(R30="began",3,IF(R30="completed",4, IF(R30="continued",5,IF(R30="endured", 6, IF(R30="enjoyed", 7, IF(R30="finished", 8, IF(R30="preferred", 9, IF(R30="resisted", 10, IF(R30="started", 11, IF(R30="tried",12,"ERROR"))))))))))))</f>
        <v>2</v>
      </c>
      <c r="R30" s="0" t="str">
        <f aca="false">LMPreScn!T32</f>
        <v>avoided</v>
      </c>
      <c r="S30" s="0" t="n">
        <f aca="false">1 + (2*(INT((ROW()-2)/4))) + MOD(ROW()-2,2)</f>
        <v>15</v>
      </c>
      <c r="T30" s="0" t="str">
        <f aca="false">LMPreScn!CK32</f>
        <v>kill</v>
      </c>
      <c r="U30" s="33" t="n">
        <f aca="false">LMPreScn!CI32</f>
        <v>0.416666666666667</v>
      </c>
      <c r="V30" s="0" t="n">
        <f aca="false">LMPreScn!R32</f>
        <v>6</v>
      </c>
      <c r="W30" s="0" t="n">
        <f aca="false">LMPreScn!S32</f>
        <v>10</v>
      </c>
      <c r="X30" s="0" t="str">
        <f aca="false">LMPreScn!M32</f>
        <v>The dressmaker avoided leather and fur.</v>
      </c>
      <c r="Y30" s="0" t="str">
        <f aca="false">LMPreScn!N32</f>
        <v>She did not like to</v>
      </c>
    </row>
    <row r="31" customFormat="false" ht="13.8" hidden="false" customHeight="false" outlineLevel="0" collapsed="false">
      <c r="A31" s="0" t="str">
        <f aca="false">CONCATENATE("Item/",ASC(C31),"/",E31)</f>
        <v>Item/16004/list_1/half_1/agent_16/metverb_2/target_16/avtcon_1</v>
      </c>
      <c r="B31" s="34" t="str">
        <f aca="false">CONCATENATE("(#", ASC( LMPreScn!I33), ") \d+ (\d+)")</f>
        <v>(#16004) \d+ (\d+)</v>
      </c>
      <c r="C31" s="0" t="n">
        <f aca="false">LMPreScn!I33</f>
        <v>16004</v>
      </c>
      <c r="D31" s="0" t="str">
        <f aca="false">CONCATENATE(P31,"_", R31, "_", T31)</f>
        <v>supermodel_avoided_wear</v>
      </c>
      <c r="E31" s="0" t="str">
        <f aca="false">CONCATENATE( "list_", G31, "/", "half_", K31, "/", "agent_", O31, "/", "metverb_", Q31, "/", "target_", S31, "/", "avtcon_", I31)</f>
        <v>list_1/half_1/agent_16/metverb_2/target_16/avtcon_1</v>
      </c>
      <c r="F31" s="0" t="str">
        <f aca="false">CONCATENATE( H31, "/", L31, "/", P31, "/", R31, "/", T31, "/", J31)</f>
        <v>AH2N/first/supermodel/avoided/wear/con</v>
      </c>
      <c r="G31" s="0" t="n">
        <f aca="false">IF(LEFT(H31,1)="A",1,IF(LEFT(H31,1)="B",2,IF(LEFT(H31,1)="C",3,IF(LEFT(H31,1)="D",4,#na))))</f>
        <v>1</v>
      </c>
      <c r="H31" s="0" t="str">
        <f aca="false">LMPreScn!A33</f>
        <v>AH2N</v>
      </c>
      <c r="I31" s="0" t="n">
        <v>1</v>
      </c>
      <c r="J31" s="0" t="s">
        <v>3592</v>
      </c>
      <c r="K31" s="0" t="n">
        <v>1</v>
      </c>
      <c r="L31" s="0" t="s">
        <v>3593</v>
      </c>
      <c r="M31" s="0" t="n">
        <f aca="false">1 + (2*(INT((ROW()-2)/4))) + MOD(ROW()-2,2)</f>
        <v>16</v>
      </c>
      <c r="N31" s="0" t="str">
        <f aca="false">CONCATENATE("context_",ASC(M31))</f>
        <v>context_16</v>
      </c>
      <c r="O31" s="0" t="n">
        <f aca="false">M31</f>
        <v>16</v>
      </c>
      <c r="P31" s="0" t="str">
        <f aca="false">MID(LMPreScn!M33, SEARCH(" ", LMPreScn!M33, SEARCH(" ", LMPreScn!M33))+1, SEARCH(" ", LMPreScn!M33, SEARCH(" ", LMPreScn!M33)+1) -  (SEARCH(" ", LMPreScn!M33, SEARCH(" ", LMPreScn!M33)) + 1))</f>
        <v>supermodel</v>
      </c>
      <c r="Q31" s="0" t="n">
        <f aca="false">IF(R31="attempted", 1, IF(R31="avoided", 2, IF(R31="began",3,IF(R31="completed",4, IF(R31="continued",5,IF(R31="endured", 6, IF(R31="enjoyed", 7, IF(R31="finished", 8, IF(R31="preferred", 9, IF(R31="resisted", 10, IF(R31="started", 11, IF(R31="tried",12,"ERROR"))))))))))))</f>
        <v>2</v>
      </c>
      <c r="R31" s="0" t="str">
        <f aca="false">LMPreScn!T33</f>
        <v>avoided</v>
      </c>
      <c r="S31" s="0" t="n">
        <f aca="false">1 + (2*(INT((ROW()-2)/4))) + MOD(ROW()-2,2)</f>
        <v>16</v>
      </c>
      <c r="T31" s="0" t="str">
        <f aca="false">LMPreScn!CK33</f>
        <v>wear</v>
      </c>
      <c r="U31" s="33" t="n">
        <f aca="false">LMPreScn!CI33</f>
        <v>0.428571428571429</v>
      </c>
      <c r="V31" s="0" t="n">
        <f aca="false">LMPreScn!R33</f>
        <v>6</v>
      </c>
      <c r="W31" s="0" t="n">
        <f aca="false">LMPreScn!S33</f>
        <v>10</v>
      </c>
      <c r="X31" s="0" t="str">
        <f aca="false">LMPreScn!M33</f>
        <v>The supermodel avoided leather and fur.</v>
      </c>
      <c r="Y31" s="0" t="str">
        <f aca="false">LMPreScn!N33</f>
        <v>She did not like to</v>
      </c>
    </row>
    <row r="32" customFormat="false" ht="13.8" hidden="false" customHeight="false" outlineLevel="0" collapsed="false">
      <c r="A32" s="0" t="str">
        <f aca="false">CONCATENATE("Item/",ASC(C32),"/",E32)</f>
        <v>Item/17004/list_4/half_1/agent_15/metverb_2/target_16/avtcon_2</v>
      </c>
      <c r="B32" s="34" t="str">
        <f aca="false">CONCATENATE("(#", ASC( LMPreScn!I34), ") \d+ (\d+)")</f>
        <v>(#17004) \d+ (\d+)</v>
      </c>
      <c r="C32" s="0" t="n">
        <f aca="false">LMPreScn!I34</f>
        <v>17004</v>
      </c>
      <c r="D32" s="0" t="str">
        <f aca="false">CONCATENATE(P32,"_", R32, "_", T32)</f>
        <v>dressmaker_avoided_wear</v>
      </c>
      <c r="E32" s="0" t="str">
        <f aca="false">CONCATENATE( "list_", G32, "/", "half_", K32, "/", "agent_", O32, "/", "metverb_", Q32, "/", "target_", S32, "/", "avtcon_", I32)</f>
        <v>list_4/half_1/agent_15/metverb_2/target_16/avtcon_2</v>
      </c>
      <c r="F32" s="0" t="str">
        <f aca="false">CONCATENATE( H32, "/", L32, "/", P32, "/", R32, "/", T32, "/", J32)</f>
        <v>DH2N/first/dressmaker/avoided/wear/incon</v>
      </c>
      <c r="G32" s="0" t="n">
        <f aca="false">IF(LEFT(H32,1)="A",1,IF(LEFT(H32,1)="B",2,IF(LEFT(H32,1)="C",3,IF(LEFT(H32,1)="D",4,#na))))</f>
        <v>4</v>
      </c>
      <c r="H32" s="0" t="str">
        <f aca="false">LMPreScn!A34</f>
        <v>DH2N</v>
      </c>
      <c r="I32" s="0" t="n">
        <v>2</v>
      </c>
      <c r="J32" s="0" t="s">
        <v>3594</v>
      </c>
      <c r="K32" s="0" t="n">
        <v>1</v>
      </c>
      <c r="L32" s="0" t="s">
        <v>3593</v>
      </c>
      <c r="M32" s="0" t="n">
        <f aca="false">1 + (2*(INT((ROW()-2)/4))) + MOD(ROW()-2,2)</f>
        <v>15</v>
      </c>
      <c r="N32" s="0" t="str">
        <f aca="false">CONCATENATE("context_",ASC(M32))</f>
        <v>context_15</v>
      </c>
      <c r="O32" s="0" t="n">
        <f aca="false">M32</f>
        <v>15</v>
      </c>
      <c r="P32" s="0" t="str">
        <f aca="false">MID(LMPreScn!M34, SEARCH(" ", LMPreScn!M34, SEARCH(" ", LMPreScn!M34))+1, SEARCH(" ", LMPreScn!M34, SEARCH(" ", LMPreScn!M34)+1) -  (SEARCH(" ", LMPreScn!M34, SEARCH(" ", LMPreScn!M34)) + 1))</f>
        <v>dressmaker</v>
      </c>
      <c r="Q32" s="0" t="n">
        <f aca="false">IF(R32="attempted", 1, IF(R32="avoided", 2, IF(R32="began",3,IF(R32="completed",4, IF(R32="continued",5,IF(R32="endured", 6, IF(R32="enjoyed", 7, IF(R32="finished", 8, IF(R32="preferred", 9, IF(R32="resisted", 10, IF(R32="started", 11, IF(R32="tried",12,"ERROR"))))))))))))</f>
        <v>2</v>
      </c>
      <c r="R32" s="0" t="str">
        <f aca="false">LMPreScn!T34</f>
        <v>avoided</v>
      </c>
      <c r="S32" s="0" t="n">
        <f aca="false">1 + (2*(INT((ROW()-2)/4))) + MOD(ROW()-1,2)</f>
        <v>16</v>
      </c>
      <c r="T32" s="0" t="str">
        <f aca="false">LMPreScn!CK34</f>
        <v>wear</v>
      </c>
      <c r="U32" s="33" t="n">
        <f aca="false">LMPreScn!CI34</f>
        <v>0.0625</v>
      </c>
      <c r="V32" s="0" t="n">
        <f aca="false">LMPreScn!R34</f>
        <v>6</v>
      </c>
      <c r="W32" s="0" t="n">
        <f aca="false">LMPreScn!S34</f>
        <v>10</v>
      </c>
      <c r="X32" s="0" t="str">
        <f aca="false">LMPreScn!M34</f>
        <v>The dressmaker avoided leather and fur.</v>
      </c>
      <c r="Y32" s="0" t="str">
        <f aca="false">LMPreScn!N34</f>
        <v>She did not like to</v>
      </c>
    </row>
    <row r="33" customFormat="false" ht="13.8" hidden="false" customHeight="false" outlineLevel="0" collapsed="false">
      <c r="A33" s="0" t="str">
        <f aca="false">CONCATENATE("Item/",ASC(C33),"/",E33)</f>
        <v>Item/18004/list_3/half_1/agent_16/metverb_2/target_15/avtcon_2</v>
      </c>
      <c r="B33" s="34" t="str">
        <f aca="false">CONCATENATE("(#", ASC( LMPreScn!I35), ") \d+ (\d+)")</f>
        <v>(#18004) \d+ (\d+)</v>
      </c>
      <c r="C33" s="0" t="n">
        <f aca="false">LMPreScn!I35</f>
        <v>18004</v>
      </c>
      <c r="D33" s="0" t="str">
        <f aca="false">CONCATENATE(P33,"_", R33, "_", T33)</f>
        <v>supermodel_avoided_kill</v>
      </c>
      <c r="E33" s="0" t="str">
        <f aca="false">CONCATENATE( "list_", G33, "/", "half_", K33, "/", "agent_", O33, "/", "metverb_", Q33, "/", "target_", S33, "/", "avtcon_", I33)</f>
        <v>list_3/half_1/agent_16/metverb_2/target_15/avtcon_2</v>
      </c>
      <c r="F33" s="0" t="str">
        <f aca="false">CONCATENATE( H33, "/", L33, "/", P33, "/", R33, "/", T33, "/", J33)</f>
        <v>CH2N/first/supermodel/avoided/kill/incon</v>
      </c>
      <c r="G33" s="0" t="n">
        <f aca="false">IF(LEFT(H33,1)="A",1,IF(LEFT(H33,1)="B",2,IF(LEFT(H33,1)="C",3,IF(LEFT(H33,1)="D",4,#na))))</f>
        <v>3</v>
      </c>
      <c r="H33" s="0" t="str">
        <f aca="false">LMPreScn!A35</f>
        <v>CH2N</v>
      </c>
      <c r="I33" s="0" t="n">
        <v>2</v>
      </c>
      <c r="J33" s="0" t="s">
        <v>3594</v>
      </c>
      <c r="K33" s="0" t="n">
        <v>1</v>
      </c>
      <c r="L33" s="0" t="s">
        <v>3593</v>
      </c>
      <c r="M33" s="0" t="n">
        <f aca="false">1 + (2*(INT((ROW()-2)/4))) + MOD(ROW()-2,2)</f>
        <v>16</v>
      </c>
      <c r="N33" s="0" t="str">
        <f aca="false">CONCATENATE("context_",ASC(M33))</f>
        <v>context_16</v>
      </c>
      <c r="O33" s="0" t="n">
        <f aca="false">M33</f>
        <v>16</v>
      </c>
      <c r="P33" s="0" t="str">
        <f aca="false">MID(LMPreScn!M35, SEARCH(" ", LMPreScn!M35, SEARCH(" ", LMPreScn!M35))+1, SEARCH(" ", LMPreScn!M35, SEARCH(" ", LMPreScn!M35)+1) -  (SEARCH(" ", LMPreScn!M35, SEARCH(" ", LMPreScn!M35)) + 1))</f>
        <v>supermodel</v>
      </c>
      <c r="Q33" s="0" t="n">
        <f aca="false">IF(R33="attempted", 1, IF(R33="avoided", 2, IF(R33="began",3,IF(R33="completed",4, IF(R33="continued",5,IF(R33="endured", 6, IF(R33="enjoyed", 7, IF(R33="finished", 8, IF(R33="preferred", 9, IF(R33="resisted", 10, IF(R33="started", 11, IF(R33="tried",12,"ERROR"))))))))))))</f>
        <v>2</v>
      </c>
      <c r="R33" s="0" t="str">
        <f aca="false">LMPreScn!T35</f>
        <v>avoided</v>
      </c>
      <c r="S33" s="0" t="n">
        <f aca="false">1 + (2*(INT((ROW()-2)/4))) + MOD(ROW()-1,2)</f>
        <v>15</v>
      </c>
      <c r="T33" s="0" t="str">
        <f aca="false">LMPreScn!CK35</f>
        <v>kill</v>
      </c>
      <c r="U33" s="33" t="n">
        <f aca="false">LMPreScn!CI35</f>
        <v>0.0816326530612245</v>
      </c>
      <c r="V33" s="0" t="n">
        <f aca="false">LMPreScn!R35</f>
        <v>6</v>
      </c>
      <c r="W33" s="0" t="n">
        <f aca="false">LMPreScn!S35</f>
        <v>10</v>
      </c>
      <c r="X33" s="0" t="str">
        <f aca="false">LMPreScn!M35</f>
        <v>The supermodel avoided leather and fur.</v>
      </c>
      <c r="Y33" s="0" t="str">
        <f aca="false">LMPreScn!N35</f>
        <v>She did not like to</v>
      </c>
    </row>
    <row r="34" customFormat="false" ht="13.8" hidden="false" customHeight="false" outlineLevel="0" collapsed="false">
      <c r="A34" s="0" t="str">
        <f aca="false">CONCATENATE("Item/",ASC(C34),"/",E34)</f>
        <v>Item/10005/list_1/half_1/agent_17/metverb_2/target_17/avtcon_1</v>
      </c>
      <c r="B34" s="34" t="str">
        <f aca="false">CONCATENATE("(#", ASC( LMPreScn!I36), ") \d+ (\d+)")</f>
        <v>(#10005) \d+ (\d+)</v>
      </c>
      <c r="C34" s="0" t="n">
        <f aca="false">LMPreScn!I36</f>
        <v>10005</v>
      </c>
      <c r="D34" s="0" t="str">
        <f aca="false">CONCATENATE(P34,"_", R34, "_", T34)</f>
        <v>woman_avoided_sink</v>
      </c>
      <c r="E34" s="0" t="str">
        <f aca="false">CONCATENATE( "list_", G34, "/", "half_", K34, "/", "agent_", O34, "/", "metverb_", Q34, "/", "target_", S34, "/", "avtcon_", I34)</f>
        <v>list_1/half_1/agent_17/metverb_2/target_17/avtcon_1</v>
      </c>
      <c r="F34" s="0" t="str">
        <f aca="false">CONCATENATE( H34, "/", L34, "/", P34, "/", R34, "/", T34, "/", J34)</f>
        <v>AH1N/first/woman/avoided/sink/con</v>
      </c>
      <c r="G34" s="0" t="n">
        <f aca="false">IF(LEFT(H34,1)="A",1,IF(LEFT(H34,1)="B",2,IF(LEFT(H34,1)="C",3,IF(LEFT(H34,1)="D",4,#na))))</f>
        <v>1</v>
      </c>
      <c r="H34" s="0" t="str">
        <f aca="false">LMPreScn!A36</f>
        <v>AH1N</v>
      </c>
      <c r="I34" s="0" t="n">
        <v>1</v>
      </c>
      <c r="J34" s="0" t="s">
        <v>3592</v>
      </c>
      <c r="K34" s="0" t="n">
        <v>1</v>
      </c>
      <c r="L34" s="0" t="s">
        <v>3593</v>
      </c>
      <c r="M34" s="0" t="n">
        <f aca="false">1 + (2*(INT((ROW()-2)/4))) + MOD(ROW()-2,2)</f>
        <v>17</v>
      </c>
      <c r="N34" s="0" t="str">
        <f aca="false">CONCATENATE("context_",ASC(M34))</f>
        <v>context_17</v>
      </c>
      <c r="O34" s="0" t="n">
        <f aca="false">M34</f>
        <v>17</v>
      </c>
      <c r="P34" s="0" t="str">
        <f aca="false">MID(LMPreScn!M36, SEARCH(" ", LMPreScn!M36, SEARCH(" ", LMPreScn!M36))+1, SEARCH(" ", LMPreScn!M36, SEARCH(" ", LMPreScn!M36)+1) -  (SEARCH(" ", LMPreScn!M36, SEARCH(" ", LMPreScn!M36)) + 1))</f>
        <v>woman</v>
      </c>
      <c r="Q34" s="0" t="n">
        <f aca="false">IF(R34="attempted", 1, IF(R34="avoided", 2, IF(R34="began",3,IF(R34="completed",4, IF(R34="continued",5,IF(R34="endured", 6, IF(R34="enjoyed", 7, IF(R34="finished", 8, IF(R34="preferred", 9, IF(R34="resisted", 10, IF(R34="started", 11, IF(R34="tried",12,"ERROR"))))))))))))</f>
        <v>2</v>
      </c>
      <c r="R34" s="0" t="str">
        <f aca="false">LMPreScn!T36</f>
        <v>avoided</v>
      </c>
      <c r="S34" s="0" t="n">
        <f aca="false">1 + (2*(INT((ROW()-2)/4))) + MOD(ROW()-2,2)</f>
        <v>17</v>
      </c>
      <c r="T34" s="0" t="str">
        <f aca="false">LMPreScn!CK36</f>
        <v>sink</v>
      </c>
      <c r="U34" s="33" t="n">
        <f aca="false">LMPreScn!CI36</f>
        <v>0.224489795918367</v>
      </c>
      <c r="V34" s="0" t="n">
        <f aca="false">LMPreScn!R36</f>
        <v>5</v>
      </c>
      <c r="W34" s="0" t="n">
        <f aca="false">LMPreScn!S36</f>
        <v>9</v>
      </c>
      <c r="X34" s="0" t="str">
        <f aca="false">LMPreScn!M36</f>
        <v>The woman in high heels avoided the grass.</v>
      </c>
      <c r="Y34" s="0" t="str">
        <f aca="false">LMPreScn!N36</f>
        <v>She didn't want to</v>
      </c>
    </row>
    <row r="35" customFormat="false" ht="13.8" hidden="false" customHeight="false" outlineLevel="0" collapsed="false">
      <c r="A35" s="0" t="str">
        <f aca="false">CONCATENATE("Item/",ASC(C35),"/",E35)</f>
        <v>Item/11005/list_2/half_1/agent_18/metverb_2/target_18/avtcon_1</v>
      </c>
      <c r="B35" s="34" t="str">
        <f aca="false">CONCATENATE("(#", ASC( LMPreScn!I37), ") \d+ (\d+)")</f>
        <v>(#11005) \d+ (\d+)</v>
      </c>
      <c r="C35" s="0" t="n">
        <f aca="false">LMPreScn!I37</f>
        <v>11005</v>
      </c>
      <c r="D35" s="0" t="str">
        <f aca="false">CONCATENATE(P35,"_", R35, "_", T35)</f>
        <v>lazy_avoided_mow</v>
      </c>
      <c r="E35" s="0" t="str">
        <f aca="false">CONCATENATE( "list_", G35, "/", "half_", K35, "/", "agent_", O35, "/", "metverb_", Q35, "/", "target_", S35, "/", "avtcon_", I35)</f>
        <v>list_2/half_1/agent_18/metverb_2/target_18/avtcon_1</v>
      </c>
      <c r="F35" s="0" t="str">
        <f aca="false">CONCATENATE( H35, "/", L35, "/", P35, "/", R35, "/", T35, "/", J35)</f>
        <v>BH1N/first/lazy/avoided/mow/con</v>
      </c>
      <c r="G35" s="0" t="n">
        <f aca="false">IF(LEFT(H35,1)="A",1,IF(LEFT(H35,1)="B",2,IF(LEFT(H35,1)="C",3,IF(LEFT(H35,1)="D",4,#na))))</f>
        <v>2</v>
      </c>
      <c r="H35" s="0" t="str">
        <f aca="false">LMPreScn!A37</f>
        <v>BH1N</v>
      </c>
      <c r="I35" s="0" t="n">
        <v>1</v>
      </c>
      <c r="J35" s="0" t="s">
        <v>3592</v>
      </c>
      <c r="K35" s="0" t="n">
        <v>1</v>
      </c>
      <c r="L35" s="0" t="s">
        <v>3593</v>
      </c>
      <c r="M35" s="0" t="n">
        <f aca="false">1 + (2*(INT((ROW()-2)/4))) + MOD(ROW()-2,2)</f>
        <v>18</v>
      </c>
      <c r="N35" s="0" t="str">
        <f aca="false">CONCATENATE("context_",ASC(M35))</f>
        <v>context_18</v>
      </c>
      <c r="O35" s="0" t="n">
        <f aca="false">M35</f>
        <v>18</v>
      </c>
      <c r="P35" s="0" t="str">
        <f aca="false">MID(LMPreScn!M37, SEARCH(" ", LMPreScn!M37, SEARCH(" ", LMPreScn!M37))+1, SEARCH(" ", LMPreScn!M37, SEARCH(" ", LMPreScn!M37)+1) -  (SEARCH(" ", LMPreScn!M37, SEARCH(" ", LMPreScn!M37)) + 1))</f>
        <v>lazy</v>
      </c>
      <c r="Q35" s="0" t="n">
        <f aca="false">IF(R35="attempted", 1, IF(R35="avoided", 2, IF(R35="began",3,IF(R35="completed",4, IF(R35="continued",5,IF(R35="endured", 6, IF(R35="enjoyed", 7, IF(R35="finished", 8, IF(R35="preferred", 9, IF(R35="resisted", 10, IF(R35="started", 11, IF(R35="tried",12,"ERROR"))))))))))))</f>
        <v>2</v>
      </c>
      <c r="R35" s="0" t="str">
        <f aca="false">LMPreScn!T37</f>
        <v>avoided</v>
      </c>
      <c r="S35" s="0" t="n">
        <f aca="false">1 + (2*(INT((ROW()-2)/4))) + MOD(ROW()-2,2)</f>
        <v>18</v>
      </c>
      <c r="T35" s="0" t="str">
        <f aca="false">LMPreScn!CK37</f>
        <v>mow</v>
      </c>
      <c r="U35" s="33" t="n">
        <f aca="false">LMPreScn!CI37</f>
        <v>0.395833333333333</v>
      </c>
      <c r="V35" s="0" t="n">
        <f aca="false">LMPreScn!R37</f>
        <v>5</v>
      </c>
      <c r="W35" s="0" t="n">
        <f aca="false">LMPreScn!S37</f>
        <v>9</v>
      </c>
      <c r="X35" s="0" t="str">
        <f aca="false">LMPreScn!M37</f>
        <v>The lazy homeowner avoided the grass.</v>
      </c>
      <c r="Y35" s="0" t="str">
        <f aca="false">LMPreScn!N37</f>
        <v>She didn't want to</v>
      </c>
    </row>
    <row r="36" customFormat="false" ht="13.8" hidden="false" customHeight="false" outlineLevel="0" collapsed="false">
      <c r="A36" s="0" t="str">
        <f aca="false">CONCATENATE("Item/",ASC(C36),"/",E36)</f>
        <v>Item/12005/list_3/half_1/agent_17/metverb_2/target_18/avtcon_2</v>
      </c>
      <c r="B36" s="34" t="str">
        <f aca="false">CONCATENATE("(#", ASC( LMPreScn!I38), ") \d+ (\d+)")</f>
        <v>(#12005) \d+ (\d+)</v>
      </c>
      <c r="C36" s="0" t="n">
        <f aca="false">LMPreScn!I38</f>
        <v>12005</v>
      </c>
      <c r="D36" s="0" t="str">
        <f aca="false">CONCATENATE(P36,"_", R36, "_", T36)</f>
        <v>woman_avoided_mow</v>
      </c>
      <c r="E36" s="0" t="str">
        <f aca="false">CONCATENATE( "list_", G36, "/", "half_", K36, "/", "agent_", O36, "/", "metverb_", Q36, "/", "target_", S36, "/", "avtcon_", I36)</f>
        <v>list_3/half_1/agent_17/metverb_2/target_18/avtcon_2</v>
      </c>
      <c r="F36" s="0" t="str">
        <f aca="false">CONCATENATE( H36, "/", L36, "/", P36, "/", R36, "/", T36, "/", J36)</f>
        <v>CH1N/first/woman/avoided/mow/incon</v>
      </c>
      <c r="G36" s="0" t="n">
        <f aca="false">IF(LEFT(H36,1)="A",1,IF(LEFT(H36,1)="B",2,IF(LEFT(H36,1)="C",3,IF(LEFT(H36,1)="D",4,#na))))</f>
        <v>3</v>
      </c>
      <c r="H36" s="0" t="str">
        <f aca="false">LMPreScn!A38</f>
        <v>CH1N</v>
      </c>
      <c r="I36" s="0" t="n">
        <v>2</v>
      </c>
      <c r="J36" s="0" t="s">
        <v>3594</v>
      </c>
      <c r="K36" s="0" t="n">
        <v>1</v>
      </c>
      <c r="L36" s="0" t="s">
        <v>3593</v>
      </c>
      <c r="M36" s="0" t="n">
        <f aca="false">1 + (2*(INT((ROW()-2)/4))) + MOD(ROW()-2,2)</f>
        <v>17</v>
      </c>
      <c r="N36" s="0" t="str">
        <f aca="false">CONCATENATE("context_",ASC(M36))</f>
        <v>context_17</v>
      </c>
      <c r="O36" s="0" t="n">
        <f aca="false">M36</f>
        <v>17</v>
      </c>
      <c r="P36" s="0" t="str">
        <f aca="false">MID(LMPreScn!M38, SEARCH(" ", LMPreScn!M38, SEARCH(" ", LMPreScn!M38))+1, SEARCH(" ", LMPreScn!M38, SEARCH(" ", LMPreScn!M38)+1) -  (SEARCH(" ", LMPreScn!M38, SEARCH(" ", LMPreScn!M38)) + 1))</f>
        <v>woman</v>
      </c>
      <c r="Q36" s="0" t="n">
        <f aca="false">IF(R36="attempted", 1, IF(R36="avoided", 2, IF(R36="began",3,IF(R36="completed",4, IF(R36="continued",5,IF(R36="endured", 6, IF(R36="enjoyed", 7, IF(R36="finished", 8, IF(R36="preferred", 9, IF(R36="resisted", 10, IF(R36="started", 11, IF(R36="tried",12,"ERROR"))))))))))))</f>
        <v>2</v>
      </c>
      <c r="R36" s="0" t="str">
        <f aca="false">LMPreScn!T38</f>
        <v>avoided</v>
      </c>
      <c r="S36" s="0" t="n">
        <f aca="false">1 + (2*(INT((ROW()-2)/4))) + MOD(ROW()-1,2)</f>
        <v>18</v>
      </c>
      <c r="T36" s="0" t="str">
        <f aca="false">LMPreScn!CK38</f>
        <v>mow</v>
      </c>
      <c r="U36" s="33" t="n">
        <f aca="false">LMPreScn!CI38</f>
        <v>0</v>
      </c>
      <c r="V36" s="0" t="n">
        <f aca="false">LMPreScn!R38</f>
        <v>5</v>
      </c>
      <c r="W36" s="0" t="n">
        <f aca="false">LMPreScn!S38</f>
        <v>9</v>
      </c>
      <c r="X36" s="0" t="str">
        <f aca="false">LMPreScn!M38</f>
        <v>The woman in high heels avoided the grass.</v>
      </c>
      <c r="Y36" s="0" t="str">
        <f aca="false">LMPreScn!N38</f>
        <v>She didn't want to</v>
      </c>
    </row>
    <row r="37" customFormat="false" ht="13.8" hidden="false" customHeight="false" outlineLevel="0" collapsed="false">
      <c r="A37" s="0" t="str">
        <f aca="false">CONCATENATE("Item/",ASC(C37),"/",E37)</f>
        <v>Item/13005/list_4/half_1/agent_18/metverb_2/target_17/avtcon_2</v>
      </c>
      <c r="B37" s="34" t="str">
        <f aca="false">CONCATENATE("(#", ASC( LMPreScn!I39), ") \d+ (\d+)")</f>
        <v>(#13005) \d+ (\d+)</v>
      </c>
      <c r="C37" s="0" t="n">
        <f aca="false">LMPreScn!I39</f>
        <v>13005</v>
      </c>
      <c r="D37" s="0" t="str">
        <f aca="false">CONCATENATE(P37,"_", R37, "_", T37)</f>
        <v>lazy_avoided_sink</v>
      </c>
      <c r="E37" s="0" t="str">
        <f aca="false">CONCATENATE( "list_", G37, "/", "half_", K37, "/", "agent_", O37, "/", "metverb_", Q37, "/", "target_", S37, "/", "avtcon_", I37)</f>
        <v>list_4/half_1/agent_18/metverb_2/target_17/avtcon_2</v>
      </c>
      <c r="F37" s="0" t="str">
        <f aca="false">CONCATENATE( H37, "/", L37, "/", P37, "/", R37, "/", T37, "/", J37)</f>
        <v>DH1N/first/lazy/avoided/sink/incon</v>
      </c>
      <c r="G37" s="0" t="n">
        <f aca="false">IF(LEFT(H37,1)="A",1,IF(LEFT(H37,1)="B",2,IF(LEFT(H37,1)="C",3,IF(LEFT(H37,1)="D",4,#na))))</f>
        <v>4</v>
      </c>
      <c r="H37" s="0" t="str">
        <f aca="false">LMPreScn!A39</f>
        <v>DH1N</v>
      </c>
      <c r="I37" s="0" t="n">
        <v>2</v>
      </c>
      <c r="J37" s="0" t="s">
        <v>3594</v>
      </c>
      <c r="K37" s="0" t="n">
        <v>1</v>
      </c>
      <c r="L37" s="0" t="s">
        <v>3593</v>
      </c>
      <c r="M37" s="0" t="n">
        <f aca="false">1 + (2*(INT((ROW()-2)/4))) + MOD(ROW()-2,2)</f>
        <v>18</v>
      </c>
      <c r="N37" s="0" t="str">
        <f aca="false">CONCATENATE("context_",ASC(M37))</f>
        <v>context_18</v>
      </c>
      <c r="O37" s="0" t="n">
        <f aca="false">M37</f>
        <v>18</v>
      </c>
      <c r="P37" s="0" t="str">
        <f aca="false">MID(LMPreScn!M39, SEARCH(" ", LMPreScn!M39, SEARCH(" ", LMPreScn!M39))+1, SEARCH(" ", LMPreScn!M39, SEARCH(" ", LMPreScn!M39)+1) -  (SEARCH(" ", LMPreScn!M39, SEARCH(" ", LMPreScn!M39)) + 1))</f>
        <v>lazy</v>
      </c>
      <c r="Q37" s="0" t="n">
        <f aca="false">IF(R37="attempted", 1, IF(R37="avoided", 2, IF(R37="began",3,IF(R37="completed",4, IF(R37="continued",5,IF(R37="endured", 6, IF(R37="enjoyed", 7, IF(R37="finished", 8, IF(R37="preferred", 9, IF(R37="resisted", 10, IF(R37="started", 11, IF(R37="tried",12,"ERROR"))))))))))))</f>
        <v>2</v>
      </c>
      <c r="R37" s="0" t="str">
        <f aca="false">LMPreScn!T39</f>
        <v>avoided</v>
      </c>
      <c r="S37" s="0" t="n">
        <f aca="false">1 + (2*(INT((ROW()-2)/4))) + MOD(ROW()-1,2)</f>
        <v>17</v>
      </c>
      <c r="T37" s="0" t="str">
        <f aca="false">LMPreScn!CK39</f>
        <v>sink</v>
      </c>
      <c r="U37" s="33" t="n">
        <f aca="false">LMPreScn!CI39</f>
        <v>0</v>
      </c>
      <c r="V37" s="0" t="n">
        <f aca="false">LMPreScn!R39</f>
        <v>5</v>
      </c>
      <c r="W37" s="0" t="n">
        <f aca="false">LMPreScn!S39</f>
        <v>9</v>
      </c>
      <c r="X37" s="0" t="str">
        <f aca="false">LMPreScn!M39</f>
        <v>The lazy homeowner avoided the grass.</v>
      </c>
      <c r="Y37" s="0" t="str">
        <f aca="false">LMPreScn!N39</f>
        <v>She didn't want to</v>
      </c>
    </row>
    <row r="38" customFormat="false" ht="13.8" hidden="false" customHeight="false" outlineLevel="0" collapsed="false">
      <c r="A38" s="0" t="str">
        <f aca="false">CONCATENATE("Item/",ASC(C38),"/",E38)</f>
        <v>Item/15005/list_2/half_1/agent_19/metverb_2/target_19/avtcon_1</v>
      </c>
      <c r="B38" s="34" t="str">
        <f aca="false">CONCATENATE("(#", ASC( LMPreScn!I40), ") \d+ (\d+)")</f>
        <v>(#15005) \d+ (\d+)</v>
      </c>
      <c r="C38" s="0" t="n">
        <f aca="false">LMPreScn!I40</f>
        <v>15005</v>
      </c>
      <c r="D38" s="0" t="str">
        <f aca="false">CONCATENATE(P38,"_", R38, "_", T38)</f>
        <v>woman_avoided_sink</v>
      </c>
      <c r="E38" s="0" t="str">
        <f aca="false">CONCATENATE( "list_", G38, "/", "half_", K38, "/", "agent_", O38, "/", "metverb_", Q38, "/", "target_", S38, "/", "avtcon_", I38)</f>
        <v>list_2/half_1/agent_19/metverb_2/target_19/avtcon_1</v>
      </c>
      <c r="F38" s="0" t="str">
        <f aca="false">CONCATENATE( H38, "/", L38, "/", P38, "/", R38, "/", T38, "/", J38)</f>
        <v>BH2N/first/woman/avoided/sink/con</v>
      </c>
      <c r="G38" s="0" t="n">
        <f aca="false">IF(LEFT(H38,1)="A",1,IF(LEFT(H38,1)="B",2,IF(LEFT(H38,1)="C",3,IF(LEFT(H38,1)="D",4,#na))))</f>
        <v>2</v>
      </c>
      <c r="H38" s="0" t="str">
        <f aca="false">LMPreScn!A40</f>
        <v>BH2N</v>
      </c>
      <c r="I38" s="0" t="n">
        <v>1</v>
      </c>
      <c r="J38" s="0" t="s">
        <v>3592</v>
      </c>
      <c r="K38" s="0" t="n">
        <v>1</v>
      </c>
      <c r="L38" s="0" t="s">
        <v>3593</v>
      </c>
      <c r="M38" s="0" t="n">
        <f aca="false">1 + (2*(INT((ROW()-2)/4))) + MOD(ROW()-2,2)</f>
        <v>19</v>
      </c>
      <c r="N38" s="0" t="str">
        <f aca="false">CONCATENATE("context_",ASC(M38))</f>
        <v>context_19</v>
      </c>
      <c r="O38" s="0" t="n">
        <f aca="false">M38</f>
        <v>19</v>
      </c>
      <c r="P38" s="0" t="str">
        <f aca="false">MID(LMPreScn!M40, SEARCH(" ", LMPreScn!M40, SEARCH(" ", LMPreScn!M40))+1, SEARCH(" ", LMPreScn!M40, SEARCH(" ", LMPreScn!M40)+1) -  (SEARCH(" ", LMPreScn!M40, SEARCH(" ", LMPreScn!M40)) + 1))</f>
        <v>woman</v>
      </c>
      <c r="Q38" s="0" t="n">
        <f aca="false">IF(R38="attempted", 1, IF(R38="avoided", 2, IF(R38="began",3,IF(R38="completed",4, IF(R38="continued",5,IF(R38="endured", 6, IF(R38="enjoyed", 7, IF(R38="finished", 8, IF(R38="preferred", 9, IF(R38="resisted", 10, IF(R38="started", 11, IF(R38="tried",12,"ERROR"))))))))))))</f>
        <v>2</v>
      </c>
      <c r="R38" s="0" t="str">
        <f aca="false">LMPreScn!T40</f>
        <v>avoided</v>
      </c>
      <c r="S38" s="0" t="n">
        <f aca="false">1 + (2*(INT((ROW()-2)/4))) + MOD(ROW()-2,2)</f>
        <v>19</v>
      </c>
      <c r="T38" s="0" t="str">
        <f aca="false">LMPreScn!CK40</f>
        <v>sink</v>
      </c>
      <c r="U38" s="33" t="n">
        <f aca="false">LMPreScn!CI40</f>
        <v>0.224489795918367</v>
      </c>
      <c r="V38" s="0" t="n">
        <f aca="false">LMPreScn!R40</f>
        <v>5</v>
      </c>
      <c r="W38" s="0" t="n">
        <f aca="false">LMPreScn!S40</f>
        <v>9</v>
      </c>
      <c r="X38" s="0" t="str">
        <f aca="false">LMPreScn!M40</f>
        <v>The woman in high heels avoided the grass.</v>
      </c>
      <c r="Y38" s="0" t="str">
        <f aca="false">LMPreScn!N40</f>
        <v>She didn't want to</v>
      </c>
    </row>
    <row r="39" customFormat="false" ht="13.8" hidden="false" customHeight="false" outlineLevel="0" collapsed="false">
      <c r="A39" s="0" t="str">
        <f aca="false">CONCATENATE("Item/",ASC(C39),"/",E39)</f>
        <v>Item/16005/list_1/half_1/agent_20/metverb_2/target_20/avtcon_1</v>
      </c>
      <c r="B39" s="34" t="str">
        <f aca="false">CONCATENATE("(#", ASC( LMPreScn!I41), ") \d+ (\d+)")</f>
        <v>(#16005) \d+ (\d+)</v>
      </c>
      <c r="C39" s="0" t="n">
        <f aca="false">LMPreScn!I41</f>
        <v>16005</v>
      </c>
      <c r="D39" s="0" t="str">
        <f aca="false">CONCATENATE(P39,"_", R39, "_", T39)</f>
        <v>lazy_avoided_mow</v>
      </c>
      <c r="E39" s="0" t="str">
        <f aca="false">CONCATENATE( "list_", G39, "/", "half_", K39, "/", "agent_", O39, "/", "metverb_", Q39, "/", "target_", S39, "/", "avtcon_", I39)</f>
        <v>list_1/half_1/agent_20/metverb_2/target_20/avtcon_1</v>
      </c>
      <c r="F39" s="0" t="str">
        <f aca="false">CONCATENATE( H39, "/", L39, "/", P39, "/", R39, "/", T39, "/", J39)</f>
        <v>AH2N/first/lazy/avoided/mow/con</v>
      </c>
      <c r="G39" s="0" t="n">
        <f aca="false">IF(LEFT(H39,1)="A",1,IF(LEFT(H39,1)="B",2,IF(LEFT(H39,1)="C",3,IF(LEFT(H39,1)="D",4,#na))))</f>
        <v>1</v>
      </c>
      <c r="H39" s="0" t="str">
        <f aca="false">LMPreScn!A41</f>
        <v>AH2N</v>
      </c>
      <c r="I39" s="0" t="n">
        <v>1</v>
      </c>
      <c r="J39" s="0" t="s">
        <v>3592</v>
      </c>
      <c r="K39" s="0" t="n">
        <v>1</v>
      </c>
      <c r="L39" s="0" t="s">
        <v>3593</v>
      </c>
      <c r="M39" s="0" t="n">
        <f aca="false">1 + (2*(INT((ROW()-2)/4))) + MOD(ROW()-2,2)</f>
        <v>20</v>
      </c>
      <c r="N39" s="0" t="str">
        <f aca="false">CONCATENATE("context_",ASC(M39))</f>
        <v>context_20</v>
      </c>
      <c r="O39" s="0" t="n">
        <f aca="false">M39</f>
        <v>20</v>
      </c>
      <c r="P39" s="0" t="str">
        <f aca="false">MID(LMPreScn!M41, SEARCH(" ", LMPreScn!M41, SEARCH(" ", LMPreScn!M41))+1, SEARCH(" ", LMPreScn!M41, SEARCH(" ", LMPreScn!M41)+1) -  (SEARCH(" ", LMPreScn!M41, SEARCH(" ", LMPreScn!M41)) + 1))</f>
        <v>lazy</v>
      </c>
      <c r="Q39" s="0" t="n">
        <f aca="false">IF(R39="attempted", 1, IF(R39="avoided", 2, IF(R39="began",3,IF(R39="completed",4, IF(R39="continued",5,IF(R39="endured", 6, IF(R39="enjoyed", 7, IF(R39="finished", 8, IF(R39="preferred", 9, IF(R39="resisted", 10, IF(R39="started", 11, IF(R39="tried",12,"ERROR"))))))))))))</f>
        <v>2</v>
      </c>
      <c r="R39" s="0" t="str">
        <f aca="false">LMPreScn!T41</f>
        <v>avoided</v>
      </c>
      <c r="S39" s="0" t="n">
        <f aca="false">1 + (2*(INT((ROW()-2)/4))) + MOD(ROW()-2,2)</f>
        <v>20</v>
      </c>
      <c r="T39" s="0" t="str">
        <f aca="false">LMPreScn!CK41</f>
        <v>mow</v>
      </c>
      <c r="U39" s="33" t="n">
        <f aca="false">LMPreScn!CI41</f>
        <v>0.395833333333333</v>
      </c>
      <c r="V39" s="0" t="n">
        <f aca="false">LMPreScn!R41</f>
        <v>5</v>
      </c>
      <c r="W39" s="0" t="n">
        <f aca="false">LMPreScn!S41</f>
        <v>9</v>
      </c>
      <c r="X39" s="0" t="str">
        <f aca="false">LMPreScn!M41</f>
        <v>The lazy homeowner avoided the grass.</v>
      </c>
      <c r="Y39" s="0" t="str">
        <f aca="false">LMPreScn!N41</f>
        <v>She didn't want to</v>
      </c>
    </row>
    <row r="40" customFormat="false" ht="13.8" hidden="false" customHeight="false" outlineLevel="0" collapsed="false">
      <c r="A40" s="0" t="str">
        <f aca="false">CONCATENATE("Item/",ASC(C40),"/",E40)</f>
        <v>Item/17005/list_4/half_1/agent_19/metverb_2/target_20/avtcon_2</v>
      </c>
      <c r="B40" s="34" t="str">
        <f aca="false">CONCATENATE("(#", ASC( LMPreScn!I42), ") \d+ (\d+)")</f>
        <v>(#17005) \d+ (\d+)</v>
      </c>
      <c r="C40" s="0" t="n">
        <f aca="false">LMPreScn!I42</f>
        <v>17005</v>
      </c>
      <c r="D40" s="0" t="str">
        <f aca="false">CONCATENATE(P40,"_", R40, "_", T40)</f>
        <v>woman_avoided_mow</v>
      </c>
      <c r="E40" s="0" t="str">
        <f aca="false">CONCATENATE( "list_", G40, "/", "half_", K40, "/", "agent_", O40, "/", "metverb_", Q40, "/", "target_", S40, "/", "avtcon_", I40)</f>
        <v>list_4/half_1/agent_19/metverb_2/target_20/avtcon_2</v>
      </c>
      <c r="F40" s="0" t="str">
        <f aca="false">CONCATENATE( H40, "/", L40, "/", P40, "/", R40, "/", T40, "/", J40)</f>
        <v>DH2N/first/woman/avoided/mow/incon</v>
      </c>
      <c r="G40" s="0" t="n">
        <f aca="false">IF(LEFT(H40,1)="A",1,IF(LEFT(H40,1)="B",2,IF(LEFT(H40,1)="C",3,IF(LEFT(H40,1)="D",4,#na))))</f>
        <v>4</v>
      </c>
      <c r="H40" s="0" t="str">
        <f aca="false">LMPreScn!A42</f>
        <v>DH2N</v>
      </c>
      <c r="I40" s="0" t="n">
        <v>2</v>
      </c>
      <c r="J40" s="0" t="s">
        <v>3594</v>
      </c>
      <c r="K40" s="0" t="n">
        <v>1</v>
      </c>
      <c r="L40" s="0" t="s">
        <v>3593</v>
      </c>
      <c r="M40" s="0" t="n">
        <f aca="false">1 + (2*(INT((ROW()-2)/4))) + MOD(ROW()-2,2)</f>
        <v>19</v>
      </c>
      <c r="N40" s="0" t="str">
        <f aca="false">CONCATENATE("context_",ASC(M40))</f>
        <v>context_19</v>
      </c>
      <c r="O40" s="0" t="n">
        <f aca="false">M40</f>
        <v>19</v>
      </c>
      <c r="P40" s="0" t="str">
        <f aca="false">MID(LMPreScn!M42, SEARCH(" ", LMPreScn!M42, SEARCH(" ", LMPreScn!M42))+1, SEARCH(" ", LMPreScn!M42, SEARCH(" ", LMPreScn!M42)+1) -  (SEARCH(" ", LMPreScn!M42, SEARCH(" ", LMPreScn!M42)) + 1))</f>
        <v>woman</v>
      </c>
      <c r="Q40" s="0" t="n">
        <f aca="false">IF(R40="attempted", 1, IF(R40="avoided", 2, IF(R40="began",3,IF(R40="completed",4, IF(R40="continued",5,IF(R40="endured", 6, IF(R40="enjoyed", 7, IF(R40="finished", 8, IF(R40="preferred", 9, IF(R40="resisted", 10, IF(R40="started", 11, IF(R40="tried",12,"ERROR"))))))))))))</f>
        <v>2</v>
      </c>
      <c r="R40" s="0" t="str">
        <f aca="false">LMPreScn!T42</f>
        <v>avoided</v>
      </c>
      <c r="S40" s="0" t="n">
        <f aca="false">1 + (2*(INT((ROW()-2)/4))) + MOD(ROW()-1,2)</f>
        <v>20</v>
      </c>
      <c r="T40" s="0" t="str">
        <f aca="false">LMPreScn!CK42</f>
        <v>mow</v>
      </c>
      <c r="U40" s="33" t="n">
        <f aca="false">LMPreScn!CI42</f>
        <v>0</v>
      </c>
      <c r="V40" s="0" t="n">
        <f aca="false">LMPreScn!R42</f>
        <v>5</v>
      </c>
      <c r="W40" s="0" t="n">
        <f aca="false">LMPreScn!S42</f>
        <v>9</v>
      </c>
      <c r="X40" s="0" t="str">
        <f aca="false">LMPreScn!M42</f>
        <v>The woman in high heels avoided the grass.</v>
      </c>
      <c r="Y40" s="0" t="str">
        <f aca="false">LMPreScn!N42</f>
        <v>She didn't want to</v>
      </c>
    </row>
    <row r="41" customFormat="false" ht="13.8" hidden="false" customHeight="false" outlineLevel="0" collapsed="false">
      <c r="A41" s="0" t="str">
        <f aca="false">CONCATENATE("Item/",ASC(C41),"/",E41)</f>
        <v>Item/18005/list_3/half_1/agent_20/metverb_2/target_19/avtcon_2</v>
      </c>
      <c r="B41" s="34" t="str">
        <f aca="false">CONCATENATE("(#", ASC( LMPreScn!I43), ") \d+ (\d+)")</f>
        <v>(#18005) \d+ (\d+)</v>
      </c>
      <c r="C41" s="0" t="n">
        <f aca="false">LMPreScn!I43</f>
        <v>18005</v>
      </c>
      <c r="D41" s="0" t="str">
        <f aca="false">CONCATENATE(P41,"_", R41, "_", T41)</f>
        <v>lazy_avoided_sink</v>
      </c>
      <c r="E41" s="0" t="str">
        <f aca="false">CONCATENATE( "list_", G41, "/", "half_", K41, "/", "agent_", O41, "/", "metverb_", Q41, "/", "target_", S41, "/", "avtcon_", I41)</f>
        <v>list_3/half_1/agent_20/metverb_2/target_19/avtcon_2</v>
      </c>
      <c r="F41" s="0" t="str">
        <f aca="false">CONCATENATE( H41, "/", L41, "/", P41, "/", R41, "/", T41, "/", J41)</f>
        <v>CH2N/first/lazy/avoided/sink/incon</v>
      </c>
      <c r="G41" s="0" t="n">
        <f aca="false">IF(LEFT(H41,1)="A",1,IF(LEFT(H41,1)="B",2,IF(LEFT(H41,1)="C",3,IF(LEFT(H41,1)="D",4,#na))))</f>
        <v>3</v>
      </c>
      <c r="H41" s="0" t="str">
        <f aca="false">LMPreScn!A43</f>
        <v>CH2N</v>
      </c>
      <c r="I41" s="0" t="n">
        <v>2</v>
      </c>
      <c r="J41" s="0" t="s">
        <v>3594</v>
      </c>
      <c r="K41" s="0" t="n">
        <v>1</v>
      </c>
      <c r="L41" s="0" t="s">
        <v>3593</v>
      </c>
      <c r="M41" s="0" t="n">
        <f aca="false">1 + (2*(INT((ROW()-2)/4))) + MOD(ROW()-2,2)</f>
        <v>20</v>
      </c>
      <c r="N41" s="0" t="str">
        <f aca="false">CONCATENATE("context_",ASC(M41))</f>
        <v>context_20</v>
      </c>
      <c r="O41" s="0" t="n">
        <f aca="false">M41</f>
        <v>20</v>
      </c>
      <c r="P41" s="0" t="str">
        <f aca="false">MID(LMPreScn!M43, SEARCH(" ", LMPreScn!M43, SEARCH(" ", LMPreScn!M43))+1, SEARCH(" ", LMPreScn!M43, SEARCH(" ", LMPreScn!M43)+1) -  (SEARCH(" ", LMPreScn!M43, SEARCH(" ", LMPreScn!M43)) + 1))</f>
        <v>lazy</v>
      </c>
      <c r="Q41" s="0" t="n">
        <f aca="false">IF(R41="attempted", 1, IF(R41="avoided", 2, IF(R41="began",3,IF(R41="completed",4, IF(R41="continued",5,IF(R41="endured", 6, IF(R41="enjoyed", 7, IF(R41="finished", 8, IF(R41="preferred", 9, IF(R41="resisted", 10, IF(R41="started", 11, IF(R41="tried",12,"ERROR"))))))))))))</f>
        <v>2</v>
      </c>
      <c r="R41" s="0" t="str">
        <f aca="false">LMPreScn!T43</f>
        <v>avoided</v>
      </c>
      <c r="S41" s="0" t="n">
        <f aca="false">1 + (2*(INT((ROW()-2)/4))) + MOD(ROW()-1,2)</f>
        <v>19</v>
      </c>
      <c r="T41" s="0" t="str">
        <f aca="false">LMPreScn!CK43</f>
        <v>sink</v>
      </c>
      <c r="U41" s="33" t="n">
        <f aca="false">LMPreScn!CI43</f>
        <v>0</v>
      </c>
      <c r="V41" s="0" t="n">
        <f aca="false">LMPreScn!R43</f>
        <v>5</v>
      </c>
      <c r="W41" s="0" t="n">
        <f aca="false">LMPreScn!S43</f>
        <v>9</v>
      </c>
      <c r="X41" s="0" t="str">
        <f aca="false">LMPreScn!M43</f>
        <v>The lazy homeowner avoided the grass.</v>
      </c>
      <c r="Y41" s="0" t="str">
        <f aca="false">LMPreScn!N43</f>
        <v>She didn't want to</v>
      </c>
    </row>
    <row r="42" customFormat="false" ht="13.8" hidden="false" customHeight="false" outlineLevel="0" collapsed="false">
      <c r="A42" s="0" t="str">
        <f aca="false">CONCATENATE("Item/",ASC(C42),"/",E42)</f>
        <v>Item/10006/list_1/half_1/agent_21/metverb_2/target_21/avtcon_1</v>
      </c>
      <c r="B42" s="34" t="str">
        <f aca="false">CONCATENATE("(#", ASC( LMPreScn!I44), ") \d+ (\d+)")</f>
        <v>(#10006) \d+ (\d+)</v>
      </c>
      <c r="C42" s="0" t="n">
        <f aca="false">LMPreScn!I44</f>
        <v>10006</v>
      </c>
      <c r="D42" s="0" t="str">
        <f aca="false">CONCATENATE(P42,"_", R42, "_", T42)</f>
        <v>attending_avoided_prescribe</v>
      </c>
      <c r="E42" s="0" t="str">
        <f aca="false">CONCATENATE( "list_", G42, "/", "half_", K42, "/", "agent_", O42, "/", "metverb_", Q42, "/", "target_", S42, "/", "avtcon_", I42)</f>
        <v>list_1/half_1/agent_21/metverb_2/target_21/avtcon_1</v>
      </c>
      <c r="F42" s="0" t="str">
        <f aca="false">CONCATENATE( H42, "/", L42, "/", P42, "/", R42, "/", T42, "/", J42)</f>
        <v>AH1N/first/attending/avoided/prescribe/con</v>
      </c>
      <c r="G42" s="0" t="n">
        <f aca="false">IF(LEFT(H42,1)="A",1,IF(LEFT(H42,1)="B",2,IF(LEFT(H42,1)="C",3,IF(LEFT(H42,1)="D",4,#na))))</f>
        <v>1</v>
      </c>
      <c r="H42" s="0" t="str">
        <f aca="false">LMPreScn!A44</f>
        <v>AH1N</v>
      </c>
      <c r="I42" s="0" t="n">
        <v>1</v>
      </c>
      <c r="J42" s="0" t="s">
        <v>3592</v>
      </c>
      <c r="K42" s="0" t="n">
        <v>1</v>
      </c>
      <c r="L42" s="0" t="s">
        <v>3593</v>
      </c>
      <c r="M42" s="0" t="n">
        <f aca="false">1 + (2*(INT((ROW()-2)/4))) + MOD(ROW()-2,2)</f>
        <v>21</v>
      </c>
      <c r="N42" s="0" t="str">
        <f aca="false">CONCATENATE("context_",ASC(M42))</f>
        <v>context_21</v>
      </c>
      <c r="O42" s="0" t="n">
        <f aca="false">M42</f>
        <v>21</v>
      </c>
      <c r="P42" s="0" t="str">
        <f aca="false">MID(LMPreScn!M44, SEARCH(" ", LMPreScn!M44, SEARCH(" ", LMPreScn!M44))+1, SEARCH(" ", LMPreScn!M44, SEARCH(" ", LMPreScn!M44)+1) -  (SEARCH(" ", LMPreScn!M44, SEARCH(" ", LMPreScn!M44)) + 1))</f>
        <v>attending</v>
      </c>
      <c r="Q42" s="0" t="n">
        <f aca="false">IF(R42="attempted", 1, IF(R42="avoided", 2, IF(R42="began",3,IF(R42="completed",4, IF(R42="continued",5,IF(R42="endured", 6, IF(R42="enjoyed", 7, IF(R42="finished", 8, IF(R42="preferred", 9, IF(R42="resisted", 10, IF(R42="started", 11, IF(R42="tried",12,"ERROR"))))))))))))</f>
        <v>2</v>
      </c>
      <c r="R42" s="0" t="str">
        <f aca="false">LMPreScn!T44</f>
        <v>avoided</v>
      </c>
      <c r="S42" s="0" t="n">
        <f aca="false">1 + (2*(INT((ROW()-2)/4))) + MOD(ROW()-2,2)</f>
        <v>21</v>
      </c>
      <c r="T42" s="0" t="str">
        <f aca="false">LMPreScn!CK44</f>
        <v>prescribe</v>
      </c>
      <c r="U42" s="33" t="n">
        <f aca="false">LMPreScn!CI44</f>
        <v>0.583333333333333</v>
      </c>
      <c r="V42" s="0" t="n">
        <f aca="false">LMPreScn!R44</f>
        <v>6</v>
      </c>
      <c r="W42" s="0" t="n">
        <f aca="false">LMPreScn!S44</f>
        <v>9</v>
      </c>
      <c r="X42" s="0" t="str">
        <f aca="false">LMPreScn!M44</f>
        <v>The attending physician generally avoided addictive drugs.</v>
      </c>
      <c r="Y42" s="0" t="str">
        <f aca="false">LMPreScn!N44</f>
        <v>But occasionally he had to</v>
      </c>
    </row>
    <row r="43" customFormat="false" ht="13.8" hidden="false" customHeight="false" outlineLevel="0" collapsed="false">
      <c r="A43" s="0" t="str">
        <f aca="false">CONCATENATE("Item/",ASC(C43),"/",E43)</f>
        <v>Item/11006/list_2/half_1/agent_22/metverb_2/target_22/avtcon_1</v>
      </c>
      <c r="B43" s="34" t="str">
        <f aca="false">CONCATENATE("(#", ASC( LMPreScn!I45), ") \d+ (\d+)")</f>
        <v>(#11006) \d+ (\d+)</v>
      </c>
      <c r="C43" s="0" t="n">
        <f aca="false">LMPreScn!I45</f>
        <v>11006</v>
      </c>
      <c r="D43" s="0" t="str">
        <f aca="false">CONCATENATE(P43,"_", R43, "_", T43)</f>
        <v>petty_avoided_sell</v>
      </c>
      <c r="E43" s="0" t="str">
        <f aca="false">CONCATENATE( "list_", G43, "/", "half_", K43, "/", "agent_", O43, "/", "metverb_", Q43, "/", "target_", S43, "/", "avtcon_", I43)</f>
        <v>list_2/half_1/agent_22/metverb_2/target_22/avtcon_1</v>
      </c>
      <c r="F43" s="0" t="str">
        <f aca="false">CONCATENATE( H43, "/", L43, "/", P43, "/", R43, "/", T43, "/", J43)</f>
        <v>BH1N/first/petty/avoided/sell/con</v>
      </c>
      <c r="G43" s="0" t="n">
        <f aca="false">IF(LEFT(H43,1)="A",1,IF(LEFT(H43,1)="B",2,IF(LEFT(H43,1)="C",3,IF(LEFT(H43,1)="D",4,#na))))</f>
        <v>2</v>
      </c>
      <c r="H43" s="0" t="str">
        <f aca="false">LMPreScn!A45</f>
        <v>BH1N</v>
      </c>
      <c r="I43" s="0" t="n">
        <v>1</v>
      </c>
      <c r="J43" s="0" t="s">
        <v>3592</v>
      </c>
      <c r="K43" s="0" t="n">
        <v>1</v>
      </c>
      <c r="L43" s="0" t="s">
        <v>3593</v>
      </c>
      <c r="M43" s="0" t="n">
        <f aca="false">1 + (2*(INT((ROW()-2)/4))) + MOD(ROW()-2,2)</f>
        <v>22</v>
      </c>
      <c r="N43" s="0" t="str">
        <f aca="false">CONCATENATE("context_",ASC(M43))</f>
        <v>context_22</v>
      </c>
      <c r="O43" s="0" t="n">
        <f aca="false">M43</f>
        <v>22</v>
      </c>
      <c r="P43" s="0" t="str">
        <f aca="false">MID(LMPreScn!M45, SEARCH(" ", LMPreScn!M45, SEARCH(" ", LMPreScn!M45))+1, SEARCH(" ", LMPreScn!M45, SEARCH(" ", LMPreScn!M45)+1) -  (SEARCH(" ", LMPreScn!M45, SEARCH(" ", LMPreScn!M45)) + 1))</f>
        <v>petty</v>
      </c>
      <c r="Q43" s="0" t="n">
        <f aca="false">IF(R43="attempted", 1, IF(R43="avoided", 2, IF(R43="began",3,IF(R43="completed",4, IF(R43="continued",5,IF(R43="endured", 6, IF(R43="enjoyed", 7, IF(R43="finished", 8, IF(R43="preferred", 9, IF(R43="resisted", 10, IF(R43="started", 11, IF(R43="tried",12,"ERROR"))))))))))))</f>
        <v>2</v>
      </c>
      <c r="R43" s="0" t="str">
        <f aca="false">LMPreScn!T45</f>
        <v>avoided</v>
      </c>
      <c r="S43" s="0" t="n">
        <f aca="false">1 + (2*(INT((ROW()-2)/4))) + MOD(ROW()-2,2)</f>
        <v>22</v>
      </c>
      <c r="T43" s="0" t="str">
        <f aca="false">LMPreScn!CK45</f>
        <v>sell</v>
      </c>
      <c r="U43" s="33" t="n">
        <f aca="false">LMPreScn!CI45</f>
        <v>0.1875</v>
      </c>
      <c r="V43" s="0" t="n">
        <f aca="false">LMPreScn!R45</f>
        <v>6</v>
      </c>
      <c r="W43" s="0" t="n">
        <f aca="false">LMPreScn!S45</f>
        <v>9</v>
      </c>
      <c r="X43" s="0" t="str">
        <f aca="false">LMPreScn!M45</f>
        <v>The petty drug pusher generally avoided addictive drugs.</v>
      </c>
      <c r="Y43" s="0" t="str">
        <f aca="false">LMPreScn!N45</f>
        <v>But occasionally he had to</v>
      </c>
    </row>
    <row r="44" customFormat="false" ht="13.8" hidden="false" customHeight="false" outlineLevel="0" collapsed="false">
      <c r="A44" s="0" t="str">
        <f aca="false">CONCATENATE("Item/",ASC(C44),"/",E44)</f>
        <v>Item/12006/list_3/half_1/agent_21/metverb_2/target_22/avtcon_2</v>
      </c>
      <c r="B44" s="34" t="str">
        <f aca="false">CONCATENATE("(#", ASC( LMPreScn!I46), ") \d+ (\d+)")</f>
        <v>(#12006) \d+ (\d+)</v>
      </c>
      <c r="C44" s="0" t="n">
        <f aca="false">LMPreScn!I46</f>
        <v>12006</v>
      </c>
      <c r="D44" s="0" t="str">
        <f aca="false">CONCATENATE(P44,"_", R44, "_", T44)</f>
        <v>attending_avoided_sell</v>
      </c>
      <c r="E44" s="0" t="str">
        <f aca="false">CONCATENATE( "list_", G44, "/", "half_", K44, "/", "agent_", O44, "/", "metverb_", Q44, "/", "target_", S44, "/", "avtcon_", I44)</f>
        <v>list_3/half_1/agent_21/metverb_2/target_22/avtcon_2</v>
      </c>
      <c r="F44" s="0" t="str">
        <f aca="false">CONCATENATE( H44, "/", L44, "/", P44, "/", R44, "/", T44, "/", J44)</f>
        <v>CH1N/first/attending/avoided/sell/incon</v>
      </c>
      <c r="G44" s="0" t="n">
        <f aca="false">IF(LEFT(H44,1)="A",1,IF(LEFT(H44,1)="B",2,IF(LEFT(H44,1)="C",3,IF(LEFT(H44,1)="D",4,#na))))</f>
        <v>3</v>
      </c>
      <c r="H44" s="0" t="str">
        <f aca="false">LMPreScn!A46</f>
        <v>CH1N</v>
      </c>
      <c r="I44" s="0" t="n">
        <v>2</v>
      </c>
      <c r="J44" s="0" t="s">
        <v>3594</v>
      </c>
      <c r="K44" s="0" t="n">
        <v>1</v>
      </c>
      <c r="L44" s="0" t="s">
        <v>3593</v>
      </c>
      <c r="M44" s="0" t="n">
        <f aca="false">1 + (2*(INT((ROW()-2)/4))) + MOD(ROW()-2,2)</f>
        <v>21</v>
      </c>
      <c r="N44" s="0" t="str">
        <f aca="false">CONCATENATE("context_",ASC(M44))</f>
        <v>context_21</v>
      </c>
      <c r="O44" s="0" t="n">
        <f aca="false">M44</f>
        <v>21</v>
      </c>
      <c r="P44" s="0" t="str">
        <f aca="false">MID(LMPreScn!M46, SEARCH(" ", LMPreScn!M46, SEARCH(" ", LMPreScn!M46))+1, SEARCH(" ", LMPreScn!M46, SEARCH(" ", LMPreScn!M46)+1) -  (SEARCH(" ", LMPreScn!M46, SEARCH(" ", LMPreScn!M46)) + 1))</f>
        <v>attending</v>
      </c>
      <c r="Q44" s="0" t="n">
        <f aca="false">IF(R44="attempted", 1, IF(R44="avoided", 2, IF(R44="began",3,IF(R44="completed",4, IF(R44="continued",5,IF(R44="endured", 6, IF(R44="enjoyed", 7, IF(R44="finished", 8, IF(R44="preferred", 9, IF(R44="resisted", 10, IF(R44="started", 11, IF(R44="tried",12,"ERROR"))))))))))))</f>
        <v>2</v>
      </c>
      <c r="R44" s="0" t="str">
        <f aca="false">LMPreScn!T46</f>
        <v>avoided</v>
      </c>
      <c r="S44" s="0" t="n">
        <f aca="false">1 + (2*(INT((ROW()-2)/4))) + MOD(ROW()-1,2)</f>
        <v>22</v>
      </c>
      <c r="T44" s="0" t="str">
        <f aca="false">LMPreScn!CK46</f>
        <v>sell</v>
      </c>
      <c r="U44" s="33" t="n">
        <f aca="false">LMPreScn!CI46</f>
        <v>0</v>
      </c>
      <c r="V44" s="0" t="n">
        <f aca="false">LMPreScn!R46</f>
        <v>6</v>
      </c>
      <c r="W44" s="0" t="n">
        <f aca="false">LMPreScn!S46</f>
        <v>9</v>
      </c>
      <c r="X44" s="0" t="str">
        <f aca="false">LMPreScn!M46</f>
        <v>The attending physician generally avoided addictive drugs.</v>
      </c>
      <c r="Y44" s="0" t="str">
        <f aca="false">LMPreScn!N46</f>
        <v>But occasionally he had to</v>
      </c>
    </row>
    <row r="45" customFormat="false" ht="13.8" hidden="false" customHeight="false" outlineLevel="0" collapsed="false">
      <c r="A45" s="0" t="str">
        <f aca="false">CONCATENATE("Item/",ASC(C45),"/",E45)</f>
        <v>Item/13006/list_4/half_1/agent_22/metverb_2/target_21/avtcon_2</v>
      </c>
      <c r="B45" s="34" t="str">
        <f aca="false">CONCATENATE("(#", ASC( LMPreScn!I47), ") \d+ (\d+)")</f>
        <v>(#13006) \d+ (\d+)</v>
      </c>
      <c r="C45" s="0" t="n">
        <f aca="false">LMPreScn!I47</f>
        <v>13006</v>
      </c>
      <c r="D45" s="0" t="str">
        <f aca="false">CONCATENATE(P45,"_", R45, "_", T45)</f>
        <v>petty_avoided_prescribe</v>
      </c>
      <c r="E45" s="0" t="str">
        <f aca="false">CONCATENATE( "list_", G45, "/", "half_", K45, "/", "agent_", O45, "/", "metverb_", Q45, "/", "target_", S45, "/", "avtcon_", I45)</f>
        <v>list_4/half_1/agent_22/metverb_2/target_21/avtcon_2</v>
      </c>
      <c r="F45" s="0" t="str">
        <f aca="false">CONCATENATE( H45, "/", L45, "/", P45, "/", R45, "/", T45, "/", J45)</f>
        <v>DH1N/first/petty/avoided/prescribe/incon</v>
      </c>
      <c r="G45" s="0" t="n">
        <f aca="false">IF(LEFT(H45,1)="A",1,IF(LEFT(H45,1)="B",2,IF(LEFT(H45,1)="C",3,IF(LEFT(H45,1)="D",4,#na))))</f>
        <v>4</v>
      </c>
      <c r="H45" s="0" t="str">
        <f aca="false">LMPreScn!A47</f>
        <v>DH1N</v>
      </c>
      <c r="I45" s="0" t="n">
        <v>2</v>
      </c>
      <c r="J45" s="0" t="s">
        <v>3594</v>
      </c>
      <c r="K45" s="0" t="n">
        <v>1</v>
      </c>
      <c r="L45" s="0" t="s">
        <v>3593</v>
      </c>
      <c r="M45" s="0" t="n">
        <f aca="false">1 + (2*(INT((ROW()-2)/4))) + MOD(ROW()-2,2)</f>
        <v>22</v>
      </c>
      <c r="N45" s="0" t="str">
        <f aca="false">CONCATENATE("context_",ASC(M45))</f>
        <v>context_22</v>
      </c>
      <c r="O45" s="0" t="n">
        <f aca="false">M45</f>
        <v>22</v>
      </c>
      <c r="P45" s="0" t="str">
        <f aca="false">MID(LMPreScn!M47, SEARCH(" ", LMPreScn!M47, SEARCH(" ", LMPreScn!M47))+1, SEARCH(" ", LMPreScn!M47, SEARCH(" ", LMPreScn!M47)+1) -  (SEARCH(" ", LMPreScn!M47, SEARCH(" ", LMPreScn!M47)) + 1))</f>
        <v>petty</v>
      </c>
      <c r="Q45" s="0" t="n">
        <f aca="false">IF(R45="attempted", 1, IF(R45="avoided", 2, IF(R45="began",3,IF(R45="completed",4, IF(R45="continued",5,IF(R45="endured", 6, IF(R45="enjoyed", 7, IF(R45="finished", 8, IF(R45="preferred", 9, IF(R45="resisted", 10, IF(R45="started", 11, IF(R45="tried",12,"ERROR"))))))))))))</f>
        <v>2</v>
      </c>
      <c r="R45" s="0" t="str">
        <f aca="false">LMPreScn!T47</f>
        <v>avoided</v>
      </c>
      <c r="S45" s="0" t="n">
        <f aca="false">1 + (2*(INT((ROW()-2)/4))) + MOD(ROW()-1,2)</f>
        <v>21</v>
      </c>
      <c r="T45" s="0" t="str">
        <f aca="false">LMPreScn!CK47</f>
        <v>prescribe</v>
      </c>
      <c r="U45" s="33" t="n">
        <f aca="false">LMPreScn!CI47</f>
        <v>0</v>
      </c>
      <c r="V45" s="0" t="n">
        <f aca="false">LMPreScn!R47</f>
        <v>6</v>
      </c>
      <c r="W45" s="0" t="n">
        <f aca="false">LMPreScn!S47</f>
        <v>9</v>
      </c>
      <c r="X45" s="0" t="str">
        <f aca="false">LMPreScn!M47</f>
        <v>The petty drug pusher generally avoided addictive drugs.</v>
      </c>
      <c r="Y45" s="0" t="str">
        <f aca="false">LMPreScn!N47</f>
        <v>But occasionally he had to</v>
      </c>
    </row>
    <row r="46" customFormat="false" ht="13.8" hidden="false" customHeight="false" outlineLevel="0" collapsed="false">
      <c r="A46" s="0" t="str">
        <f aca="false">CONCATENATE("Item/",ASC(C46),"/",E46)</f>
        <v>Item/15006/list_2/half_1/agent_23/metverb_2/target_23/avtcon_1</v>
      </c>
      <c r="B46" s="34" t="str">
        <f aca="false">CONCATENATE("(#", ASC( LMPreScn!I48), ") \d+ (\d+)")</f>
        <v>(#15006) \d+ (\d+)</v>
      </c>
      <c r="C46" s="0" t="n">
        <f aca="false">LMPreScn!I48</f>
        <v>15006</v>
      </c>
      <c r="D46" s="0" t="str">
        <f aca="false">CONCATENATE(P46,"_", R46, "_", T46)</f>
        <v>attending_avoided_prescribe</v>
      </c>
      <c r="E46" s="0" t="str">
        <f aca="false">CONCATENATE( "list_", G46, "/", "half_", K46, "/", "agent_", O46, "/", "metverb_", Q46, "/", "target_", S46, "/", "avtcon_", I46)</f>
        <v>list_2/half_1/agent_23/metverb_2/target_23/avtcon_1</v>
      </c>
      <c r="F46" s="0" t="str">
        <f aca="false">CONCATENATE( H46, "/", L46, "/", P46, "/", R46, "/", T46, "/", J46)</f>
        <v>BH2N/first/attending/avoided/prescribe/con</v>
      </c>
      <c r="G46" s="0" t="n">
        <f aca="false">IF(LEFT(H46,1)="A",1,IF(LEFT(H46,1)="B",2,IF(LEFT(H46,1)="C",3,IF(LEFT(H46,1)="D",4,#na))))</f>
        <v>2</v>
      </c>
      <c r="H46" s="0" t="str">
        <f aca="false">LMPreScn!A48</f>
        <v>BH2N</v>
      </c>
      <c r="I46" s="0" t="n">
        <v>1</v>
      </c>
      <c r="J46" s="0" t="s">
        <v>3592</v>
      </c>
      <c r="K46" s="0" t="n">
        <v>1</v>
      </c>
      <c r="L46" s="0" t="s">
        <v>3593</v>
      </c>
      <c r="M46" s="0" t="n">
        <f aca="false">1 + (2*(INT((ROW()-2)/4))) + MOD(ROW()-2,2)</f>
        <v>23</v>
      </c>
      <c r="N46" s="0" t="str">
        <f aca="false">CONCATENATE("context_",ASC(M46))</f>
        <v>context_23</v>
      </c>
      <c r="O46" s="0" t="n">
        <f aca="false">M46</f>
        <v>23</v>
      </c>
      <c r="P46" s="0" t="str">
        <f aca="false">MID(LMPreScn!M48, SEARCH(" ", LMPreScn!M48, SEARCH(" ", LMPreScn!M48))+1, SEARCH(" ", LMPreScn!M48, SEARCH(" ", LMPreScn!M48)+1) -  (SEARCH(" ", LMPreScn!M48, SEARCH(" ", LMPreScn!M48)) + 1))</f>
        <v>attending</v>
      </c>
      <c r="Q46" s="0" t="n">
        <f aca="false">IF(R46="attempted", 1, IF(R46="avoided", 2, IF(R46="began",3,IF(R46="completed",4, IF(R46="continued",5,IF(R46="endured", 6, IF(R46="enjoyed", 7, IF(R46="finished", 8, IF(R46="preferred", 9, IF(R46="resisted", 10, IF(R46="started", 11, IF(R46="tried",12,"ERROR"))))))))))))</f>
        <v>2</v>
      </c>
      <c r="R46" s="0" t="str">
        <f aca="false">LMPreScn!T48</f>
        <v>avoided</v>
      </c>
      <c r="S46" s="0" t="n">
        <f aca="false">1 + (2*(INT((ROW()-2)/4))) + MOD(ROW()-2,2)</f>
        <v>23</v>
      </c>
      <c r="T46" s="0" t="str">
        <f aca="false">LMPreScn!CK48</f>
        <v>prescribe</v>
      </c>
      <c r="U46" s="33" t="n">
        <f aca="false">LMPreScn!CI48</f>
        <v>0.583333333333333</v>
      </c>
      <c r="V46" s="0" t="n">
        <f aca="false">LMPreScn!R48</f>
        <v>6</v>
      </c>
      <c r="W46" s="0" t="n">
        <f aca="false">LMPreScn!S48</f>
        <v>9</v>
      </c>
      <c r="X46" s="0" t="str">
        <f aca="false">LMPreScn!M48</f>
        <v>The attending physician generally avoided addictive drugs.</v>
      </c>
      <c r="Y46" s="0" t="str">
        <f aca="false">LMPreScn!N48</f>
        <v>But occasionally he had to</v>
      </c>
    </row>
    <row r="47" customFormat="false" ht="13.8" hidden="false" customHeight="false" outlineLevel="0" collapsed="false">
      <c r="A47" s="0" t="str">
        <f aca="false">CONCATENATE("Item/",ASC(C47),"/",E47)</f>
        <v>Item/16006/list_1/half_1/agent_24/metverb_2/target_24/avtcon_1</v>
      </c>
      <c r="B47" s="34" t="str">
        <f aca="false">CONCATENATE("(#", ASC( LMPreScn!I49), ") \d+ (\d+)")</f>
        <v>(#16006) \d+ (\d+)</v>
      </c>
      <c r="C47" s="0" t="n">
        <f aca="false">LMPreScn!I49</f>
        <v>16006</v>
      </c>
      <c r="D47" s="0" t="str">
        <f aca="false">CONCATENATE(P47,"_", R47, "_", T47)</f>
        <v>petty_avoided_sell</v>
      </c>
      <c r="E47" s="0" t="str">
        <f aca="false">CONCATENATE( "list_", G47, "/", "half_", K47, "/", "agent_", O47, "/", "metverb_", Q47, "/", "target_", S47, "/", "avtcon_", I47)</f>
        <v>list_1/half_1/agent_24/metverb_2/target_24/avtcon_1</v>
      </c>
      <c r="F47" s="0" t="str">
        <f aca="false">CONCATENATE( H47, "/", L47, "/", P47, "/", R47, "/", T47, "/", J47)</f>
        <v>AH2N/first/petty/avoided/sell/con</v>
      </c>
      <c r="G47" s="0" t="n">
        <f aca="false">IF(LEFT(H47,1)="A",1,IF(LEFT(H47,1)="B",2,IF(LEFT(H47,1)="C",3,IF(LEFT(H47,1)="D",4,#na))))</f>
        <v>1</v>
      </c>
      <c r="H47" s="0" t="str">
        <f aca="false">LMPreScn!A49</f>
        <v>AH2N</v>
      </c>
      <c r="I47" s="0" t="n">
        <v>1</v>
      </c>
      <c r="J47" s="0" t="s">
        <v>3592</v>
      </c>
      <c r="K47" s="0" t="n">
        <v>1</v>
      </c>
      <c r="L47" s="0" t="s">
        <v>3593</v>
      </c>
      <c r="M47" s="0" t="n">
        <f aca="false">1 + (2*(INT((ROW()-2)/4))) + MOD(ROW()-2,2)</f>
        <v>24</v>
      </c>
      <c r="N47" s="0" t="str">
        <f aca="false">CONCATENATE("context_",ASC(M47))</f>
        <v>context_24</v>
      </c>
      <c r="O47" s="0" t="n">
        <f aca="false">M47</f>
        <v>24</v>
      </c>
      <c r="P47" s="0" t="str">
        <f aca="false">MID(LMPreScn!M49, SEARCH(" ", LMPreScn!M49, SEARCH(" ", LMPreScn!M49))+1, SEARCH(" ", LMPreScn!M49, SEARCH(" ", LMPreScn!M49)+1) -  (SEARCH(" ", LMPreScn!M49, SEARCH(" ", LMPreScn!M49)) + 1))</f>
        <v>petty</v>
      </c>
      <c r="Q47" s="0" t="n">
        <f aca="false">IF(R47="attempted", 1, IF(R47="avoided", 2, IF(R47="began",3,IF(R47="completed",4, IF(R47="continued",5,IF(R47="endured", 6, IF(R47="enjoyed", 7, IF(R47="finished", 8, IF(R47="preferred", 9, IF(R47="resisted", 10, IF(R47="started", 11, IF(R47="tried",12,"ERROR"))))))))))))</f>
        <v>2</v>
      </c>
      <c r="R47" s="0" t="str">
        <f aca="false">LMPreScn!T49</f>
        <v>avoided</v>
      </c>
      <c r="S47" s="0" t="n">
        <f aca="false">1 + (2*(INT((ROW()-2)/4))) + MOD(ROW()-2,2)</f>
        <v>24</v>
      </c>
      <c r="T47" s="0" t="str">
        <f aca="false">LMPreScn!CK49</f>
        <v>sell</v>
      </c>
      <c r="U47" s="33" t="n">
        <f aca="false">LMPreScn!CI49</f>
        <v>0.1875</v>
      </c>
      <c r="V47" s="0" t="n">
        <f aca="false">LMPreScn!R49</f>
        <v>6</v>
      </c>
      <c r="W47" s="0" t="n">
        <f aca="false">LMPreScn!S49</f>
        <v>9</v>
      </c>
      <c r="X47" s="0" t="str">
        <f aca="false">LMPreScn!M49</f>
        <v>The petty drug pusher generally avoided addictive drugs.</v>
      </c>
      <c r="Y47" s="0" t="str">
        <f aca="false">LMPreScn!N49</f>
        <v>But occasionally he had to</v>
      </c>
    </row>
    <row r="48" customFormat="false" ht="13.8" hidden="false" customHeight="false" outlineLevel="0" collapsed="false">
      <c r="A48" s="0" t="str">
        <f aca="false">CONCATENATE("Item/",ASC(C48),"/",E48)</f>
        <v>Item/17006/list_4/half_1/agent_23/metverb_2/target_24/avtcon_2</v>
      </c>
      <c r="B48" s="34" t="str">
        <f aca="false">CONCATENATE("(#", ASC( LMPreScn!I50), ") \d+ (\d+)")</f>
        <v>(#17006) \d+ (\d+)</v>
      </c>
      <c r="C48" s="0" t="n">
        <f aca="false">LMPreScn!I50</f>
        <v>17006</v>
      </c>
      <c r="D48" s="0" t="str">
        <f aca="false">CONCATENATE(P48,"_", R48, "_", T48)</f>
        <v>attending_avoided_sell</v>
      </c>
      <c r="E48" s="0" t="str">
        <f aca="false">CONCATENATE( "list_", G48, "/", "half_", K48, "/", "agent_", O48, "/", "metverb_", Q48, "/", "target_", S48, "/", "avtcon_", I48)</f>
        <v>list_4/half_1/agent_23/metverb_2/target_24/avtcon_2</v>
      </c>
      <c r="F48" s="0" t="str">
        <f aca="false">CONCATENATE( H48, "/", L48, "/", P48, "/", R48, "/", T48, "/", J48)</f>
        <v>DH2N/first/attending/avoided/sell/incon</v>
      </c>
      <c r="G48" s="0" t="n">
        <f aca="false">IF(LEFT(H48,1)="A",1,IF(LEFT(H48,1)="B",2,IF(LEFT(H48,1)="C",3,IF(LEFT(H48,1)="D",4,#na))))</f>
        <v>4</v>
      </c>
      <c r="H48" s="0" t="str">
        <f aca="false">LMPreScn!A50</f>
        <v>DH2N</v>
      </c>
      <c r="I48" s="0" t="n">
        <v>2</v>
      </c>
      <c r="J48" s="0" t="s">
        <v>3594</v>
      </c>
      <c r="K48" s="0" t="n">
        <v>1</v>
      </c>
      <c r="L48" s="0" t="s">
        <v>3593</v>
      </c>
      <c r="M48" s="0" t="n">
        <f aca="false">1 + (2*(INT((ROW()-2)/4))) + MOD(ROW()-2,2)</f>
        <v>23</v>
      </c>
      <c r="N48" s="0" t="str">
        <f aca="false">CONCATENATE("context_",ASC(M48))</f>
        <v>context_23</v>
      </c>
      <c r="O48" s="0" t="n">
        <f aca="false">M48</f>
        <v>23</v>
      </c>
      <c r="P48" s="0" t="str">
        <f aca="false">MID(LMPreScn!M50, SEARCH(" ", LMPreScn!M50, SEARCH(" ", LMPreScn!M50))+1, SEARCH(" ", LMPreScn!M50, SEARCH(" ", LMPreScn!M50)+1) -  (SEARCH(" ", LMPreScn!M50, SEARCH(" ", LMPreScn!M50)) + 1))</f>
        <v>attending</v>
      </c>
      <c r="Q48" s="0" t="n">
        <f aca="false">IF(R48="attempted", 1, IF(R48="avoided", 2, IF(R48="began",3,IF(R48="completed",4, IF(R48="continued",5,IF(R48="endured", 6, IF(R48="enjoyed", 7, IF(R48="finished", 8, IF(R48="preferred", 9, IF(R48="resisted", 10, IF(R48="started", 11, IF(R48="tried",12,"ERROR"))))))))))))</f>
        <v>2</v>
      </c>
      <c r="R48" s="0" t="str">
        <f aca="false">LMPreScn!T50</f>
        <v>avoided</v>
      </c>
      <c r="S48" s="0" t="n">
        <f aca="false">1 + (2*(INT((ROW()-2)/4))) + MOD(ROW()-1,2)</f>
        <v>24</v>
      </c>
      <c r="T48" s="0" t="str">
        <f aca="false">LMPreScn!CK50</f>
        <v>sell</v>
      </c>
      <c r="U48" s="33" t="n">
        <f aca="false">LMPreScn!CI50</f>
        <v>0</v>
      </c>
      <c r="V48" s="0" t="n">
        <f aca="false">LMPreScn!R50</f>
        <v>6</v>
      </c>
      <c r="W48" s="0" t="n">
        <f aca="false">LMPreScn!S50</f>
        <v>9</v>
      </c>
      <c r="X48" s="0" t="str">
        <f aca="false">LMPreScn!M50</f>
        <v>The attending physician generally avoided addictive drugs.</v>
      </c>
      <c r="Y48" s="0" t="str">
        <f aca="false">LMPreScn!N50</f>
        <v>But occasionally he had to</v>
      </c>
    </row>
    <row r="49" customFormat="false" ht="13.8" hidden="false" customHeight="false" outlineLevel="0" collapsed="false">
      <c r="A49" s="0" t="str">
        <f aca="false">CONCATENATE("Item/",ASC(C49),"/",E49)</f>
        <v>Item/18006/list_3/half_1/agent_24/metverb_2/target_23/avtcon_2</v>
      </c>
      <c r="B49" s="34" t="str">
        <f aca="false">CONCATENATE("(#", ASC( LMPreScn!I51), ") \d+ (\d+)")</f>
        <v>(#18006) \d+ (\d+)</v>
      </c>
      <c r="C49" s="0" t="n">
        <f aca="false">LMPreScn!I51</f>
        <v>18006</v>
      </c>
      <c r="D49" s="0" t="str">
        <f aca="false">CONCATENATE(P49,"_", R49, "_", T49)</f>
        <v>petty_avoided_prescribe</v>
      </c>
      <c r="E49" s="0" t="str">
        <f aca="false">CONCATENATE( "list_", G49, "/", "half_", K49, "/", "agent_", O49, "/", "metverb_", Q49, "/", "target_", S49, "/", "avtcon_", I49)</f>
        <v>list_3/half_1/agent_24/metverb_2/target_23/avtcon_2</v>
      </c>
      <c r="F49" s="0" t="str">
        <f aca="false">CONCATENATE( H49, "/", L49, "/", P49, "/", R49, "/", T49, "/", J49)</f>
        <v>CH2N/first/petty/avoided/prescribe/incon</v>
      </c>
      <c r="G49" s="0" t="n">
        <f aca="false">IF(LEFT(H49,1)="A",1,IF(LEFT(H49,1)="B",2,IF(LEFT(H49,1)="C",3,IF(LEFT(H49,1)="D",4,#na))))</f>
        <v>3</v>
      </c>
      <c r="H49" s="0" t="str">
        <f aca="false">LMPreScn!A51</f>
        <v>CH2N</v>
      </c>
      <c r="I49" s="0" t="n">
        <v>2</v>
      </c>
      <c r="J49" s="0" t="s">
        <v>3594</v>
      </c>
      <c r="K49" s="0" t="n">
        <v>1</v>
      </c>
      <c r="L49" s="0" t="s">
        <v>3593</v>
      </c>
      <c r="M49" s="0" t="n">
        <f aca="false">1 + (2*(INT((ROW()-2)/4))) + MOD(ROW()-2,2)</f>
        <v>24</v>
      </c>
      <c r="N49" s="0" t="str">
        <f aca="false">CONCATENATE("context_",ASC(M49))</f>
        <v>context_24</v>
      </c>
      <c r="O49" s="0" t="n">
        <f aca="false">M49</f>
        <v>24</v>
      </c>
      <c r="P49" s="0" t="str">
        <f aca="false">MID(LMPreScn!M51, SEARCH(" ", LMPreScn!M51, SEARCH(" ", LMPreScn!M51))+1, SEARCH(" ", LMPreScn!M51, SEARCH(" ", LMPreScn!M51)+1) -  (SEARCH(" ", LMPreScn!M51, SEARCH(" ", LMPreScn!M51)) + 1))</f>
        <v>petty</v>
      </c>
      <c r="Q49" s="0" t="n">
        <f aca="false">IF(R49="attempted", 1, IF(R49="avoided", 2, IF(R49="began",3,IF(R49="completed",4, IF(R49="continued",5,IF(R49="endured", 6, IF(R49="enjoyed", 7, IF(R49="finished", 8, IF(R49="preferred", 9, IF(R49="resisted", 10, IF(R49="started", 11, IF(R49="tried",12,"ERROR"))))))))))))</f>
        <v>2</v>
      </c>
      <c r="R49" s="0" t="str">
        <f aca="false">LMPreScn!T51</f>
        <v>avoided</v>
      </c>
      <c r="S49" s="0" t="n">
        <f aca="false">1 + (2*(INT((ROW()-2)/4))) + MOD(ROW()-1,2)</f>
        <v>23</v>
      </c>
      <c r="T49" s="0" t="str">
        <f aca="false">LMPreScn!CK51</f>
        <v>prescribe</v>
      </c>
      <c r="U49" s="33" t="n">
        <f aca="false">LMPreScn!CI51</f>
        <v>0</v>
      </c>
      <c r="V49" s="0" t="n">
        <f aca="false">LMPreScn!R51</f>
        <v>6</v>
      </c>
      <c r="W49" s="0" t="n">
        <f aca="false">LMPreScn!S51</f>
        <v>9</v>
      </c>
      <c r="X49" s="0" t="str">
        <f aca="false">LMPreScn!M51</f>
        <v>The petty drug pusher generally avoided addictive drugs.</v>
      </c>
      <c r="Y49" s="0" t="str">
        <f aca="false">LMPreScn!N51</f>
        <v>But occasionally he had to</v>
      </c>
    </row>
    <row r="50" customFormat="false" ht="13.8" hidden="false" customHeight="false" outlineLevel="0" collapsed="false">
      <c r="A50" s="0" t="str">
        <f aca="false">CONCATENATE("Item/",ASC(C50),"/",E50)</f>
        <v>Item/10007/list_1/half_1/agent_25/metverb_2/target_25/avtcon_1</v>
      </c>
      <c r="B50" s="34" t="str">
        <f aca="false">CONCATENATE("(#", ASC( LMPreScn!I52), ") \d+ (\d+)")</f>
        <v>(#10007) \d+ (\d+)</v>
      </c>
      <c r="C50" s="0" t="n">
        <f aca="false">LMPreScn!I52</f>
        <v>10007</v>
      </c>
      <c r="D50" s="0" t="str">
        <f aca="false">CONCATENATE(P50,"_", R50, "_", T50)</f>
        <v>snorkeler_avoided_die</v>
      </c>
      <c r="E50" s="0" t="str">
        <f aca="false">CONCATENATE( "list_", G50, "/", "half_", K50, "/", "agent_", O50, "/", "metverb_", Q50, "/", "target_", S50, "/", "avtcon_", I50)</f>
        <v>list_1/half_1/agent_25/metverb_2/target_25/avtcon_1</v>
      </c>
      <c r="F50" s="0" t="str">
        <f aca="false">CONCATENATE( H50, "/", L50, "/", P50, "/", R50, "/", T50, "/", J50)</f>
        <v>AH1N/first/snorkeler/avoided/die/con</v>
      </c>
      <c r="G50" s="0" t="n">
        <f aca="false">IF(LEFT(H50,1)="A",1,IF(LEFT(H50,1)="B",2,IF(LEFT(H50,1)="C",3,IF(LEFT(H50,1)="D",4,#na))))</f>
        <v>1</v>
      </c>
      <c r="H50" s="0" t="str">
        <f aca="false">LMPreScn!A52</f>
        <v>AH1N</v>
      </c>
      <c r="I50" s="0" t="n">
        <v>1</v>
      </c>
      <c r="J50" s="0" t="s">
        <v>3592</v>
      </c>
      <c r="K50" s="0" t="n">
        <v>1</v>
      </c>
      <c r="L50" s="0" t="s">
        <v>3593</v>
      </c>
      <c r="M50" s="0" t="n">
        <f aca="false">1 + (2*(INT((ROW()-2)/4))) + MOD(ROW()-2,2)</f>
        <v>25</v>
      </c>
      <c r="N50" s="0" t="str">
        <f aca="false">CONCATENATE("context_",ASC(M50))</f>
        <v>context_25</v>
      </c>
      <c r="O50" s="0" t="n">
        <f aca="false">M50</f>
        <v>25</v>
      </c>
      <c r="P50" s="0" t="str">
        <f aca="false">MID(LMPreScn!M52, SEARCH(" ", LMPreScn!M52, SEARCH(" ", LMPreScn!M52))+1, SEARCH(" ", LMPreScn!M52, SEARCH(" ", LMPreScn!M52)+1) -  (SEARCH(" ", LMPreScn!M52, SEARCH(" ", LMPreScn!M52)) + 1))</f>
        <v>snorkeler</v>
      </c>
      <c r="Q50" s="0" t="n">
        <f aca="false">IF(R50="attempted", 1, IF(R50="avoided", 2, IF(R50="began",3,IF(R50="completed",4, IF(R50="continued",5,IF(R50="endured", 6, IF(R50="enjoyed", 7, IF(R50="finished", 8, IF(R50="preferred", 9, IF(R50="resisted", 10, IF(R50="started", 11, IF(R50="tried",12,"ERROR"))))))))))))</f>
        <v>2</v>
      </c>
      <c r="R50" s="0" t="str">
        <f aca="false">LMPreScn!T52</f>
        <v>avoided</v>
      </c>
      <c r="S50" s="0" t="n">
        <f aca="false">1 + (2*(INT((ROW()-2)/4))) + MOD(ROW()-2,2)</f>
        <v>25</v>
      </c>
      <c r="T50" s="0" t="str">
        <f aca="false">LMPreScn!CK52</f>
        <v>die</v>
      </c>
      <c r="U50" s="33" t="n">
        <f aca="false">LMPreScn!CI52</f>
        <v>0.428571428571429</v>
      </c>
      <c r="V50" s="0" t="n">
        <f aca="false">LMPreScn!R52</f>
        <v>6</v>
      </c>
      <c r="W50" s="0" t="n">
        <f aca="false">LMPreScn!S52</f>
        <v>9</v>
      </c>
      <c r="X50" s="0" t="str">
        <f aca="false">LMPreScn!M52</f>
        <v>The snorkeler avoided the shark.</v>
      </c>
      <c r="Y50" s="0" t="str">
        <f aca="false">LMPreScn!N52</f>
        <v>She did not wish to</v>
      </c>
    </row>
    <row r="51" customFormat="false" ht="13.8" hidden="false" customHeight="false" outlineLevel="0" collapsed="false">
      <c r="A51" s="0" t="str">
        <f aca="false">CONCATENATE("Item/",ASC(C51),"/",E51)</f>
        <v>Item/11007/list_2/half_1/agent_26/metverb_2/target_26/avtcon_1</v>
      </c>
      <c r="B51" s="34" t="str">
        <f aca="false">CONCATENATE("(#", ASC( LMPreScn!I53), ") \d+ (\d+)")</f>
        <v>(#11007) \d+ (\d+)</v>
      </c>
      <c r="C51" s="0" t="n">
        <f aca="false">LMPreScn!I53</f>
        <v>11007</v>
      </c>
      <c r="D51" s="0" t="str">
        <f aca="false">CONCATENATE(P51,"_", R51, "_", T51)</f>
        <v>diner_avoided_eat</v>
      </c>
      <c r="E51" s="0" t="str">
        <f aca="false">CONCATENATE( "list_", G51, "/", "half_", K51, "/", "agent_", O51, "/", "metverb_", Q51, "/", "target_", S51, "/", "avtcon_", I51)</f>
        <v>list_2/half_1/agent_26/metverb_2/target_26/avtcon_1</v>
      </c>
      <c r="F51" s="0" t="str">
        <f aca="false">CONCATENATE( H51, "/", L51, "/", P51, "/", R51, "/", T51, "/", J51)</f>
        <v>BH1N/first/diner/avoided/eat/con</v>
      </c>
      <c r="G51" s="0" t="n">
        <f aca="false">IF(LEFT(H51,1)="A",1,IF(LEFT(H51,1)="B",2,IF(LEFT(H51,1)="C",3,IF(LEFT(H51,1)="D",4,#na))))</f>
        <v>2</v>
      </c>
      <c r="H51" s="0" t="str">
        <f aca="false">LMPreScn!A53</f>
        <v>BH1N</v>
      </c>
      <c r="I51" s="0" t="n">
        <v>1</v>
      </c>
      <c r="J51" s="0" t="s">
        <v>3592</v>
      </c>
      <c r="K51" s="0" t="n">
        <v>1</v>
      </c>
      <c r="L51" s="0" t="s">
        <v>3593</v>
      </c>
      <c r="M51" s="0" t="n">
        <f aca="false">1 + (2*(INT((ROW()-2)/4))) + MOD(ROW()-2,2)</f>
        <v>26</v>
      </c>
      <c r="N51" s="0" t="str">
        <f aca="false">CONCATENATE("context_",ASC(M51))</f>
        <v>context_26</v>
      </c>
      <c r="O51" s="0" t="n">
        <f aca="false">M51</f>
        <v>26</v>
      </c>
      <c r="P51" s="0" t="str">
        <f aca="false">MID(LMPreScn!M53, SEARCH(" ", LMPreScn!M53, SEARCH(" ", LMPreScn!M53))+1, SEARCH(" ", LMPreScn!M53, SEARCH(" ", LMPreScn!M53)+1) -  (SEARCH(" ", LMPreScn!M53, SEARCH(" ", LMPreScn!M53)) + 1))</f>
        <v>diner</v>
      </c>
      <c r="Q51" s="0" t="n">
        <f aca="false">IF(R51="attempted", 1, IF(R51="avoided", 2, IF(R51="began",3,IF(R51="completed",4, IF(R51="continued",5,IF(R51="endured", 6, IF(R51="enjoyed", 7, IF(R51="finished", 8, IF(R51="preferred", 9, IF(R51="resisted", 10, IF(R51="started", 11, IF(R51="tried",12,"ERROR"))))))))))))</f>
        <v>2</v>
      </c>
      <c r="R51" s="0" t="str">
        <f aca="false">LMPreScn!T53</f>
        <v>avoided</v>
      </c>
      <c r="S51" s="0" t="n">
        <f aca="false">1 + (2*(INT((ROW()-2)/4))) + MOD(ROW()-2,2)</f>
        <v>26</v>
      </c>
      <c r="T51" s="0" t="str">
        <f aca="false">LMPreScn!CK53</f>
        <v>eat</v>
      </c>
      <c r="U51" s="33" t="n">
        <f aca="false">LMPreScn!CI53</f>
        <v>0.51063829787234</v>
      </c>
      <c r="V51" s="0" t="n">
        <f aca="false">LMPreScn!R53</f>
        <v>6</v>
      </c>
      <c r="W51" s="0" t="n">
        <f aca="false">LMPreScn!S53</f>
        <v>9</v>
      </c>
      <c r="X51" s="0" t="str">
        <f aca="false">LMPreScn!M53</f>
        <v>The diner avoided the shark.</v>
      </c>
      <c r="Y51" s="0" t="str">
        <f aca="false">LMPreScn!N53</f>
        <v>She did not wish to</v>
      </c>
    </row>
    <row r="52" customFormat="false" ht="13.8" hidden="false" customHeight="false" outlineLevel="0" collapsed="false">
      <c r="A52" s="0" t="str">
        <f aca="false">CONCATENATE("Item/",ASC(C52),"/",E52)</f>
        <v>Item/12007/list_3/half_1/agent_25/metverb_2/target_26/avtcon_2</v>
      </c>
      <c r="B52" s="34" t="str">
        <f aca="false">CONCATENATE("(#", ASC( LMPreScn!I54), ") \d+ (\d+)")</f>
        <v>(#12007) \d+ (\d+)</v>
      </c>
      <c r="C52" s="0" t="n">
        <f aca="false">LMPreScn!I54</f>
        <v>12007</v>
      </c>
      <c r="D52" s="0" t="str">
        <f aca="false">CONCATENATE(P52,"_", R52, "_", T52)</f>
        <v>snorkeler_avoided_eat</v>
      </c>
      <c r="E52" s="0" t="str">
        <f aca="false">CONCATENATE( "list_", G52, "/", "half_", K52, "/", "agent_", O52, "/", "metverb_", Q52, "/", "target_", S52, "/", "avtcon_", I52)</f>
        <v>list_3/half_1/agent_25/metverb_2/target_26/avtcon_2</v>
      </c>
      <c r="F52" s="0" t="str">
        <f aca="false">CONCATENATE( H52, "/", L52, "/", P52, "/", R52, "/", T52, "/", J52)</f>
        <v>CH1N/first/snorkeler/avoided/eat/incon</v>
      </c>
      <c r="G52" s="0" t="n">
        <f aca="false">IF(LEFT(H52,1)="A",1,IF(LEFT(H52,1)="B",2,IF(LEFT(H52,1)="C",3,IF(LEFT(H52,1)="D",4,#na))))</f>
        <v>3</v>
      </c>
      <c r="H52" s="0" t="str">
        <f aca="false">LMPreScn!A54</f>
        <v>CH1N</v>
      </c>
      <c r="I52" s="0" t="n">
        <v>2</v>
      </c>
      <c r="J52" s="0" t="s">
        <v>3594</v>
      </c>
      <c r="K52" s="0" t="n">
        <v>1</v>
      </c>
      <c r="L52" s="0" t="s">
        <v>3593</v>
      </c>
      <c r="M52" s="0" t="n">
        <f aca="false">1 + (2*(INT((ROW()-2)/4))) + MOD(ROW()-2,2)</f>
        <v>25</v>
      </c>
      <c r="N52" s="0" t="str">
        <f aca="false">CONCATENATE("context_",ASC(M52))</f>
        <v>context_25</v>
      </c>
      <c r="O52" s="0" t="n">
        <f aca="false">M52</f>
        <v>25</v>
      </c>
      <c r="P52" s="0" t="str">
        <f aca="false">MID(LMPreScn!M54, SEARCH(" ", LMPreScn!M54, SEARCH(" ", LMPreScn!M54))+1, SEARCH(" ", LMPreScn!M54, SEARCH(" ", LMPreScn!M54)+1) -  (SEARCH(" ", LMPreScn!M54, SEARCH(" ", LMPreScn!M54)) + 1))</f>
        <v>snorkeler</v>
      </c>
      <c r="Q52" s="0" t="n">
        <f aca="false">IF(R52="attempted", 1, IF(R52="avoided", 2, IF(R52="began",3,IF(R52="completed",4, IF(R52="continued",5,IF(R52="endured", 6, IF(R52="enjoyed", 7, IF(R52="finished", 8, IF(R52="preferred", 9, IF(R52="resisted", 10, IF(R52="started", 11, IF(R52="tried",12,"ERROR"))))))))))))</f>
        <v>2</v>
      </c>
      <c r="R52" s="0" t="str">
        <f aca="false">LMPreScn!T54</f>
        <v>avoided</v>
      </c>
      <c r="S52" s="0" t="n">
        <f aca="false">1 + (2*(INT((ROW()-2)/4))) + MOD(ROW()-1,2)</f>
        <v>26</v>
      </c>
      <c r="T52" s="0" t="str">
        <f aca="false">LMPreScn!CK54</f>
        <v>eat</v>
      </c>
      <c r="U52" s="33" t="n">
        <f aca="false">LMPreScn!CI54</f>
        <v>0.204081632653061</v>
      </c>
      <c r="V52" s="0" t="n">
        <f aca="false">LMPreScn!R54</f>
        <v>6</v>
      </c>
      <c r="W52" s="0" t="n">
        <f aca="false">LMPreScn!S54</f>
        <v>9</v>
      </c>
      <c r="X52" s="0" t="str">
        <f aca="false">LMPreScn!M54</f>
        <v>The snorkeler avoided the shark.</v>
      </c>
      <c r="Y52" s="0" t="str">
        <f aca="false">LMPreScn!N54</f>
        <v>She did not wish to</v>
      </c>
    </row>
    <row r="53" customFormat="false" ht="13.8" hidden="false" customHeight="false" outlineLevel="0" collapsed="false">
      <c r="A53" s="0" t="str">
        <f aca="false">CONCATENATE("Item/",ASC(C53),"/",E53)</f>
        <v>Item/13007/list_4/half_1/agent_26/metverb_2/target_25/avtcon_2</v>
      </c>
      <c r="B53" s="34" t="str">
        <f aca="false">CONCATENATE("(#", ASC( LMPreScn!I55), ") \d+ (\d+)")</f>
        <v>(#13007) \d+ (\d+)</v>
      </c>
      <c r="C53" s="0" t="n">
        <f aca="false">LMPreScn!I55</f>
        <v>13007</v>
      </c>
      <c r="D53" s="0" t="str">
        <f aca="false">CONCATENATE(P53,"_", R53, "_", T53)</f>
        <v>diner_avoided_die</v>
      </c>
      <c r="E53" s="0" t="str">
        <f aca="false">CONCATENATE( "list_", G53, "/", "half_", K53, "/", "agent_", O53, "/", "metverb_", Q53, "/", "target_", S53, "/", "avtcon_", I53)</f>
        <v>list_4/half_1/agent_26/metverb_2/target_25/avtcon_2</v>
      </c>
      <c r="F53" s="0" t="str">
        <f aca="false">CONCATENATE( H53, "/", L53, "/", P53, "/", R53, "/", T53, "/", J53)</f>
        <v>DH1N/first/diner/avoided/die/incon</v>
      </c>
      <c r="G53" s="0" t="n">
        <f aca="false">IF(LEFT(H53,1)="A",1,IF(LEFT(H53,1)="B",2,IF(LEFT(H53,1)="C",3,IF(LEFT(H53,1)="D",4,#na))))</f>
        <v>4</v>
      </c>
      <c r="H53" s="0" t="str">
        <f aca="false">LMPreScn!A55</f>
        <v>DH1N</v>
      </c>
      <c r="I53" s="0" t="n">
        <v>2</v>
      </c>
      <c r="J53" s="0" t="s">
        <v>3594</v>
      </c>
      <c r="K53" s="0" t="n">
        <v>1</v>
      </c>
      <c r="L53" s="0" t="s">
        <v>3593</v>
      </c>
      <c r="M53" s="0" t="n">
        <f aca="false">1 + (2*(INT((ROW()-2)/4))) + MOD(ROW()-2,2)</f>
        <v>26</v>
      </c>
      <c r="N53" s="0" t="str">
        <f aca="false">CONCATENATE("context_",ASC(M53))</f>
        <v>context_26</v>
      </c>
      <c r="O53" s="0" t="n">
        <f aca="false">M53</f>
        <v>26</v>
      </c>
      <c r="P53" s="0" t="str">
        <f aca="false">MID(LMPreScn!M55, SEARCH(" ", LMPreScn!M55, SEARCH(" ", LMPreScn!M55))+1, SEARCH(" ", LMPreScn!M55, SEARCH(" ", LMPreScn!M55)+1) -  (SEARCH(" ", LMPreScn!M55, SEARCH(" ", LMPreScn!M55)) + 1))</f>
        <v>diner</v>
      </c>
      <c r="Q53" s="0" t="n">
        <f aca="false">IF(R53="attempted", 1, IF(R53="avoided", 2, IF(R53="began",3,IF(R53="completed",4, IF(R53="continued",5,IF(R53="endured", 6, IF(R53="enjoyed", 7, IF(R53="finished", 8, IF(R53="preferred", 9, IF(R53="resisted", 10, IF(R53="started", 11, IF(R53="tried",12,"ERROR"))))))))))))</f>
        <v>2</v>
      </c>
      <c r="R53" s="0" t="str">
        <f aca="false">LMPreScn!T55</f>
        <v>avoided</v>
      </c>
      <c r="S53" s="0" t="n">
        <f aca="false">1 + (2*(INT((ROW()-2)/4))) + MOD(ROW()-1,2)</f>
        <v>25</v>
      </c>
      <c r="T53" s="0" t="str">
        <f aca="false">LMPreScn!CK55</f>
        <v>die</v>
      </c>
      <c r="U53" s="33" t="n">
        <f aca="false">LMPreScn!CI55</f>
        <v>0.127659574468085</v>
      </c>
      <c r="V53" s="0" t="n">
        <f aca="false">LMPreScn!R55</f>
        <v>6</v>
      </c>
      <c r="W53" s="0" t="n">
        <f aca="false">LMPreScn!S55</f>
        <v>9</v>
      </c>
      <c r="X53" s="0" t="str">
        <f aca="false">LMPreScn!M55</f>
        <v>The diner avoided the shark.</v>
      </c>
      <c r="Y53" s="0" t="str">
        <f aca="false">LMPreScn!N55</f>
        <v>She did not wish to</v>
      </c>
    </row>
    <row r="54" customFormat="false" ht="13.8" hidden="false" customHeight="false" outlineLevel="0" collapsed="false">
      <c r="A54" s="0" t="str">
        <f aca="false">CONCATENATE("Item/",ASC(C54),"/",E54)</f>
        <v>Item/15007/list_2/half_1/agent_27/metverb_2/target_27/avtcon_1</v>
      </c>
      <c r="B54" s="34" t="str">
        <f aca="false">CONCATENATE("(#", ASC( LMPreScn!I56), ") \d+ (\d+)")</f>
        <v>(#15007) \d+ (\d+)</v>
      </c>
      <c r="C54" s="0" t="n">
        <f aca="false">LMPreScn!I56</f>
        <v>15007</v>
      </c>
      <c r="D54" s="0" t="str">
        <f aca="false">CONCATENATE(P54,"_", R54, "_", T54)</f>
        <v>snorkeler_avoided_die</v>
      </c>
      <c r="E54" s="0" t="str">
        <f aca="false">CONCATENATE( "list_", G54, "/", "half_", K54, "/", "agent_", O54, "/", "metverb_", Q54, "/", "target_", S54, "/", "avtcon_", I54)</f>
        <v>list_2/half_1/agent_27/metverb_2/target_27/avtcon_1</v>
      </c>
      <c r="F54" s="0" t="str">
        <f aca="false">CONCATENATE( H54, "/", L54, "/", P54, "/", R54, "/", T54, "/", J54)</f>
        <v>BH2N/first/snorkeler/avoided/die/con</v>
      </c>
      <c r="G54" s="0" t="n">
        <f aca="false">IF(LEFT(H54,1)="A",1,IF(LEFT(H54,1)="B",2,IF(LEFT(H54,1)="C",3,IF(LEFT(H54,1)="D",4,#na))))</f>
        <v>2</v>
      </c>
      <c r="H54" s="0" t="str">
        <f aca="false">LMPreScn!A56</f>
        <v>BH2N</v>
      </c>
      <c r="I54" s="0" t="n">
        <v>1</v>
      </c>
      <c r="J54" s="0" t="s">
        <v>3592</v>
      </c>
      <c r="K54" s="0" t="n">
        <v>1</v>
      </c>
      <c r="L54" s="0" t="s">
        <v>3593</v>
      </c>
      <c r="M54" s="0" t="n">
        <f aca="false">1 + (2*(INT((ROW()-2)/4))) + MOD(ROW()-2,2)</f>
        <v>27</v>
      </c>
      <c r="N54" s="0" t="str">
        <f aca="false">CONCATENATE("context_",ASC(M54))</f>
        <v>context_27</v>
      </c>
      <c r="O54" s="0" t="n">
        <f aca="false">M54</f>
        <v>27</v>
      </c>
      <c r="P54" s="0" t="str">
        <f aca="false">MID(LMPreScn!M56, SEARCH(" ", LMPreScn!M56, SEARCH(" ", LMPreScn!M56))+1, SEARCH(" ", LMPreScn!M56, SEARCH(" ", LMPreScn!M56)+1) -  (SEARCH(" ", LMPreScn!M56, SEARCH(" ", LMPreScn!M56)) + 1))</f>
        <v>snorkeler</v>
      </c>
      <c r="Q54" s="0" t="n">
        <f aca="false">IF(R54="attempted", 1, IF(R54="avoided", 2, IF(R54="began",3,IF(R54="completed",4, IF(R54="continued",5,IF(R54="endured", 6, IF(R54="enjoyed", 7, IF(R54="finished", 8, IF(R54="preferred", 9, IF(R54="resisted", 10, IF(R54="started", 11, IF(R54="tried",12,"ERROR"))))))))))))</f>
        <v>2</v>
      </c>
      <c r="R54" s="0" t="str">
        <f aca="false">LMPreScn!T56</f>
        <v>avoided</v>
      </c>
      <c r="S54" s="0" t="n">
        <f aca="false">1 + (2*(INT((ROW()-2)/4))) + MOD(ROW()-2,2)</f>
        <v>27</v>
      </c>
      <c r="T54" s="0" t="str">
        <f aca="false">LMPreScn!CK56</f>
        <v>die</v>
      </c>
      <c r="U54" s="33" t="n">
        <f aca="false">LMPreScn!CI56</f>
        <v>0.428571428571429</v>
      </c>
      <c r="V54" s="0" t="n">
        <f aca="false">LMPreScn!R56</f>
        <v>6</v>
      </c>
      <c r="W54" s="0" t="n">
        <f aca="false">LMPreScn!S56</f>
        <v>9</v>
      </c>
      <c r="X54" s="0" t="str">
        <f aca="false">LMPreScn!M56</f>
        <v>The snorkeler avoided the shark.</v>
      </c>
      <c r="Y54" s="0" t="str">
        <f aca="false">LMPreScn!N56</f>
        <v>She did not wish to</v>
      </c>
    </row>
    <row r="55" customFormat="false" ht="13.8" hidden="false" customHeight="false" outlineLevel="0" collapsed="false">
      <c r="A55" s="0" t="str">
        <f aca="false">CONCATENATE("Item/",ASC(C55),"/",E55)</f>
        <v>Item/16007/list_1/half_1/agent_28/metverb_2/target_28/avtcon_1</v>
      </c>
      <c r="B55" s="34" t="str">
        <f aca="false">CONCATENATE("(#", ASC( LMPreScn!I57), ") \d+ (\d+)")</f>
        <v>(#16007) \d+ (\d+)</v>
      </c>
      <c r="C55" s="0" t="n">
        <f aca="false">LMPreScn!I57</f>
        <v>16007</v>
      </c>
      <c r="D55" s="0" t="str">
        <f aca="false">CONCATENATE(P55,"_", R55, "_", T55)</f>
        <v>diner_avoided_eat</v>
      </c>
      <c r="E55" s="0" t="str">
        <f aca="false">CONCATENATE( "list_", G55, "/", "half_", K55, "/", "agent_", O55, "/", "metverb_", Q55, "/", "target_", S55, "/", "avtcon_", I55)</f>
        <v>list_1/half_1/agent_28/metverb_2/target_28/avtcon_1</v>
      </c>
      <c r="F55" s="0" t="str">
        <f aca="false">CONCATENATE( H55, "/", L55, "/", P55, "/", R55, "/", T55, "/", J55)</f>
        <v>AH2N/first/diner/avoided/eat/con</v>
      </c>
      <c r="G55" s="0" t="n">
        <f aca="false">IF(LEFT(H55,1)="A",1,IF(LEFT(H55,1)="B",2,IF(LEFT(H55,1)="C",3,IF(LEFT(H55,1)="D",4,#na))))</f>
        <v>1</v>
      </c>
      <c r="H55" s="0" t="str">
        <f aca="false">LMPreScn!A57</f>
        <v>AH2N</v>
      </c>
      <c r="I55" s="0" t="n">
        <v>1</v>
      </c>
      <c r="J55" s="0" t="s">
        <v>3592</v>
      </c>
      <c r="K55" s="0" t="n">
        <v>1</v>
      </c>
      <c r="L55" s="0" t="s">
        <v>3593</v>
      </c>
      <c r="M55" s="0" t="n">
        <f aca="false">1 + (2*(INT((ROW()-2)/4))) + MOD(ROW()-2,2)</f>
        <v>28</v>
      </c>
      <c r="N55" s="0" t="str">
        <f aca="false">CONCATENATE("context_",ASC(M55))</f>
        <v>context_28</v>
      </c>
      <c r="O55" s="0" t="n">
        <f aca="false">M55</f>
        <v>28</v>
      </c>
      <c r="P55" s="0" t="str">
        <f aca="false">MID(LMPreScn!M57, SEARCH(" ", LMPreScn!M57, SEARCH(" ", LMPreScn!M57))+1, SEARCH(" ", LMPreScn!M57, SEARCH(" ", LMPreScn!M57)+1) -  (SEARCH(" ", LMPreScn!M57, SEARCH(" ", LMPreScn!M57)) + 1))</f>
        <v>diner</v>
      </c>
      <c r="Q55" s="0" t="n">
        <f aca="false">IF(R55="attempted", 1, IF(R55="avoided", 2, IF(R55="began",3,IF(R55="completed",4, IF(R55="continued",5,IF(R55="endured", 6, IF(R55="enjoyed", 7, IF(R55="finished", 8, IF(R55="preferred", 9, IF(R55="resisted", 10, IF(R55="started", 11, IF(R55="tried",12,"ERROR"))))))))))))</f>
        <v>2</v>
      </c>
      <c r="R55" s="0" t="str">
        <f aca="false">LMPreScn!T57</f>
        <v>avoided</v>
      </c>
      <c r="S55" s="0" t="n">
        <f aca="false">1 + (2*(INT((ROW()-2)/4))) + MOD(ROW()-2,2)</f>
        <v>28</v>
      </c>
      <c r="T55" s="0" t="str">
        <f aca="false">LMPreScn!CK57</f>
        <v>eat</v>
      </c>
      <c r="U55" s="33" t="n">
        <f aca="false">LMPreScn!CI57</f>
        <v>0.51063829787234</v>
      </c>
      <c r="V55" s="0" t="n">
        <f aca="false">LMPreScn!R57</f>
        <v>6</v>
      </c>
      <c r="W55" s="0" t="n">
        <f aca="false">LMPreScn!S57</f>
        <v>9</v>
      </c>
      <c r="X55" s="0" t="str">
        <f aca="false">LMPreScn!M57</f>
        <v>The diner avoided the shark.</v>
      </c>
      <c r="Y55" s="0" t="str">
        <f aca="false">LMPreScn!N57</f>
        <v>She did not wish to</v>
      </c>
    </row>
    <row r="56" customFormat="false" ht="13.8" hidden="false" customHeight="false" outlineLevel="0" collapsed="false">
      <c r="A56" s="0" t="str">
        <f aca="false">CONCATENATE("Item/",ASC(C56),"/",E56)</f>
        <v>Item/17007/list_4/half_1/agent_27/metverb_2/target_28/avtcon_2</v>
      </c>
      <c r="B56" s="34" t="str">
        <f aca="false">CONCATENATE("(#", ASC( LMPreScn!I58), ") \d+ (\d+)")</f>
        <v>(#17007) \d+ (\d+)</v>
      </c>
      <c r="C56" s="0" t="n">
        <f aca="false">LMPreScn!I58</f>
        <v>17007</v>
      </c>
      <c r="D56" s="0" t="str">
        <f aca="false">CONCATENATE(P56,"_", R56, "_", T56)</f>
        <v>snorkeler_avoided_eat</v>
      </c>
      <c r="E56" s="0" t="str">
        <f aca="false">CONCATENATE( "list_", G56, "/", "half_", K56, "/", "agent_", O56, "/", "metverb_", Q56, "/", "target_", S56, "/", "avtcon_", I56)</f>
        <v>list_4/half_1/agent_27/metverb_2/target_28/avtcon_2</v>
      </c>
      <c r="F56" s="0" t="str">
        <f aca="false">CONCATENATE( H56, "/", L56, "/", P56, "/", R56, "/", T56, "/", J56)</f>
        <v>DH2N/first/snorkeler/avoided/eat/incon</v>
      </c>
      <c r="G56" s="0" t="n">
        <f aca="false">IF(LEFT(H56,1)="A",1,IF(LEFT(H56,1)="B",2,IF(LEFT(H56,1)="C",3,IF(LEFT(H56,1)="D",4,#na))))</f>
        <v>4</v>
      </c>
      <c r="H56" s="0" t="str">
        <f aca="false">LMPreScn!A58</f>
        <v>DH2N</v>
      </c>
      <c r="I56" s="0" t="n">
        <v>2</v>
      </c>
      <c r="J56" s="0" t="s">
        <v>3594</v>
      </c>
      <c r="K56" s="0" t="n">
        <v>1</v>
      </c>
      <c r="L56" s="0" t="s">
        <v>3593</v>
      </c>
      <c r="M56" s="0" t="n">
        <f aca="false">1 + (2*(INT((ROW()-2)/4))) + MOD(ROW()-2,2)</f>
        <v>27</v>
      </c>
      <c r="N56" s="0" t="str">
        <f aca="false">CONCATENATE("context_",ASC(M56))</f>
        <v>context_27</v>
      </c>
      <c r="O56" s="0" t="n">
        <f aca="false">M56</f>
        <v>27</v>
      </c>
      <c r="P56" s="0" t="str">
        <f aca="false">MID(LMPreScn!M58, SEARCH(" ", LMPreScn!M58, SEARCH(" ", LMPreScn!M58))+1, SEARCH(" ", LMPreScn!M58, SEARCH(" ", LMPreScn!M58)+1) -  (SEARCH(" ", LMPreScn!M58, SEARCH(" ", LMPreScn!M58)) + 1))</f>
        <v>snorkeler</v>
      </c>
      <c r="Q56" s="0" t="n">
        <f aca="false">IF(R56="attempted", 1, IF(R56="avoided", 2, IF(R56="began",3,IF(R56="completed",4, IF(R56="continued",5,IF(R56="endured", 6, IF(R56="enjoyed", 7, IF(R56="finished", 8, IF(R56="preferred", 9, IF(R56="resisted", 10, IF(R56="started", 11, IF(R56="tried",12,"ERROR"))))))))))))</f>
        <v>2</v>
      </c>
      <c r="R56" s="0" t="str">
        <f aca="false">LMPreScn!T58</f>
        <v>avoided</v>
      </c>
      <c r="S56" s="0" t="n">
        <f aca="false">1 + (2*(INT((ROW()-2)/4))) + MOD(ROW()-1,2)</f>
        <v>28</v>
      </c>
      <c r="T56" s="0" t="str">
        <f aca="false">LMPreScn!CK58</f>
        <v>eat</v>
      </c>
      <c r="U56" s="33" t="n">
        <f aca="false">LMPreScn!CI58</f>
        <v>0.204081632653061</v>
      </c>
      <c r="V56" s="0" t="n">
        <f aca="false">LMPreScn!R58</f>
        <v>6</v>
      </c>
      <c r="W56" s="0" t="n">
        <f aca="false">LMPreScn!S58</f>
        <v>9</v>
      </c>
      <c r="X56" s="0" t="str">
        <f aca="false">LMPreScn!M58</f>
        <v>The snorkeler avoided the shark.</v>
      </c>
      <c r="Y56" s="0" t="str">
        <f aca="false">LMPreScn!N58</f>
        <v>She did not wish to</v>
      </c>
    </row>
    <row r="57" customFormat="false" ht="13.8" hidden="false" customHeight="false" outlineLevel="0" collapsed="false">
      <c r="A57" s="0" t="str">
        <f aca="false">CONCATENATE("Item/",ASC(C57),"/",E57)</f>
        <v>Item/18007/list_3/half_1/agent_28/metverb_2/target_27/avtcon_2</v>
      </c>
      <c r="B57" s="34" t="str">
        <f aca="false">CONCATENATE("(#", ASC( LMPreScn!I59), ") \d+ (\d+)")</f>
        <v>(#18007) \d+ (\d+)</v>
      </c>
      <c r="C57" s="0" t="n">
        <f aca="false">LMPreScn!I59</f>
        <v>18007</v>
      </c>
      <c r="D57" s="0" t="str">
        <f aca="false">CONCATENATE(P57,"_", R57, "_", T57)</f>
        <v>diner_avoided_die</v>
      </c>
      <c r="E57" s="0" t="str">
        <f aca="false">CONCATENATE( "list_", G57, "/", "half_", K57, "/", "agent_", O57, "/", "metverb_", Q57, "/", "target_", S57, "/", "avtcon_", I57)</f>
        <v>list_3/half_1/agent_28/metverb_2/target_27/avtcon_2</v>
      </c>
      <c r="F57" s="0" t="str">
        <f aca="false">CONCATENATE( H57, "/", L57, "/", P57, "/", R57, "/", T57, "/", J57)</f>
        <v>CH2N/first/diner/avoided/die/incon</v>
      </c>
      <c r="G57" s="0" t="n">
        <f aca="false">IF(LEFT(H57,1)="A",1,IF(LEFT(H57,1)="B",2,IF(LEFT(H57,1)="C",3,IF(LEFT(H57,1)="D",4,#na))))</f>
        <v>3</v>
      </c>
      <c r="H57" s="0" t="str">
        <f aca="false">LMPreScn!A59</f>
        <v>CH2N</v>
      </c>
      <c r="I57" s="0" t="n">
        <v>2</v>
      </c>
      <c r="J57" s="0" t="s">
        <v>3594</v>
      </c>
      <c r="K57" s="0" t="n">
        <v>1</v>
      </c>
      <c r="L57" s="0" t="s">
        <v>3593</v>
      </c>
      <c r="M57" s="0" t="n">
        <f aca="false">1 + (2*(INT((ROW()-2)/4))) + MOD(ROW()-2,2)</f>
        <v>28</v>
      </c>
      <c r="N57" s="0" t="str">
        <f aca="false">CONCATENATE("context_",ASC(M57))</f>
        <v>context_28</v>
      </c>
      <c r="O57" s="0" t="n">
        <f aca="false">M57</f>
        <v>28</v>
      </c>
      <c r="P57" s="0" t="str">
        <f aca="false">MID(LMPreScn!M59, SEARCH(" ", LMPreScn!M59, SEARCH(" ", LMPreScn!M59))+1, SEARCH(" ", LMPreScn!M59, SEARCH(" ", LMPreScn!M59)+1) -  (SEARCH(" ", LMPreScn!M59, SEARCH(" ", LMPreScn!M59)) + 1))</f>
        <v>diner</v>
      </c>
      <c r="Q57" s="0" t="n">
        <f aca="false">IF(R57="attempted", 1, IF(R57="avoided", 2, IF(R57="began",3,IF(R57="completed",4, IF(R57="continued",5,IF(R57="endured", 6, IF(R57="enjoyed", 7, IF(R57="finished", 8, IF(R57="preferred", 9, IF(R57="resisted", 10, IF(R57="started", 11, IF(R57="tried",12,"ERROR"))))))))))))</f>
        <v>2</v>
      </c>
      <c r="R57" s="0" t="str">
        <f aca="false">LMPreScn!T59</f>
        <v>avoided</v>
      </c>
      <c r="S57" s="0" t="n">
        <f aca="false">1 + (2*(INT((ROW()-2)/4))) + MOD(ROW()-1,2)</f>
        <v>27</v>
      </c>
      <c r="T57" s="0" t="str">
        <f aca="false">LMPreScn!CK59</f>
        <v>die</v>
      </c>
      <c r="U57" s="33" t="n">
        <f aca="false">LMPreScn!CI59</f>
        <v>0.127659574468085</v>
      </c>
      <c r="V57" s="0" t="n">
        <f aca="false">LMPreScn!R59</f>
        <v>6</v>
      </c>
      <c r="W57" s="0" t="n">
        <f aca="false">LMPreScn!S59</f>
        <v>9</v>
      </c>
      <c r="X57" s="0" t="str">
        <f aca="false">LMPreScn!M59</f>
        <v>The diner avoided the shark.</v>
      </c>
      <c r="Y57" s="0" t="str">
        <f aca="false">LMPreScn!N59</f>
        <v>She did not wish to</v>
      </c>
    </row>
    <row r="58" customFormat="false" ht="13.8" hidden="false" customHeight="false" outlineLevel="0" collapsed="false">
      <c r="A58" s="0" t="str">
        <f aca="false">CONCATENATE("Item/",ASC(C58),"/",E58)</f>
        <v>Item/10008/list_1/half_1/agent_29/metverb_2/target_29/avtcon_1</v>
      </c>
      <c r="B58" s="34" t="str">
        <f aca="false">CONCATENATE("(#", ASC( LMPreScn!I60), ") \d+ (\d+)")</f>
        <v>(#10008) \d+ (\d+)</v>
      </c>
      <c r="C58" s="0" t="n">
        <f aca="false">LMPreScn!I60</f>
        <v>10008</v>
      </c>
      <c r="D58" s="0" t="str">
        <f aca="false">CONCATENATE(P58,"_", R58, "_", T58)</f>
        <v>children_avoided_jump</v>
      </c>
      <c r="E58" s="0" t="str">
        <f aca="false">CONCATENATE( "list_", G58, "/", "half_", K58, "/", "agent_", O58, "/", "metverb_", Q58, "/", "target_", S58, "/", "avtcon_", I58)</f>
        <v>list_1/half_1/agent_29/metverb_2/target_29/avtcon_1</v>
      </c>
      <c r="F58" s="0" t="str">
        <f aca="false">CONCATENATE( H58, "/", L58, "/", P58, "/", R58, "/", T58, "/", J58)</f>
        <v>AH1N/first/children/avoided/jump/con</v>
      </c>
      <c r="G58" s="0" t="n">
        <f aca="false">IF(LEFT(H58,1)="A",1,IF(LEFT(H58,1)="B",2,IF(LEFT(H58,1)="C",3,IF(LEFT(H58,1)="D",4,#na))))</f>
        <v>1</v>
      </c>
      <c r="H58" s="0" t="str">
        <f aca="false">LMPreScn!A60</f>
        <v>AH1N</v>
      </c>
      <c r="I58" s="0" t="n">
        <v>1</v>
      </c>
      <c r="J58" s="0" t="s">
        <v>3592</v>
      </c>
      <c r="K58" s="0" t="n">
        <v>1</v>
      </c>
      <c r="L58" s="0" t="s">
        <v>3593</v>
      </c>
      <c r="M58" s="0" t="n">
        <f aca="false">1 + (2*(INT((ROW()-2)/4))) + MOD(ROW()-2,2)</f>
        <v>29</v>
      </c>
      <c r="N58" s="0" t="str">
        <f aca="false">CONCATENATE("context_",ASC(M58))</f>
        <v>context_29</v>
      </c>
      <c r="O58" s="0" t="n">
        <f aca="false">M58</f>
        <v>29</v>
      </c>
      <c r="P58" s="0" t="str">
        <f aca="false">MID(LMPreScn!M60, SEARCH(" ", LMPreScn!M60, SEARCH(" ", LMPreScn!M60))+1, SEARCH(" ", LMPreScn!M60, SEARCH(" ", LMPreScn!M60)+1) -  (SEARCH(" ", LMPreScn!M60, SEARCH(" ", LMPreScn!M60)) + 1))</f>
        <v>children</v>
      </c>
      <c r="Q58" s="0" t="n">
        <f aca="false">IF(R58="attempted", 1, IF(R58="avoided", 2, IF(R58="began",3,IF(R58="completed",4, IF(R58="continued",5,IF(R58="endured", 6, IF(R58="enjoyed", 7, IF(R58="finished", 8, IF(R58="preferred", 9, IF(R58="resisted", 10, IF(R58="started", 11, IF(R58="tried",12,"ERROR"))))))))))))</f>
        <v>2</v>
      </c>
      <c r="R58" s="0" t="str">
        <f aca="false">LMPreScn!T60</f>
        <v>avoided</v>
      </c>
      <c r="S58" s="0" t="n">
        <f aca="false">1 + (2*(INT((ROW()-2)/4))) + MOD(ROW()-2,2)</f>
        <v>29</v>
      </c>
      <c r="T58" s="0" t="str">
        <f aca="false">LMPreScn!CK60</f>
        <v>jump</v>
      </c>
      <c r="U58" s="33" t="n">
        <f aca="false">LMPreScn!CI60</f>
        <v>0.306122448979592</v>
      </c>
      <c r="V58" s="0" t="n">
        <f aca="false">LMPreScn!R60</f>
        <v>6</v>
      </c>
      <c r="W58" s="0" t="n">
        <f aca="false">LMPreScn!S60</f>
        <v>10</v>
      </c>
      <c r="X58" s="0" t="str">
        <f aca="false">LMPreScn!M60</f>
        <v>The children avoided the puddle.</v>
      </c>
      <c r="Y58" s="0" t="str">
        <f aca="false">LMPreScn!N60</f>
        <v>They did their best to</v>
      </c>
    </row>
    <row r="59" customFormat="false" ht="13.8" hidden="false" customHeight="false" outlineLevel="0" collapsed="false">
      <c r="A59" s="0" t="str">
        <f aca="false">CONCATENATE("Item/",ASC(C59),"/",E59)</f>
        <v>Item/11008/list_2/half_1/agent_30/metverb_2/target_30/avtcon_1</v>
      </c>
      <c r="B59" s="34" t="str">
        <f aca="false">CONCATENATE("(#", ASC( LMPreScn!I61), ") \d+ (\d+)")</f>
        <v>(#11008) \d+ (\d+)</v>
      </c>
      <c r="C59" s="0" t="n">
        <f aca="false">LMPreScn!I61</f>
        <v>11008</v>
      </c>
      <c r="D59" s="0" t="str">
        <f aca="false">CONCATENATE(P59,"_", R59, "_", T59)</f>
        <v>cars_avoided_swerve</v>
      </c>
      <c r="E59" s="0" t="str">
        <f aca="false">CONCATENATE( "list_", G59, "/", "half_", K59, "/", "agent_", O59, "/", "metverb_", Q59, "/", "target_", S59, "/", "avtcon_", I59)</f>
        <v>list_2/half_1/agent_30/metverb_2/target_30/avtcon_1</v>
      </c>
      <c r="F59" s="0" t="str">
        <f aca="false">CONCATENATE( H59, "/", L59, "/", P59, "/", R59, "/", T59, "/", J59)</f>
        <v>BH1N/first/cars/avoided/swerve/con</v>
      </c>
      <c r="G59" s="0" t="n">
        <f aca="false">IF(LEFT(H59,1)="A",1,IF(LEFT(H59,1)="B",2,IF(LEFT(H59,1)="C",3,IF(LEFT(H59,1)="D",4,#na))))</f>
        <v>2</v>
      </c>
      <c r="H59" s="0" t="str">
        <f aca="false">LMPreScn!A61</f>
        <v>BH1N</v>
      </c>
      <c r="I59" s="0" t="n">
        <v>1</v>
      </c>
      <c r="J59" s="0" t="s">
        <v>3592</v>
      </c>
      <c r="K59" s="0" t="n">
        <v>1</v>
      </c>
      <c r="L59" s="0" t="s">
        <v>3593</v>
      </c>
      <c r="M59" s="0" t="n">
        <f aca="false">1 + (2*(INT((ROW()-2)/4))) + MOD(ROW()-2,2)</f>
        <v>30</v>
      </c>
      <c r="N59" s="0" t="str">
        <f aca="false">CONCATENATE("context_",ASC(M59))</f>
        <v>context_30</v>
      </c>
      <c r="O59" s="0" t="n">
        <f aca="false">M59</f>
        <v>30</v>
      </c>
      <c r="P59" s="0" t="str">
        <f aca="false">MID(LMPreScn!M61, SEARCH(" ", LMPreScn!M61, SEARCH(" ", LMPreScn!M61))+1, SEARCH(" ", LMPreScn!M61, SEARCH(" ", LMPreScn!M61)+1) -  (SEARCH(" ", LMPreScn!M61, SEARCH(" ", LMPreScn!M61)) + 1))</f>
        <v>cars</v>
      </c>
      <c r="Q59" s="0" t="n">
        <f aca="false">IF(R59="attempted", 1, IF(R59="avoided", 2, IF(R59="began",3,IF(R59="completed",4, IF(R59="continued",5,IF(R59="endured", 6, IF(R59="enjoyed", 7, IF(R59="finished", 8, IF(R59="preferred", 9, IF(R59="resisted", 10, IF(R59="started", 11, IF(R59="tried",12,"ERROR"))))))))))))</f>
        <v>2</v>
      </c>
      <c r="R59" s="0" t="str">
        <f aca="false">LMPreScn!T61</f>
        <v>avoided</v>
      </c>
      <c r="S59" s="0" t="n">
        <f aca="false">1 + (2*(INT((ROW()-2)/4))) + MOD(ROW()-2,2)</f>
        <v>30</v>
      </c>
      <c r="T59" s="0" t="str">
        <f aca="false">LMPreScn!CK61</f>
        <v>swerve</v>
      </c>
      <c r="U59" s="33" t="n">
        <f aca="false">LMPreScn!CI61</f>
        <v>0.183673469387755</v>
      </c>
      <c r="V59" s="0" t="n">
        <f aca="false">LMPreScn!R61</f>
        <v>6</v>
      </c>
      <c r="W59" s="0" t="n">
        <f aca="false">LMPreScn!S61</f>
        <v>10</v>
      </c>
      <c r="X59" s="0" t="str">
        <f aca="false">LMPreScn!M61</f>
        <v>The cars avoided the puddle.</v>
      </c>
      <c r="Y59" s="0" t="str">
        <f aca="false">LMPreScn!N61</f>
        <v>They did their best to</v>
      </c>
    </row>
    <row r="60" customFormat="false" ht="13.8" hidden="false" customHeight="false" outlineLevel="0" collapsed="false">
      <c r="A60" s="0" t="str">
        <f aca="false">CONCATENATE("Item/",ASC(C60),"/",E60)</f>
        <v>Item/12008/list_3/half_1/agent_29/metverb_2/target_30/avtcon_2</v>
      </c>
      <c r="B60" s="34" t="str">
        <f aca="false">CONCATENATE("(#", ASC( LMPreScn!I62), ") \d+ (\d+)")</f>
        <v>(#12008) \d+ (\d+)</v>
      </c>
      <c r="C60" s="0" t="n">
        <f aca="false">LMPreScn!I62</f>
        <v>12008</v>
      </c>
      <c r="D60" s="0" t="str">
        <f aca="false">CONCATENATE(P60,"_", R60, "_", T60)</f>
        <v>children_avoided_swerve</v>
      </c>
      <c r="E60" s="0" t="str">
        <f aca="false">CONCATENATE( "list_", G60, "/", "half_", K60, "/", "agent_", O60, "/", "metverb_", Q60, "/", "target_", S60, "/", "avtcon_", I60)</f>
        <v>list_3/half_1/agent_29/metverb_2/target_30/avtcon_2</v>
      </c>
      <c r="F60" s="0" t="str">
        <f aca="false">CONCATENATE( H60, "/", L60, "/", P60, "/", R60, "/", T60, "/", J60)</f>
        <v>CH1N/first/children/avoided/swerve/incon</v>
      </c>
      <c r="G60" s="0" t="n">
        <f aca="false">IF(LEFT(H60,1)="A",1,IF(LEFT(H60,1)="B",2,IF(LEFT(H60,1)="C",3,IF(LEFT(H60,1)="D",4,#na))))</f>
        <v>3</v>
      </c>
      <c r="H60" s="0" t="str">
        <f aca="false">LMPreScn!A62</f>
        <v>CH1N</v>
      </c>
      <c r="I60" s="0" t="n">
        <v>2</v>
      </c>
      <c r="J60" s="0" t="s">
        <v>3594</v>
      </c>
      <c r="K60" s="0" t="n">
        <v>1</v>
      </c>
      <c r="L60" s="0" t="s">
        <v>3593</v>
      </c>
      <c r="M60" s="0" t="n">
        <f aca="false">1 + (2*(INT((ROW()-2)/4))) + MOD(ROW()-2,2)</f>
        <v>29</v>
      </c>
      <c r="N60" s="0" t="str">
        <f aca="false">CONCATENATE("context_",ASC(M60))</f>
        <v>context_29</v>
      </c>
      <c r="O60" s="0" t="n">
        <f aca="false">M60</f>
        <v>29</v>
      </c>
      <c r="P60" s="0" t="str">
        <f aca="false">MID(LMPreScn!M62, SEARCH(" ", LMPreScn!M62, SEARCH(" ", LMPreScn!M62))+1, SEARCH(" ", LMPreScn!M62, SEARCH(" ", LMPreScn!M62)+1) -  (SEARCH(" ", LMPreScn!M62, SEARCH(" ", LMPreScn!M62)) + 1))</f>
        <v>children</v>
      </c>
      <c r="Q60" s="0" t="n">
        <f aca="false">IF(R60="attempted", 1, IF(R60="avoided", 2, IF(R60="began",3,IF(R60="completed",4, IF(R60="continued",5,IF(R60="endured", 6, IF(R60="enjoyed", 7, IF(R60="finished", 8, IF(R60="preferred", 9, IF(R60="resisted", 10, IF(R60="started", 11, IF(R60="tried",12,"ERROR"))))))))))))</f>
        <v>2</v>
      </c>
      <c r="R60" s="0" t="str">
        <f aca="false">LMPreScn!T62</f>
        <v>avoided</v>
      </c>
      <c r="S60" s="0" t="n">
        <f aca="false">1 + (2*(INT((ROW()-2)/4))) + MOD(ROW()-1,2)</f>
        <v>30</v>
      </c>
      <c r="T60" s="0" t="str">
        <f aca="false">LMPreScn!CK62</f>
        <v>swerve</v>
      </c>
      <c r="U60" s="33" t="n">
        <f aca="false">LMPreScn!CI62</f>
        <v>0</v>
      </c>
      <c r="V60" s="0" t="n">
        <f aca="false">LMPreScn!R62</f>
        <v>6</v>
      </c>
      <c r="W60" s="0" t="n">
        <f aca="false">LMPreScn!S62</f>
        <v>10</v>
      </c>
      <c r="X60" s="0" t="str">
        <f aca="false">LMPreScn!M62</f>
        <v>The children avoided the puddle.</v>
      </c>
      <c r="Y60" s="0" t="str">
        <f aca="false">LMPreScn!N62</f>
        <v>They did their best to</v>
      </c>
    </row>
    <row r="61" customFormat="false" ht="13.8" hidden="false" customHeight="false" outlineLevel="0" collapsed="false">
      <c r="A61" s="0" t="str">
        <f aca="false">CONCATENATE("Item/",ASC(C61),"/",E61)</f>
        <v>Item/13008/list_4/half_1/agent_30/metverb_2/target_29/avtcon_2</v>
      </c>
      <c r="B61" s="34" t="str">
        <f aca="false">CONCATENATE("(#", ASC( LMPreScn!I63), ") \d+ (\d+)")</f>
        <v>(#13008) \d+ (\d+)</v>
      </c>
      <c r="C61" s="0" t="n">
        <f aca="false">LMPreScn!I63</f>
        <v>13008</v>
      </c>
      <c r="D61" s="0" t="str">
        <f aca="false">CONCATENATE(P61,"_", R61, "_", T61)</f>
        <v>cars_avoided_jump</v>
      </c>
      <c r="E61" s="0" t="str">
        <f aca="false">CONCATENATE( "list_", G61, "/", "half_", K61, "/", "agent_", O61, "/", "metverb_", Q61, "/", "target_", S61, "/", "avtcon_", I61)</f>
        <v>list_4/half_1/agent_30/metverb_2/target_29/avtcon_2</v>
      </c>
      <c r="F61" s="0" t="str">
        <f aca="false">CONCATENATE( H61, "/", L61, "/", P61, "/", R61, "/", T61, "/", J61)</f>
        <v>DH1N/first/cars/avoided/jump/incon</v>
      </c>
      <c r="G61" s="0" t="n">
        <f aca="false">IF(LEFT(H61,1)="A",1,IF(LEFT(H61,1)="B",2,IF(LEFT(H61,1)="C",3,IF(LEFT(H61,1)="D",4,#na))))</f>
        <v>4</v>
      </c>
      <c r="H61" s="0" t="str">
        <f aca="false">LMPreScn!A63</f>
        <v>DH1N</v>
      </c>
      <c r="I61" s="0" t="n">
        <v>2</v>
      </c>
      <c r="J61" s="0" t="s">
        <v>3594</v>
      </c>
      <c r="K61" s="0" t="n">
        <v>1</v>
      </c>
      <c r="L61" s="0" t="s">
        <v>3593</v>
      </c>
      <c r="M61" s="0" t="n">
        <f aca="false">1 + (2*(INT((ROW()-2)/4))) + MOD(ROW()-2,2)</f>
        <v>30</v>
      </c>
      <c r="N61" s="0" t="str">
        <f aca="false">CONCATENATE("context_",ASC(M61))</f>
        <v>context_30</v>
      </c>
      <c r="O61" s="0" t="n">
        <f aca="false">M61</f>
        <v>30</v>
      </c>
      <c r="P61" s="0" t="str">
        <f aca="false">MID(LMPreScn!M63, SEARCH(" ", LMPreScn!M63, SEARCH(" ", LMPreScn!M63))+1, SEARCH(" ", LMPreScn!M63, SEARCH(" ", LMPreScn!M63)+1) -  (SEARCH(" ", LMPreScn!M63, SEARCH(" ", LMPreScn!M63)) + 1))</f>
        <v>cars</v>
      </c>
      <c r="Q61" s="0" t="n">
        <f aca="false">IF(R61="attempted", 1, IF(R61="avoided", 2, IF(R61="began",3,IF(R61="completed",4, IF(R61="continued",5,IF(R61="endured", 6, IF(R61="enjoyed", 7, IF(R61="finished", 8, IF(R61="preferred", 9, IF(R61="resisted", 10, IF(R61="started", 11, IF(R61="tried",12,"ERROR"))))))))))))</f>
        <v>2</v>
      </c>
      <c r="R61" s="0" t="str">
        <f aca="false">LMPreScn!T63</f>
        <v>avoided</v>
      </c>
      <c r="S61" s="0" t="n">
        <f aca="false">1 + (2*(INT((ROW()-2)/4))) + MOD(ROW()-1,2)</f>
        <v>29</v>
      </c>
      <c r="T61" s="0" t="str">
        <f aca="false">LMPreScn!CK63</f>
        <v>jump</v>
      </c>
      <c r="U61" s="33" t="n">
        <f aca="false">LMPreScn!CI63</f>
        <v>0.0204081632653061</v>
      </c>
      <c r="V61" s="0" t="n">
        <f aca="false">LMPreScn!R63</f>
        <v>6</v>
      </c>
      <c r="W61" s="0" t="n">
        <f aca="false">LMPreScn!S63</f>
        <v>10</v>
      </c>
      <c r="X61" s="0" t="str">
        <f aca="false">LMPreScn!M63</f>
        <v>The cars avoided the puddle.</v>
      </c>
      <c r="Y61" s="0" t="str">
        <f aca="false">LMPreScn!N63</f>
        <v>They did their best to</v>
      </c>
    </row>
    <row r="62" customFormat="false" ht="13.8" hidden="false" customHeight="false" outlineLevel="0" collapsed="false">
      <c r="A62" s="0" t="str">
        <f aca="false">CONCATENATE("Item/",ASC(C62),"/",E62)</f>
        <v>Item/15008/list_2/half_1/agent_31/metverb_2/target_31/avtcon_1</v>
      </c>
      <c r="B62" s="34" t="str">
        <f aca="false">CONCATENATE("(#", ASC( LMPreScn!I64), ") \d+ (\d+)")</f>
        <v>(#15008) \d+ (\d+)</v>
      </c>
      <c r="C62" s="0" t="n">
        <f aca="false">LMPreScn!I64</f>
        <v>15008</v>
      </c>
      <c r="D62" s="0" t="str">
        <f aca="false">CONCATENATE(P62,"_", R62, "_", T62)</f>
        <v>children_avoided_jump</v>
      </c>
      <c r="E62" s="0" t="str">
        <f aca="false">CONCATENATE( "list_", G62, "/", "half_", K62, "/", "agent_", O62, "/", "metverb_", Q62, "/", "target_", S62, "/", "avtcon_", I62)</f>
        <v>list_2/half_1/agent_31/metverb_2/target_31/avtcon_1</v>
      </c>
      <c r="F62" s="0" t="str">
        <f aca="false">CONCATENATE( H62, "/", L62, "/", P62, "/", R62, "/", T62, "/", J62)</f>
        <v>BH2N/first/children/avoided/jump/con</v>
      </c>
      <c r="G62" s="0" t="n">
        <f aca="false">IF(LEFT(H62,1)="A",1,IF(LEFT(H62,1)="B",2,IF(LEFT(H62,1)="C",3,IF(LEFT(H62,1)="D",4,#na))))</f>
        <v>2</v>
      </c>
      <c r="H62" s="0" t="str">
        <f aca="false">LMPreScn!A64</f>
        <v>BH2N</v>
      </c>
      <c r="I62" s="0" t="n">
        <v>1</v>
      </c>
      <c r="J62" s="0" t="s">
        <v>3592</v>
      </c>
      <c r="K62" s="0" t="n">
        <v>1</v>
      </c>
      <c r="L62" s="0" t="s">
        <v>3593</v>
      </c>
      <c r="M62" s="0" t="n">
        <f aca="false">1 + (2*(INT((ROW()-2)/4))) + MOD(ROW()-2,2)</f>
        <v>31</v>
      </c>
      <c r="N62" s="0" t="str">
        <f aca="false">CONCATENATE("context_",ASC(M62))</f>
        <v>context_31</v>
      </c>
      <c r="O62" s="0" t="n">
        <f aca="false">M62</f>
        <v>31</v>
      </c>
      <c r="P62" s="0" t="str">
        <f aca="false">MID(LMPreScn!M64, SEARCH(" ", LMPreScn!M64, SEARCH(" ", LMPreScn!M64))+1, SEARCH(" ", LMPreScn!M64, SEARCH(" ", LMPreScn!M64)+1) -  (SEARCH(" ", LMPreScn!M64, SEARCH(" ", LMPreScn!M64)) + 1))</f>
        <v>children</v>
      </c>
      <c r="Q62" s="0" t="n">
        <f aca="false">IF(R62="attempted", 1, IF(R62="avoided", 2, IF(R62="began",3,IF(R62="completed",4, IF(R62="continued",5,IF(R62="endured", 6, IF(R62="enjoyed", 7, IF(R62="finished", 8, IF(R62="preferred", 9, IF(R62="resisted", 10, IF(R62="started", 11, IF(R62="tried",12,"ERROR"))))))))))))</f>
        <v>2</v>
      </c>
      <c r="R62" s="0" t="str">
        <f aca="false">LMPreScn!T64</f>
        <v>avoided</v>
      </c>
      <c r="S62" s="0" t="n">
        <f aca="false">1 + (2*(INT((ROW()-2)/4))) + MOD(ROW()-2,2)</f>
        <v>31</v>
      </c>
      <c r="T62" s="0" t="str">
        <f aca="false">LMPreScn!CK64</f>
        <v>jump</v>
      </c>
      <c r="U62" s="33" t="n">
        <f aca="false">LMPreScn!CI64</f>
        <v>0.306122448979592</v>
      </c>
      <c r="V62" s="0" t="n">
        <f aca="false">LMPreScn!R64</f>
        <v>6</v>
      </c>
      <c r="W62" s="0" t="n">
        <f aca="false">LMPreScn!S64</f>
        <v>10</v>
      </c>
      <c r="X62" s="0" t="str">
        <f aca="false">LMPreScn!M64</f>
        <v>The children avoided the puddle.</v>
      </c>
      <c r="Y62" s="0" t="str">
        <f aca="false">LMPreScn!N64</f>
        <v>They did their best to</v>
      </c>
    </row>
    <row r="63" customFormat="false" ht="13.8" hidden="false" customHeight="false" outlineLevel="0" collapsed="false">
      <c r="A63" s="0" t="str">
        <f aca="false">CONCATENATE("Item/",ASC(C63),"/",E63)</f>
        <v>Item/16008/list_1/half_1/agent_32/metverb_2/target_32/avtcon_1</v>
      </c>
      <c r="B63" s="34" t="str">
        <f aca="false">CONCATENATE("(#", ASC( LMPreScn!I65), ") \d+ (\d+)")</f>
        <v>(#16008) \d+ (\d+)</v>
      </c>
      <c r="C63" s="0" t="n">
        <f aca="false">LMPreScn!I65</f>
        <v>16008</v>
      </c>
      <c r="D63" s="0" t="str">
        <f aca="false">CONCATENATE(P63,"_", R63, "_", T63)</f>
        <v>cars_avoided_swerve</v>
      </c>
      <c r="E63" s="0" t="str">
        <f aca="false">CONCATENATE( "list_", G63, "/", "half_", K63, "/", "agent_", O63, "/", "metverb_", Q63, "/", "target_", S63, "/", "avtcon_", I63)</f>
        <v>list_1/half_1/agent_32/metverb_2/target_32/avtcon_1</v>
      </c>
      <c r="F63" s="0" t="str">
        <f aca="false">CONCATENATE( H63, "/", L63, "/", P63, "/", R63, "/", T63, "/", J63)</f>
        <v>AH2N/first/cars/avoided/swerve/con</v>
      </c>
      <c r="G63" s="0" t="n">
        <f aca="false">IF(LEFT(H63,1)="A",1,IF(LEFT(H63,1)="B",2,IF(LEFT(H63,1)="C",3,IF(LEFT(H63,1)="D",4,#na))))</f>
        <v>1</v>
      </c>
      <c r="H63" s="0" t="str">
        <f aca="false">LMPreScn!A65</f>
        <v>AH2N</v>
      </c>
      <c r="I63" s="0" t="n">
        <v>1</v>
      </c>
      <c r="J63" s="0" t="s">
        <v>3592</v>
      </c>
      <c r="K63" s="0" t="n">
        <v>1</v>
      </c>
      <c r="L63" s="0" t="s">
        <v>3593</v>
      </c>
      <c r="M63" s="0" t="n">
        <f aca="false">1 + (2*(INT((ROW()-2)/4))) + MOD(ROW()-2,2)</f>
        <v>32</v>
      </c>
      <c r="N63" s="0" t="str">
        <f aca="false">CONCATENATE("context_",ASC(M63))</f>
        <v>context_32</v>
      </c>
      <c r="O63" s="0" t="n">
        <f aca="false">M63</f>
        <v>32</v>
      </c>
      <c r="P63" s="0" t="str">
        <f aca="false">MID(LMPreScn!M65, SEARCH(" ", LMPreScn!M65, SEARCH(" ", LMPreScn!M65))+1, SEARCH(" ", LMPreScn!M65, SEARCH(" ", LMPreScn!M65)+1) -  (SEARCH(" ", LMPreScn!M65, SEARCH(" ", LMPreScn!M65)) + 1))</f>
        <v>cars</v>
      </c>
      <c r="Q63" s="0" t="n">
        <f aca="false">IF(R63="attempted", 1, IF(R63="avoided", 2, IF(R63="began",3,IF(R63="completed",4, IF(R63="continued",5,IF(R63="endured", 6, IF(R63="enjoyed", 7, IF(R63="finished", 8, IF(R63="preferred", 9, IF(R63="resisted", 10, IF(R63="started", 11, IF(R63="tried",12,"ERROR"))))))))))))</f>
        <v>2</v>
      </c>
      <c r="R63" s="0" t="str">
        <f aca="false">LMPreScn!T65</f>
        <v>avoided</v>
      </c>
      <c r="S63" s="0" t="n">
        <f aca="false">1 + (2*(INT((ROW()-2)/4))) + MOD(ROW()-2,2)</f>
        <v>32</v>
      </c>
      <c r="T63" s="0" t="str">
        <f aca="false">LMPreScn!CK65</f>
        <v>swerve</v>
      </c>
      <c r="U63" s="33" t="n">
        <f aca="false">LMPreScn!CI65</f>
        <v>0.183673469387755</v>
      </c>
      <c r="V63" s="0" t="n">
        <f aca="false">LMPreScn!R65</f>
        <v>6</v>
      </c>
      <c r="W63" s="0" t="n">
        <f aca="false">LMPreScn!S65</f>
        <v>10</v>
      </c>
      <c r="X63" s="0" t="str">
        <f aca="false">LMPreScn!M65</f>
        <v>The cars avoided the puddle.</v>
      </c>
      <c r="Y63" s="0" t="str">
        <f aca="false">LMPreScn!N65</f>
        <v>They did their best to</v>
      </c>
    </row>
    <row r="64" customFormat="false" ht="13.8" hidden="false" customHeight="false" outlineLevel="0" collapsed="false">
      <c r="A64" s="0" t="str">
        <f aca="false">CONCATENATE("Item/",ASC(C64),"/",E64)</f>
        <v>Item/17008/list_4/half_1/agent_31/metverb_2/target_32/avtcon_2</v>
      </c>
      <c r="B64" s="34" t="str">
        <f aca="false">CONCATENATE("(#", ASC( LMPreScn!I66), ") \d+ (\d+)")</f>
        <v>(#17008) \d+ (\d+)</v>
      </c>
      <c r="C64" s="0" t="n">
        <f aca="false">LMPreScn!I66</f>
        <v>17008</v>
      </c>
      <c r="D64" s="0" t="str">
        <f aca="false">CONCATENATE(P64,"_", R64, "_", T64)</f>
        <v>children_avoided_swerve</v>
      </c>
      <c r="E64" s="0" t="str">
        <f aca="false">CONCATENATE( "list_", G64, "/", "half_", K64, "/", "agent_", O64, "/", "metverb_", Q64, "/", "target_", S64, "/", "avtcon_", I64)</f>
        <v>list_4/half_1/agent_31/metverb_2/target_32/avtcon_2</v>
      </c>
      <c r="F64" s="0" t="str">
        <f aca="false">CONCATENATE( H64, "/", L64, "/", P64, "/", R64, "/", T64, "/", J64)</f>
        <v>DH2N/first/children/avoided/swerve/incon</v>
      </c>
      <c r="G64" s="0" t="n">
        <f aca="false">IF(LEFT(H64,1)="A",1,IF(LEFT(H64,1)="B",2,IF(LEFT(H64,1)="C",3,IF(LEFT(H64,1)="D",4,#na))))</f>
        <v>4</v>
      </c>
      <c r="H64" s="0" t="str">
        <f aca="false">LMPreScn!A66</f>
        <v>DH2N</v>
      </c>
      <c r="I64" s="0" t="n">
        <v>2</v>
      </c>
      <c r="J64" s="0" t="s">
        <v>3594</v>
      </c>
      <c r="K64" s="0" t="n">
        <v>1</v>
      </c>
      <c r="L64" s="0" t="s">
        <v>3593</v>
      </c>
      <c r="M64" s="0" t="n">
        <f aca="false">1 + (2*(INT((ROW()-2)/4))) + MOD(ROW()-2,2)</f>
        <v>31</v>
      </c>
      <c r="N64" s="0" t="str">
        <f aca="false">CONCATENATE("context_",ASC(M64))</f>
        <v>context_31</v>
      </c>
      <c r="O64" s="0" t="n">
        <f aca="false">M64</f>
        <v>31</v>
      </c>
      <c r="P64" s="0" t="str">
        <f aca="false">MID(LMPreScn!M66, SEARCH(" ", LMPreScn!M66, SEARCH(" ", LMPreScn!M66))+1, SEARCH(" ", LMPreScn!M66, SEARCH(" ", LMPreScn!M66)+1) -  (SEARCH(" ", LMPreScn!M66, SEARCH(" ", LMPreScn!M66)) + 1))</f>
        <v>children</v>
      </c>
      <c r="Q64" s="0" t="n">
        <f aca="false">IF(R64="attempted", 1, IF(R64="avoided", 2, IF(R64="began",3,IF(R64="completed",4, IF(R64="continued",5,IF(R64="endured", 6, IF(R64="enjoyed", 7, IF(R64="finished", 8, IF(R64="preferred", 9, IF(R64="resisted", 10, IF(R64="started", 11, IF(R64="tried",12,"ERROR"))))))))))))</f>
        <v>2</v>
      </c>
      <c r="R64" s="0" t="str">
        <f aca="false">LMPreScn!T66</f>
        <v>avoided</v>
      </c>
      <c r="S64" s="0" t="n">
        <f aca="false">1 + (2*(INT((ROW()-2)/4))) + MOD(ROW()-1,2)</f>
        <v>32</v>
      </c>
      <c r="T64" s="0" t="str">
        <f aca="false">LMPreScn!CK66</f>
        <v>swerve</v>
      </c>
      <c r="U64" s="33" t="n">
        <f aca="false">LMPreScn!CI66</f>
        <v>0</v>
      </c>
      <c r="V64" s="0" t="n">
        <f aca="false">LMPreScn!R66</f>
        <v>6</v>
      </c>
      <c r="W64" s="0" t="n">
        <f aca="false">LMPreScn!S66</f>
        <v>10</v>
      </c>
      <c r="X64" s="0" t="str">
        <f aca="false">LMPreScn!M66</f>
        <v>The children avoided the puddle.</v>
      </c>
      <c r="Y64" s="0" t="str">
        <f aca="false">LMPreScn!N66</f>
        <v>They did their best to</v>
      </c>
    </row>
    <row r="65" customFormat="false" ht="13.8" hidden="false" customHeight="false" outlineLevel="0" collapsed="false">
      <c r="A65" s="0" t="str">
        <f aca="false">CONCATENATE("Item/",ASC(C65),"/",E65)</f>
        <v>Item/18008/list_3/half_1/agent_32/metverb_2/target_31/avtcon_2</v>
      </c>
      <c r="B65" s="34" t="str">
        <f aca="false">CONCATENATE("(#", ASC( LMPreScn!I67), ") \d+ (\d+)")</f>
        <v>(#18008) \d+ (\d+)</v>
      </c>
      <c r="C65" s="0" t="n">
        <f aca="false">LMPreScn!I67</f>
        <v>18008</v>
      </c>
      <c r="D65" s="0" t="str">
        <f aca="false">CONCATENATE(P65,"_", R65, "_", T65)</f>
        <v>cars_avoided_jump</v>
      </c>
      <c r="E65" s="0" t="str">
        <f aca="false">CONCATENATE( "list_", G65, "/", "half_", K65, "/", "agent_", O65, "/", "metverb_", Q65, "/", "target_", S65, "/", "avtcon_", I65)</f>
        <v>list_3/half_1/agent_32/metverb_2/target_31/avtcon_2</v>
      </c>
      <c r="F65" s="0" t="str">
        <f aca="false">CONCATENATE( H65, "/", L65, "/", P65, "/", R65, "/", T65, "/", J65)</f>
        <v>CH2N/first/cars/avoided/jump/incon</v>
      </c>
      <c r="G65" s="0" t="n">
        <f aca="false">IF(LEFT(H65,1)="A",1,IF(LEFT(H65,1)="B",2,IF(LEFT(H65,1)="C",3,IF(LEFT(H65,1)="D",4,#na))))</f>
        <v>3</v>
      </c>
      <c r="H65" s="0" t="str">
        <f aca="false">LMPreScn!A67</f>
        <v>CH2N</v>
      </c>
      <c r="I65" s="0" t="n">
        <v>2</v>
      </c>
      <c r="J65" s="0" t="s">
        <v>3594</v>
      </c>
      <c r="K65" s="0" t="n">
        <v>1</v>
      </c>
      <c r="L65" s="0" t="s">
        <v>3593</v>
      </c>
      <c r="M65" s="0" t="n">
        <f aca="false">1 + (2*(INT((ROW()-2)/4))) + MOD(ROW()-2,2)</f>
        <v>32</v>
      </c>
      <c r="N65" s="0" t="str">
        <f aca="false">CONCATENATE("context_",ASC(M65))</f>
        <v>context_32</v>
      </c>
      <c r="O65" s="0" t="n">
        <f aca="false">M65</f>
        <v>32</v>
      </c>
      <c r="P65" s="0" t="str">
        <f aca="false">MID(LMPreScn!M67, SEARCH(" ", LMPreScn!M67, SEARCH(" ", LMPreScn!M67))+1, SEARCH(" ", LMPreScn!M67, SEARCH(" ", LMPreScn!M67)+1) -  (SEARCH(" ", LMPreScn!M67, SEARCH(" ", LMPreScn!M67)) + 1))</f>
        <v>cars</v>
      </c>
      <c r="Q65" s="0" t="n">
        <f aca="false">IF(R65="attempted", 1, IF(R65="avoided", 2, IF(R65="began",3,IF(R65="completed",4, IF(R65="continued",5,IF(R65="endured", 6, IF(R65="enjoyed", 7, IF(R65="finished", 8, IF(R65="preferred", 9, IF(R65="resisted", 10, IF(R65="started", 11, IF(R65="tried",12,"ERROR"))))))))))))</f>
        <v>2</v>
      </c>
      <c r="R65" s="0" t="str">
        <f aca="false">LMPreScn!T67</f>
        <v>avoided</v>
      </c>
      <c r="S65" s="0" t="n">
        <f aca="false">1 + (2*(INT((ROW()-2)/4))) + MOD(ROW()-1,2)</f>
        <v>31</v>
      </c>
      <c r="T65" s="0" t="str">
        <f aca="false">LMPreScn!CK67</f>
        <v>jump</v>
      </c>
      <c r="U65" s="33" t="n">
        <f aca="false">LMPreScn!CI67</f>
        <v>0.0204081632653061</v>
      </c>
      <c r="V65" s="0" t="n">
        <f aca="false">LMPreScn!R67</f>
        <v>6</v>
      </c>
      <c r="W65" s="0" t="n">
        <f aca="false">LMPreScn!S67</f>
        <v>10</v>
      </c>
      <c r="X65" s="0" t="str">
        <f aca="false">LMPreScn!M67</f>
        <v>The cars avoided the puddle.</v>
      </c>
      <c r="Y65" s="0" t="str">
        <f aca="false">LMPreScn!N67</f>
        <v>They did their best to</v>
      </c>
    </row>
    <row r="66" customFormat="false" ht="13.8" hidden="false" customHeight="false" outlineLevel="0" collapsed="false">
      <c r="A66" s="0" t="str">
        <f aca="false">CONCATENATE("Item/",ASC(C66),"/",E66)</f>
        <v>Item/10009/list_1/half_1/agent_33/metverb_2/target_33/avtcon_1</v>
      </c>
      <c r="B66" s="34" t="str">
        <f aca="false">CONCATENATE("(#", ASC( LMPreScn!I68), ") \d+ (\d+)")</f>
        <v>(#10009) \d+ (\d+)</v>
      </c>
      <c r="C66" s="0" t="n">
        <f aca="false">LMPreScn!I68</f>
        <v>10009</v>
      </c>
      <c r="D66" s="0" t="str">
        <f aca="false">CONCATENATE(P66,"_", R66, "_", T66)</f>
        <v>veterinary_avoided_touch</v>
      </c>
      <c r="E66" s="0" t="str">
        <f aca="false">CONCATENATE( "list_", G66, "/", "half_", K66, "/", "agent_", O66, "/", "metverb_", Q66, "/", "target_", S66, "/", "avtcon_", I66)</f>
        <v>list_1/half_1/agent_33/metverb_2/target_33/avtcon_1</v>
      </c>
      <c r="F66" s="0" t="str">
        <f aca="false">CONCATENATE( H66, "/", L66, "/", P66, "/", R66, "/", T66, "/", J66)</f>
        <v>AH1N/first/veterinary/avoided/touch/con</v>
      </c>
      <c r="G66" s="0" t="n">
        <f aca="false">IF(LEFT(H66,1)="A",1,IF(LEFT(H66,1)="B",2,IF(LEFT(H66,1)="C",3,IF(LEFT(H66,1)="D",4,#na))))</f>
        <v>1</v>
      </c>
      <c r="H66" s="0" t="str">
        <f aca="false">LMPreScn!A68</f>
        <v>AH1N</v>
      </c>
      <c r="I66" s="0" t="n">
        <v>1</v>
      </c>
      <c r="J66" s="0" t="s">
        <v>3592</v>
      </c>
      <c r="K66" s="0" t="n">
        <v>1</v>
      </c>
      <c r="L66" s="0" t="s">
        <v>3593</v>
      </c>
      <c r="M66" s="0" t="n">
        <f aca="false">1 + (2*(INT((ROW()-2)/4))) + MOD(ROW()-2,2)</f>
        <v>33</v>
      </c>
      <c r="N66" s="0" t="str">
        <f aca="false">CONCATENATE("context_",ASC(M66))</f>
        <v>context_33</v>
      </c>
      <c r="O66" s="0" t="n">
        <f aca="false">M66</f>
        <v>33</v>
      </c>
      <c r="P66" s="0" t="str">
        <f aca="false">MID(LMPreScn!M68, SEARCH(" ", LMPreScn!M68, SEARCH(" ", LMPreScn!M68))+1, SEARCH(" ", LMPreScn!M68, SEARCH(" ", LMPreScn!M68)+1) -  (SEARCH(" ", LMPreScn!M68, SEARCH(" ", LMPreScn!M68)) + 1))</f>
        <v>veterinary</v>
      </c>
      <c r="Q66" s="0" t="n">
        <f aca="false">IF(R66="attempted", 1, IF(R66="avoided", 2, IF(R66="began",3,IF(R66="completed",4, IF(R66="continued",5,IF(R66="endured", 6, IF(R66="enjoyed", 7, IF(R66="finished", 8, IF(R66="preferred", 9, IF(R66="resisted", 10, IF(R66="started", 11, IF(R66="tried",12,"ERROR"))))))))))))</f>
        <v>2</v>
      </c>
      <c r="R66" s="0" t="str">
        <f aca="false">LMPreScn!T68</f>
        <v>avoided</v>
      </c>
      <c r="S66" s="0" t="n">
        <f aca="false">1 + (2*(INT((ROW()-2)/4))) + MOD(ROW()-2,2)</f>
        <v>33</v>
      </c>
      <c r="T66" s="0" t="str">
        <f aca="false">LMPreScn!CK68</f>
        <v>touch</v>
      </c>
      <c r="U66" s="33" t="n">
        <f aca="false">LMPreScn!CI68</f>
        <v>0.229166666666667</v>
      </c>
      <c r="V66" s="0" t="n">
        <f aca="false">LMPreScn!R68</f>
        <v>6</v>
      </c>
      <c r="W66" s="0" t="n">
        <f aca="false">LMPreScn!S68</f>
        <v>10</v>
      </c>
      <c r="X66" s="0" t="str">
        <f aca="false">LMPreScn!M68</f>
        <v>The veterinary practices typically avoided reptiles.</v>
      </c>
      <c r="Y66" s="0" t="str">
        <f aca="false">LMPreScn!N68</f>
        <v>Not too many liked to</v>
      </c>
    </row>
    <row r="67" customFormat="false" ht="13.8" hidden="false" customHeight="false" outlineLevel="0" collapsed="false">
      <c r="A67" s="0" t="str">
        <f aca="false">CONCATENATE("Item/",ASC(C67),"/",E67)</f>
        <v>Item/11009/list_2/half_1/agent_34/metverb_2/target_34/avtcon_1</v>
      </c>
      <c r="B67" s="34" t="str">
        <f aca="false">CONCATENATE("(#", ASC( LMPreScn!I69), ") \d+ (\d+)")</f>
        <v>(#11009) \d+ (\d+)</v>
      </c>
      <c r="C67" s="0" t="n">
        <f aca="false">LMPreScn!I69</f>
        <v>11009</v>
      </c>
      <c r="D67" s="0" t="str">
        <f aca="false">CONCATENATE(P67,"_", R67, "_", T67)</f>
        <v>zoo-goers_avoided_see</v>
      </c>
      <c r="E67" s="0" t="str">
        <f aca="false">CONCATENATE( "list_", G67, "/", "half_", K67, "/", "agent_", O67, "/", "metverb_", Q67, "/", "target_", S67, "/", "avtcon_", I67)</f>
        <v>list_2/half_1/agent_34/metverb_2/target_34/avtcon_1</v>
      </c>
      <c r="F67" s="0" t="str">
        <f aca="false">CONCATENATE( H67, "/", L67, "/", P67, "/", R67, "/", T67, "/", J67)</f>
        <v>BH1N/first/zoo-goers/avoided/see/con</v>
      </c>
      <c r="G67" s="0" t="n">
        <f aca="false">IF(LEFT(H67,1)="A",1,IF(LEFT(H67,1)="B",2,IF(LEFT(H67,1)="C",3,IF(LEFT(H67,1)="D",4,#na))))</f>
        <v>2</v>
      </c>
      <c r="H67" s="0" t="str">
        <f aca="false">LMPreScn!A69</f>
        <v>BH1N</v>
      </c>
      <c r="I67" s="0" t="n">
        <v>1</v>
      </c>
      <c r="J67" s="0" t="s">
        <v>3592</v>
      </c>
      <c r="K67" s="0" t="n">
        <v>1</v>
      </c>
      <c r="L67" s="0" t="s">
        <v>3593</v>
      </c>
      <c r="M67" s="0" t="n">
        <f aca="false">1 + (2*(INT((ROW()-2)/4))) + MOD(ROW()-2,2)</f>
        <v>34</v>
      </c>
      <c r="N67" s="0" t="str">
        <f aca="false">CONCATENATE("context_",ASC(M67))</f>
        <v>context_34</v>
      </c>
      <c r="O67" s="0" t="n">
        <f aca="false">M67</f>
        <v>34</v>
      </c>
      <c r="P67" s="0" t="str">
        <f aca="false">MID(LMPreScn!M69, SEARCH(" ", LMPreScn!M69, SEARCH(" ", LMPreScn!M69))+1, SEARCH(" ", LMPreScn!M69, SEARCH(" ", LMPreScn!M69)+1) -  (SEARCH(" ", LMPreScn!M69, SEARCH(" ", LMPreScn!M69)) + 1))</f>
        <v>zoo-goers</v>
      </c>
      <c r="Q67" s="0" t="n">
        <f aca="false">IF(R67="attempted", 1, IF(R67="avoided", 2, IF(R67="began",3,IF(R67="completed",4, IF(R67="continued",5,IF(R67="endured", 6, IF(R67="enjoyed", 7, IF(R67="finished", 8, IF(R67="preferred", 9, IF(R67="resisted", 10, IF(R67="started", 11, IF(R67="tried",12,"ERROR"))))))))))))</f>
        <v>2</v>
      </c>
      <c r="R67" s="0" t="str">
        <f aca="false">LMPreScn!T69</f>
        <v>avoided</v>
      </c>
      <c r="S67" s="0" t="n">
        <f aca="false">1 + (2*(INT((ROW()-2)/4))) + MOD(ROW()-2,2)</f>
        <v>34</v>
      </c>
      <c r="T67" s="0" t="str">
        <f aca="false">LMPreScn!CK69</f>
        <v>see</v>
      </c>
      <c r="U67" s="33" t="n">
        <f aca="false">LMPreScn!CI69</f>
        <v>0.448979591836735</v>
      </c>
      <c r="V67" s="0" t="n">
        <f aca="false">LMPreScn!R69</f>
        <v>6</v>
      </c>
      <c r="W67" s="0" t="n">
        <f aca="false">LMPreScn!S69</f>
        <v>10</v>
      </c>
      <c r="X67" s="0" t="str">
        <f aca="false">LMPreScn!M69</f>
        <v>The zoo-goers typically avoided reptiles.</v>
      </c>
      <c r="Y67" s="0" t="str">
        <f aca="false">LMPreScn!N69</f>
        <v>Not too many liked to</v>
      </c>
    </row>
    <row r="68" customFormat="false" ht="13.8" hidden="false" customHeight="false" outlineLevel="0" collapsed="false">
      <c r="A68" s="0" t="str">
        <f aca="false">CONCATENATE("Item/",ASC(C68),"/",E68)</f>
        <v>Item/12009/list_3/half_1/agent_33/metverb_2/target_34/avtcon_2</v>
      </c>
      <c r="B68" s="34" t="str">
        <f aca="false">CONCATENATE("(#", ASC( LMPreScn!I70), ") \d+ (\d+)")</f>
        <v>(#12009) \d+ (\d+)</v>
      </c>
      <c r="C68" s="0" t="n">
        <f aca="false">LMPreScn!I70</f>
        <v>12009</v>
      </c>
      <c r="D68" s="0" t="str">
        <f aca="false">CONCATENATE(P68,"_", R68, "_", T68)</f>
        <v>veterinary_avoided_see</v>
      </c>
      <c r="E68" s="0" t="str">
        <f aca="false">CONCATENATE( "list_", G68, "/", "half_", K68, "/", "agent_", O68, "/", "metverb_", Q68, "/", "target_", S68, "/", "avtcon_", I68)</f>
        <v>list_3/half_1/agent_33/metverb_2/target_34/avtcon_2</v>
      </c>
      <c r="F68" s="0" t="str">
        <f aca="false">CONCATENATE( H68, "/", L68, "/", P68, "/", R68, "/", T68, "/", J68)</f>
        <v>CH1N/first/veterinary/avoided/see/incon</v>
      </c>
      <c r="G68" s="0" t="n">
        <f aca="false">IF(LEFT(H68,1)="A",1,IF(LEFT(H68,1)="B",2,IF(LEFT(H68,1)="C",3,IF(LEFT(H68,1)="D",4,#na))))</f>
        <v>3</v>
      </c>
      <c r="H68" s="0" t="str">
        <f aca="false">LMPreScn!A70</f>
        <v>CH1N</v>
      </c>
      <c r="I68" s="0" t="n">
        <v>2</v>
      </c>
      <c r="J68" s="0" t="s">
        <v>3594</v>
      </c>
      <c r="K68" s="0" t="n">
        <v>1</v>
      </c>
      <c r="L68" s="0" t="s">
        <v>3593</v>
      </c>
      <c r="M68" s="0" t="n">
        <f aca="false">1 + (2*(INT((ROW()-2)/4))) + MOD(ROW()-2,2)</f>
        <v>33</v>
      </c>
      <c r="N68" s="0" t="str">
        <f aca="false">CONCATENATE("context_",ASC(M68))</f>
        <v>context_33</v>
      </c>
      <c r="O68" s="0" t="n">
        <f aca="false">M68</f>
        <v>33</v>
      </c>
      <c r="P68" s="0" t="str">
        <f aca="false">MID(LMPreScn!M70, SEARCH(" ", LMPreScn!M70, SEARCH(" ", LMPreScn!M70))+1, SEARCH(" ", LMPreScn!M70, SEARCH(" ", LMPreScn!M70)+1) -  (SEARCH(" ", LMPreScn!M70, SEARCH(" ", LMPreScn!M70)) + 1))</f>
        <v>veterinary</v>
      </c>
      <c r="Q68" s="0" t="n">
        <f aca="false">IF(R68="attempted", 1, IF(R68="avoided", 2, IF(R68="began",3,IF(R68="completed",4, IF(R68="continued",5,IF(R68="endured", 6, IF(R68="enjoyed", 7, IF(R68="finished", 8, IF(R68="preferred", 9, IF(R68="resisted", 10, IF(R68="started", 11, IF(R68="tried",12,"ERROR"))))))))))))</f>
        <v>2</v>
      </c>
      <c r="R68" s="0" t="str">
        <f aca="false">LMPreScn!T70</f>
        <v>avoided</v>
      </c>
      <c r="S68" s="0" t="n">
        <f aca="false">1 + (2*(INT((ROW()-2)/4))) + MOD(ROW()-1,2)</f>
        <v>34</v>
      </c>
      <c r="T68" s="0" t="str">
        <f aca="false">LMPreScn!CK70</f>
        <v>see</v>
      </c>
      <c r="U68" s="33" t="n">
        <f aca="false">LMPreScn!CI70</f>
        <v>0</v>
      </c>
      <c r="V68" s="0" t="n">
        <f aca="false">LMPreScn!R70</f>
        <v>6</v>
      </c>
      <c r="W68" s="0" t="n">
        <f aca="false">LMPreScn!S70</f>
        <v>10</v>
      </c>
      <c r="X68" s="0" t="str">
        <f aca="false">LMPreScn!M70</f>
        <v>The veterinary practices typically avoided reptiles.</v>
      </c>
      <c r="Y68" s="0" t="str">
        <f aca="false">LMPreScn!N70</f>
        <v>Not too many liked to</v>
      </c>
    </row>
    <row r="69" customFormat="false" ht="13.8" hidden="false" customHeight="false" outlineLevel="0" collapsed="false">
      <c r="A69" s="0" t="str">
        <f aca="false">CONCATENATE("Item/",ASC(C69),"/",E69)</f>
        <v>Item/13009/list_4/half_1/agent_34/metverb_2/target_33/avtcon_2</v>
      </c>
      <c r="B69" s="34" t="str">
        <f aca="false">CONCATENATE("(#", ASC( LMPreScn!I71), ") \d+ (\d+)")</f>
        <v>(#13009) \d+ (\d+)</v>
      </c>
      <c r="C69" s="0" t="n">
        <f aca="false">LMPreScn!I71</f>
        <v>13009</v>
      </c>
      <c r="D69" s="0" t="str">
        <f aca="false">CONCATENATE(P69,"_", R69, "_", T69)</f>
        <v>zoo-goers_avoided_touch</v>
      </c>
      <c r="E69" s="0" t="str">
        <f aca="false">CONCATENATE( "list_", G69, "/", "half_", K69, "/", "agent_", O69, "/", "metverb_", Q69, "/", "target_", S69, "/", "avtcon_", I69)</f>
        <v>list_4/half_1/agent_34/metverb_2/target_33/avtcon_2</v>
      </c>
      <c r="F69" s="0" t="str">
        <f aca="false">CONCATENATE( H69, "/", L69, "/", P69, "/", R69, "/", T69, "/", J69)</f>
        <v>DH1N/first/zoo-goers/avoided/touch/incon</v>
      </c>
      <c r="G69" s="0" t="n">
        <f aca="false">IF(LEFT(H69,1)="A",1,IF(LEFT(H69,1)="B",2,IF(LEFT(H69,1)="C",3,IF(LEFT(H69,1)="D",4,#na))))</f>
        <v>4</v>
      </c>
      <c r="H69" s="0" t="str">
        <f aca="false">LMPreScn!A71</f>
        <v>DH1N</v>
      </c>
      <c r="I69" s="0" t="n">
        <v>2</v>
      </c>
      <c r="J69" s="0" t="s">
        <v>3594</v>
      </c>
      <c r="K69" s="0" t="n">
        <v>1</v>
      </c>
      <c r="L69" s="0" t="s">
        <v>3593</v>
      </c>
      <c r="M69" s="0" t="n">
        <f aca="false">1 + (2*(INT((ROW()-2)/4))) + MOD(ROW()-2,2)</f>
        <v>34</v>
      </c>
      <c r="N69" s="0" t="str">
        <f aca="false">CONCATENATE("context_",ASC(M69))</f>
        <v>context_34</v>
      </c>
      <c r="O69" s="0" t="n">
        <f aca="false">M69</f>
        <v>34</v>
      </c>
      <c r="P69" s="0" t="str">
        <f aca="false">MID(LMPreScn!M71, SEARCH(" ", LMPreScn!M71, SEARCH(" ", LMPreScn!M71))+1, SEARCH(" ", LMPreScn!M71, SEARCH(" ", LMPreScn!M71)+1) -  (SEARCH(" ", LMPreScn!M71, SEARCH(" ", LMPreScn!M71)) + 1))</f>
        <v>zoo-goers</v>
      </c>
      <c r="Q69" s="0" t="n">
        <f aca="false">IF(R69="attempted", 1, IF(R69="avoided", 2, IF(R69="began",3,IF(R69="completed",4, IF(R69="continued",5,IF(R69="endured", 6, IF(R69="enjoyed", 7, IF(R69="finished", 8, IF(R69="preferred", 9, IF(R69="resisted", 10, IF(R69="started", 11, IF(R69="tried",12,"ERROR"))))))))))))</f>
        <v>2</v>
      </c>
      <c r="R69" s="0" t="str">
        <f aca="false">LMPreScn!T71</f>
        <v>avoided</v>
      </c>
      <c r="S69" s="0" t="n">
        <f aca="false">1 + (2*(INT((ROW()-2)/4))) + MOD(ROW()-1,2)</f>
        <v>33</v>
      </c>
      <c r="T69" s="0" t="str">
        <f aca="false">LMPreScn!CK71</f>
        <v>touch</v>
      </c>
      <c r="U69" s="33" t="n">
        <f aca="false">LMPreScn!CI71</f>
        <v>0.0612244897959184</v>
      </c>
      <c r="V69" s="0" t="n">
        <f aca="false">LMPreScn!R71</f>
        <v>6</v>
      </c>
      <c r="W69" s="0" t="n">
        <f aca="false">LMPreScn!S71</f>
        <v>10</v>
      </c>
      <c r="X69" s="0" t="str">
        <f aca="false">LMPreScn!M71</f>
        <v>The zoo-goers typically avoided reptiles.</v>
      </c>
      <c r="Y69" s="0" t="str">
        <f aca="false">LMPreScn!N71</f>
        <v>Not too many liked to</v>
      </c>
    </row>
    <row r="70" customFormat="false" ht="13.8" hidden="false" customHeight="false" outlineLevel="0" collapsed="false">
      <c r="A70" s="0" t="str">
        <f aca="false">CONCATENATE("Item/",ASC(C70),"/",E70)</f>
        <v>Item/15009/list_2/half_1/agent_35/metverb_2/target_35/avtcon_1</v>
      </c>
      <c r="B70" s="34" t="str">
        <f aca="false">CONCATENATE("(#", ASC( LMPreScn!I72), ") \d+ (\d+)")</f>
        <v>(#15009) \d+ (\d+)</v>
      </c>
      <c r="C70" s="0" t="n">
        <f aca="false">LMPreScn!I72</f>
        <v>15009</v>
      </c>
      <c r="D70" s="0" t="str">
        <f aca="false">CONCATENATE(P70,"_", R70, "_", T70)</f>
        <v>veterinary_avoided_touch</v>
      </c>
      <c r="E70" s="0" t="str">
        <f aca="false">CONCATENATE( "list_", G70, "/", "half_", K70, "/", "agent_", O70, "/", "metverb_", Q70, "/", "target_", S70, "/", "avtcon_", I70)</f>
        <v>list_2/half_1/agent_35/metverb_2/target_35/avtcon_1</v>
      </c>
      <c r="F70" s="0" t="str">
        <f aca="false">CONCATENATE( H70, "/", L70, "/", P70, "/", R70, "/", T70, "/", J70)</f>
        <v>BH2N/first/veterinary/avoided/touch/con</v>
      </c>
      <c r="G70" s="0" t="n">
        <f aca="false">IF(LEFT(H70,1)="A",1,IF(LEFT(H70,1)="B",2,IF(LEFT(H70,1)="C",3,IF(LEFT(H70,1)="D",4,#na))))</f>
        <v>2</v>
      </c>
      <c r="H70" s="0" t="str">
        <f aca="false">LMPreScn!A72</f>
        <v>BH2N</v>
      </c>
      <c r="I70" s="0" t="n">
        <v>1</v>
      </c>
      <c r="J70" s="0" t="s">
        <v>3592</v>
      </c>
      <c r="K70" s="0" t="n">
        <v>1</v>
      </c>
      <c r="L70" s="0" t="s">
        <v>3593</v>
      </c>
      <c r="M70" s="0" t="n">
        <f aca="false">1 + (2*(INT((ROW()-2)/4))) + MOD(ROW()-2,2)</f>
        <v>35</v>
      </c>
      <c r="N70" s="0" t="str">
        <f aca="false">CONCATENATE("context_",ASC(M70))</f>
        <v>context_35</v>
      </c>
      <c r="O70" s="0" t="n">
        <f aca="false">M70</f>
        <v>35</v>
      </c>
      <c r="P70" s="0" t="str">
        <f aca="false">MID(LMPreScn!M72, SEARCH(" ", LMPreScn!M72, SEARCH(" ", LMPreScn!M72))+1, SEARCH(" ", LMPreScn!M72, SEARCH(" ", LMPreScn!M72)+1) -  (SEARCH(" ", LMPreScn!M72, SEARCH(" ", LMPreScn!M72)) + 1))</f>
        <v>veterinary</v>
      </c>
      <c r="Q70" s="0" t="n">
        <f aca="false">IF(R70="attempted", 1, IF(R70="avoided", 2, IF(R70="began",3,IF(R70="completed",4, IF(R70="continued",5,IF(R70="endured", 6, IF(R70="enjoyed", 7, IF(R70="finished", 8, IF(R70="preferred", 9, IF(R70="resisted", 10, IF(R70="started", 11, IF(R70="tried",12,"ERROR"))))))))))))</f>
        <v>2</v>
      </c>
      <c r="R70" s="0" t="str">
        <f aca="false">LMPreScn!T72</f>
        <v>avoided</v>
      </c>
      <c r="S70" s="0" t="n">
        <f aca="false">1 + (2*(INT((ROW()-2)/4))) + MOD(ROW()-2,2)</f>
        <v>35</v>
      </c>
      <c r="T70" s="0" t="str">
        <f aca="false">LMPreScn!CK72</f>
        <v>touch</v>
      </c>
      <c r="U70" s="33" t="n">
        <f aca="false">LMPreScn!CI72</f>
        <v>0.229166666666667</v>
      </c>
      <c r="V70" s="0" t="n">
        <f aca="false">LMPreScn!R72</f>
        <v>6</v>
      </c>
      <c r="W70" s="0" t="n">
        <f aca="false">LMPreScn!S72</f>
        <v>10</v>
      </c>
      <c r="X70" s="0" t="str">
        <f aca="false">LMPreScn!M72</f>
        <v>The veterinary practices typically avoided reptiles.</v>
      </c>
      <c r="Y70" s="0" t="str">
        <f aca="false">LMPreScn!N72</f>
        <v>Not too many liked to</v>
      </c>
    </row>
    <row r="71" customFormat="false" ht="13.8" hidden="false" customHeight="false" outlineLevel="0" collapsed="false">
      <c r="A71" s="0" t="str">
        <f aca="false">CONCATENATE("Item/",ASC(C71),"/",E71)</f>
        <v>Item/16009/list_1/half_1/agent_36/metverb_2/target_36/avtcon_1</v>
      </c>
      <c r="B71" s="34" t="str">
        <f aca="false">CONCATENATE("(#", ASC( LMPreScn!I73), ") \d+ (\d+)")</f>
        <v>(#16009) \d+ (\d+)</v>
      </c>
      <c r="C71" s="0" t="n">
        <f aca="false">LMPreScn!I73</f>
        <v>16009</v>
      </c>
      <c r="D71" s="0" t="str">
        <f aca="false">CONCATENATE(P71,"_", R71, "_", T71)</f>
        <v>zoo-goers_avoided_see</v>
      </c>
      <c r="E71" s="0" t="str">
        <f aca="false">CONCATENATE( "list_", G71, "/", "half_", K71, "/", "agent_", O71, "/", "metverb_", Q71, "/", "target_", S71, "/", "avtcon_", I71)</f>
        <v>list_1/half_1/agent_36/metverb_2/target_36/avtcon_1</v>
      </c>
      <c r="F71" s="0" t="str">
        <f aca="false">CONCATENATE( H71, "/", L71, "/", P71, "/", R71, "/", T71, "/", J71)</f>
        <v>AH2N/first/zoo-goers/avoided/see/con</v>
      </c>
      <c r="G71" s="0" t="n">
        <f aca="false">IF(LEFT(H71,1)="A",1,IF(LEFT(H71,1)="B",2,IF(LEFT(H71,1)="C",3,IF(LEFT(H71,1)="D",4,#na))))</f>
        <v>1</v>
      </c>
      <c r="H71" s="0" t="str">
        <f aca="false">LMPreScn!A73</f>
        <v>AH2N</v>
      </c>
      <c r="I71" s="0" t="n">
        <v>1</v>
      </c>
      <c r="J71" s="0" t="s">
        <v>3592</v>
      </c>
      <c r="K71" s="0" t="n">
        <v>1</v>
      </c>
      <c r="L71" s="0" t="s">
        <v>3593</v>
      </c>
      <c r="M71" s="0" t="n">
        <f aca="false">1 + (2*(INT((ROW()-2)/4))) + MOD(ROW()-2,2)</f>
        <v>36</v>
      </c>
      <c r="N71" s="0" t="str">
        <f aca="false">CONCATENATE("context_",ASC(M71))</f>
        <v>context_36</v>
      </c>
      <c r="O71" s="0" t="n">
        <f aca="false">M71</f>
        <v>36</v>
      </c>
      <c r="P71" s="0" t="str">
        <f aca="false">MID(LMPreScn!M73, SEARCH(" ", LMPreScn!M73, SEARCH(" ", LMPreScn!M73))+1, SEARCH(" ", LMPreScn!M73, SEARCH(" ", LMPreScn!M73)+1) -  (SEARCH(" ", LMPreScn!M73, SEARCH(" ", LMPreScn!M73)) + 1))</f>
        <v>zoo-goers</v>
      </c>
      <c r="Q71" s="0" t="n">
        <f aca="false">IF(R71="attempted", 1, IF(R71="avoided", 2, IF(R71="began",3,IF(R71="completed",4, IF(R71="continued",5,IF(R71="endured", 6, IF(R71="enjoyed", 7, IF(R71="finished", 8, IF(R71="preferred", 9, IF(R71="resisted", 10, IF(R71="started", 11, IF(R71="tried",12,"ERROR"))))))))))))</f>
        <v>2</v>
      </c>
      <c r="R71" s="0" t="str">
        <f aca="false">LMPreScn!T73</f>
        <v>avoided</v>
      </c>
      <c r="S71" s="0" t="n">
        <f aca="false">1 + (2*(INT((ROW()-2)/4))) + MOD(ROW()-2,2)</f>
        <v>36</v>
      </c>
      <c r="T71" s="0" t="str">
        <f aca="false">LMPreScn!CK73</f>
        <v>see</v>
      </c>
      <c r="U71" s="33" t="n">
        <f aca="false">LMPreScn!CI73</f>
        <v>0.448979591836735</v>
      </c>
      <c r="V71" s="0" t="n">
        <f aca="false">LMPreScn!R73</f>
        <v>6</v>
      </c>
      <c r="W71" s="0" t="n">
        <f aca="false">LMPreScn!S73</f>
        <v>10</v>
      </c>
      <c r="X71" s="0" t="str">
        <f aca="false">LMPreScn!M73</f>
        <v>The zoo-goers typically avoided reptiles.</v>
      </c>
      <c r="Y71" s="0" t="str">
        <f aca="false">LMPreScn!N73</f>
        <v>Not too many liked to</v>
      </c>
    </row>
    <row r="72" customFormat="false" ht="13.8" hidden="false" customHeight="false" outlineLevel="0" collapsed="false">
      <c r="A72" s="0" t="str">
        <f aca="false">CONCATENATE("Item/",ASC(C72),"/",E72)</f>
        <v>Item/17009/list_4/half_1/agent_35/metverb_2/target_36/avtcon_2</v>
      </c>
      <c r="B72" s="34" t="str">
        <f aca="false">CONCATENATE("(#", ASC( LMPreScn!I74), ") \d+ (\d+)")</f>
        <v>(#17009) \d+ (\d+)</v>
      </c>
      <c r="C72" s="0" t="n">
        <f aca="false">LMPreScn!I74</f>
        <v>17009</v>
      </c>
      <c r="D72" s="0" t="str">
        <f aca="false">CONCATENATE(P72,"_", R72, "_", T72)</f>
        <v>veterinary_avoided_see</v>
      </c>
      <c r="E72" s="0" t="str">
        <f aca="false">CONCATENATE( "list_", G72, "/", "half_", K72, "/", "agent_", O72, "/", "metverb_", Q72, "/", "target_", S72, "/", "avtcon_", I72)</f>
        <v>list_4/half_1/agent_35/metverb_2/target_36/avtcon_2</v>
      </c>
      <c r="F72" s="0" t="str">
        <f aca="false">CONCATENATE( H72, "/", L72, "/", P72, "/", R72, "/", T72, "/", J72)</f>
        <v>DH2N/first/veterinary/avoided/see/incon</v>
      </c>
      <c r="G72" s="0" t="n">
        <f aca="false">IF(LEFT(H72,1)="A",1,IF(LEFT(H72,1)="B",2,IF(LEFT(H72,1)="C",3,IF(LEFT(H72,1)="D",4,#na))))</f>
        <v>4</v>
      </c>
      <c r="H72" s="0" t="str">
        <f aca="false">LMPreScn!A74</f>
        <v>DH2N</v>
      </c>
      <c r="I72" s="0" t="n">
        <v>2</v>
      </c>
      <c r="J72" s="0" t="s">
        <v>3594</v>
      </c>
      <c r="K72" s="0" t="n">
        <v>1</v>
      </c>
      <c r="L72" s="0" t="s">
        <v>3593</v>
      </c>
      <c r="M72" s="0" t="n">
        <f aca="false">1 + (2*(INT((ROW()-2)/4))) + MOD(ROW()-2,2)</f>
        <v>35</v>
      </c>
      <c r="N72" s="0" t="str">
        <f aca="false">CONCATENATE("context_",ASC(M72))</f>
        <v>context_35</v>
      </c>
      <c r="O72" s="0" t="n">
        <f aca="false">M72</f>
        <v>35</v>
      </c>
      <c r="P72" s="0" t="str">
        <f aca="false">MID(LMPreScn!M74, SEARCH(" ", LMPreScn!M74, SEARCH(" ", LMPreScn!M74))+1, SEARCH(" ", LMPreScn!M74, SEARCH(" ", LMPreScn!M74)+1) -  (SEARCH(" ", LMPreScn!M74, SEARCH(" ", LMPreScn!M74)) + 1))</f>
        <v>veterinary</v>
      </c>
      <c r="Q72" s="0" t="n">
        <f aca="false">IF(R72="attempted", 1, IF(R72="avoided", 2, IF(R72="began",3,IF(R72="completed",4, IF(R72="continued",5,IF(R72="endured", 6, IF(R72="enjoyed", 7, IF(R72="finished", 8, IF(R72="preferred", 9, IF(R72="resisted", 10, IF(R72="started", 11, IF(R72="tried",12,"ERROR"))))))))))))</f>
        <v>2</v>
      </c>
      <c r="R72" s="0" t="str">
        <f aca="false">LMPreScn!T74</f>
        <v>avoided</v>
      </c>
      <c r="S72" s="0" t="n">
        <f aca="false">1 + (2*(INT((ROW()-2)/4))) + MOD(ROW()-1,2)</f>
        <v>36</v>
      </c>
      <c r="T72" s="0" t="str">
        <f aca="false">LMPreScn!CK74</f>
        <v>see</v>
      </c>
      <c r="U72" s="33" t="n">
        <f aca="false">LMPreScn!CI74</f>
        <v>0</v>
      </c>
      <c r="V72" s="0" t="n">
        <f aca="false">LMPreScn!R74</f>
        <v>6</v>
      </c>
      <c r="W72" s="0" t="n">
        <f aca="false">LMPreScn!S74</f>
        <v>10</v>
      </c>
      <c r="X72" s="0" t="str">
        <f aca="false">LMPreScn!M74</f>
        <v>The veterinary practices typically avoided reptiles.</v>
      </c>
      <c r="Y72" s="0" t="str">
        <f aca="false">LMPreScn!N74</f>
        <v>Not too many liked to</v>
      </c>
    </row>
    <row r="73" customFormat="false" ht="13.8" hidden="false" customHeight="false" outlineLevel="0" collapsed="false">
      <c r="A73" s="0" t="str">
        <f aca="false">CONCATENATE("Item/",ASC(C73),"/",E73)</f>
        <v>Item/18009/list_3/half_1/agent_36/metverb_2/target_35/avtcon_2</v>
      </c>
      <c r="B73" s="34" t="str">
        <f aca="false">CONCATENATE("(#", ASC( LMPreScn!I75), ") \d+ (\d+)")</f>
        <v>(#18009) \d+ (\d+)</v>
      </c>
      <c r="C73" s="0" t="n">
        <f aca="false">LMPreScn!I75</f>
        <v>18009</v>
      </c>
      <c r="D73" s="0" t="str">
        <f aca="false">CONCATENATE(P73,"_", R73, "_", T73)</f>
        <v>zoo-goers_avoided_touch</v>
      </c>
      <c r="E73" s="0" t="str">
        <f aca="false">CONCATENATE( "list_", G73, "/", "half_", K73, "/", "agent_", O73, "/", "metverb_", Q73, "/", "target_", S73, "/", "avtcon_", I73)</f>
        <v>list_3/half_1/agent_36/metverb_2/target_35/avtcon_2</v>
      </c>
      <c r="F73" s="0" t="str">
        <f aca="false">CONCATENATE( H73, "/", L73, "/", P73, "/", R73, "/", T73, "/", J73)</f>
        <v>CH2N/first/zoo-goers/avoided/touch/incon</v>
      </c>
      <c r="G73" s="0" t="n">
        <f aca="false">IF(LEFT(H73,1)="A",1,IF(LEFT(H73,1)="B",2,IF(LEFT(H73,1)="C",3,IF(LEFT(H73,1)="D",4,#na))))</f>
        <v>3</v>
      </c>
      <c r="H73" s="0" t="str">
        <f aca="false">LMPreScn!A75</f>
        <v>CH2N</v>
      </c>
      <c r="I73" s="0" t="n">
        <v>2</v>
      </c>
      <c r="J73" s="0" t="s">
        <v>3594</v>
      </c>
      <c r="K73" s="0" t="n">
        <v>1</v>
      </c>
      <c r="L73" s="0" t="s">
        <v>3593</v>
      </c>
      <c r="M73" s="0" t="n">
        <f aca="false">1 + (2*(INT((ROW()-2)/4))) + MOD(ROW()-2,2)</f>
        <v>36</v>
      </c>
      <c r="N73" s="0" t="str">
        <f aca="false">CONCATENATE("context_",ASC(M73))</f>
        <v>context_36</v>
      </c>
      <c r="O73" s="0" t="n">
        <f aca="false">M73</f>
        <v>36</v>
      </c>
      <c r="P73" s="0" t="str">
        <f aca="false">MID(LMPreScn!M75, SEARCH(" ", LMPreScn!M75, SEARCH(" ", LMPreScn!M75))+1, SEARCH(" ", LMPreScn!M75, SEARCH(" ", LMPreScn!M75)+1) -  (SEARCH(" ", LMPreScn!M75, SEARCH(" ", LMPreScn!M75)) + 1))</f>
        <v>zoo-goers</v>
      </c>
      <c r="Q73" s="0" t="n">
        <f aca="false">IF(R73="attempted", 1, IF(R73="avoided", 2, IF(R73="began",3,IF(R73="completed",4, IF(R73="continued",5,IF(R73="endured", 6, IF(R73="enjoyed", 7, IF(R73="finished", 8, IF(R73="preferred", 9, IF(R73="resisted", 10, IF(R73="started", 11, IF(R73="tried",12,"ERROR"))))))))))))</f>
        <v>2</v>
      </c>
      <c r="R73" s="0" t="str">
        <f aca="false">LMPreScn!T75</f>
        <v>avoided</v>
      </c>
      <c r="S73" s="0" t="n">
        <f aca="false">1 + (2*(INT((ROW()-2)/4))) + MOD(ROW()-1,2)</f>
        <v>35</v>
      </c>
      <c r="T73" s="0" t="str">
        <f aca="false">LMPreScn!CK75</f>
        <v>touch</v>
      </c>
      <c r="U73" s="33" t="n">
        <f aca="false">LMPreScn!CI75</f>
        <v>0.0612244897959184</v>
      </c>
      <c r="V73" s="0" t="n">
        <f aca="false">LMPreScn!R75</f>
        <v>6</v>
      </c>
      <c r="W73" s="0" t="n">
        <f aca="false">LMPreScn!S75</f>
        <v>10</v>
      </c>
      <c r="X73" s="0" t="str">
        <f aca="false">LMPreScn!M75</f>
        <v>The zoo-goers typically avoided reptiles.</v>
      </c>
      <c r="Y73" s="0" t="str">
        <f aca="false">LMPreScn!N75</f>
        <v>Not too many liked to</v>
      </c>
    </row>
    <row r="74" customFormat="false" ht="13.8" hidden="false" customHeight="false" outlineLevel="0" collapsed="false">
      <c r="A74" s="0" t="str">
        <f aca="false">CONCATENATE("Item/",ASC(C74),"/",E74)</f>
        <v>Item/10010/list_1/half_1/agent_37/metverb_3/target_37/avtcon_1</v>
      </c>
      <c r="B74" s="34" t="str">
        <f aca="false">CONCATENATE("(#", ASC( LMPreScn!I76), ") \d+ (\d+)")</f>
        <v>(#10010) \d+ (\d+)</v>
      </c>
      <c r="C74" s="0" t="n">
        <f aca="false">LMPreScn!I76</f>
        <v>10010</v>
      </c>
      <c r="D74" s="0" t="str">
        <f aca="false">CONCATENATE(P74,"_", R74, "_", T74)</f>
        <v>journalist_began_write</v>
      </c>
      <c r="E74" s="0" t="str">
        <f aca="false">CONCATENATE( "list_", G74, "/", "half_", K74, "/", "agent_", O74, "/", "metverb_", Q74, "/", "target_", S74, "/", "avtcon_", I74)</f>
        <v>list_1/half_1/agent_37/metverb_3/target_37/avtcon_1</v>
      </c>
      <c r="F74" s="0" t="str">
        <f aca="false">CONCATENATE( H74, "/", L74, "/", P74, "/", R74, "/", T74, "/", J74)</f>
        <v>AH1N/first/journalist/began/write/con</v>
      </c>
      <c r="G74" s="0" t="n">
        <f aca="false">IF(LEFT(H74,1)="A",1,IF(LEFT(H74,1)="B",2,IF(LEFT(H74,1)="C",3,IF(LEFT(H74,1)="D",4,#na))))</f>
        <v>1</v>
      </c>
      <c r="H74" s="0" t="str">
        <f aca="false">LMPreScn!A76</f>
        <v>AH1N</v>
      </c>
      <c r="I74" s="0" t="n">
        <v>1</v>
      </c>
      <c r="J74" s="0" t="s">
        <v>3592</v>
      </c>
      <c r="K74" s="0" t="n">
        <v>1</v>
      </c>
      <c r="L74" s="0" t="s">
        <v>3593</v>
      </c>
      <c r="M74" s="0" t="n">
        <f aca="false">1 + (2*(INT((ROW()-2)/4))) + MOD(ROW()-2,2)</f>
        <v>37</v>
      </c>
      <c r="N74" s="0" t="str">
        <f aca="false">CONCATENATE("context_",ASC(M74))</f>
        <v>context_37</v>
      </c>
      <c r="O74" s="0" t="n">
        <f aca="false">M74</f>
        <v>37</v>
      </c>
      <c r="P74" s="0" t="str">
        <f aca="false">MID(LMPreScn!M76, SEARCH(" ", LMPreScn!M76, SEARCH(" ", LMPreScn!M76))+1, SEARCH(" ", LMPreScn!M76, SEARCH(" ", LMPreScn!M76)+1) -  (SEARCH(" ", LMPreScn!M76, SEARCH(" ", LMPreScn!M76)) + 1))</f>
        <v>journalist</v>
      </c>
      <c r="Q74" s="0" t="n">
        <f aca="false">IF(R74="attempted", 1, IF(R74="avoided", 2, IF(R74="began",3,IF(R74="completed",4, IF(R74="continued",5,IF(R74="endured", 6, IF(R74="enjoyed", 7, IF(R74="finished", 8, IF(R74="preferred", 9, IF(R74="resisted", 10, IF(R74="started", 11, IF(R74="tried",12,"ERROR"))))))))))))</f>
        <v>3</v>
      </c>
      <c r="R74" s="0" t="str">
        <f aca="false">LMPreScn!T76</f>
        <v>began</v>
      </c>
      <c r="S74" s="0" t="n">
        <f aca="false">1 + (2*(INT((ROW()-2)/4))) + MOD(ROW()-2,2)</f>
        <v>37</v>
      </c>
      <c r="T74" s="0" t="str">
        <f aca="false">LMPreScn!CK76</f>
        <v>write</v>
      </c>
      <c r="U74" s="33" t="n">
        <f aca="false">LMPreScn!CI76</f>
        <v>0.346938775510204</v>
      </c>
      <c r="V74" s="0" t="n">
        <f aca="false">LMPreScn!R76</f>
        <v>7</v>
      </c>
      <c r="W74" s="0" t="n">
        <f aca="false">LMPreScn!S76</f>
        <v>11</v>
      </c>
      <c r="X74" s="0" t="str">
        <f aca="false">LMPreScn!M76</f>
        <v>The journalist began the difficult article.</v>
      </c>
      <c r="Y74" s="0" t="str">
        <f aca="false">LMPreScn!N76</f>
        <v>It took him a while to</v>
      </c>
    </row>
    <row r="75" customFormat="false" ht="13.8" hidden="false" customHeight="false" outlineLevel="0" collapsed="false">
      <c r="A75" s="0" t="str">
        <f aca="false">CONCATENATE("Item/",ASC(C75),"/",E75)</f>
        <v>Item/11010/list_2/half_1/agent_38/metverb_3/target_38/avtcon_1</v>
      </c>
      <c r="B75" s="34" t="str">
        <f aca="false">CONCATENATE("(#", ASC( LMPreScn!I77), ") \d+ (\d+)")</f>
        <v>(#11010) \d+ (\d+)</v>
      </c>
      <c r="C75" s="0" t="n">
        <f aca="false">LMPreScn!I77</f>
        <v>11010</v>
      </c>
      <c r="D75" s="0" t="str">
        <f aca="false">CONCATENATE(P75,"_", R75, "_", T75)</f>
        <v>student_began_read</v>
      </c>
      <c r="E75" s="0" t="str">
        <f aca="false">CONCATENATE( "list_", G75, "/", "half_", K75, "/", "agent_", O75, "/", "metverb_", Q75, "/", "target_", S75, "/", "avtcon_", I75)</f>
        <v>list_2/half_1/agent_38/metverb_3/target_38/avtcon_1</v>
      </c>
      <c r="F75" s="0" t="str">
        <f aca="false">CONCATENATE( H75, "/", L75, "/", P75, "/", R75, "/", T75, "/", J75)</f>
        <v>BH1N/first/student/began/read/con</v>
      </c>
      <c r="G75" s="0" t="n">
        <f aca="false">IF(LEFT(H75,1)="A",1,IF(LEFT(H75,1)="B",2,IF(LEFT(H75,1)="C",3,IF(LEFT(H75,1)="D",4,#na))))</f>
        <v>2</v>
      </c>
      <c r="H75" s="0" t="str">
        <f aca="false">LMPreScn!A77</f>
        <v>BH1N</v>
      </c>
      <c r="I75" s="0" t="n">
        <v>1</v>
      </c>
      <c r="J75" s="0" t="s">
        <v>3592</v>
      </c>
      <c r="K75" s="0" t="n">
        <v>1</v>
      </c>
      <c r="L75" s="0" t="s">
        <v>3593</v>
      </c>
      <c r="M75" s="0" t="n">
        <f aca="false">1 + (2*(INT((ROW()-2)/4))) + MOD(ROW()-2,2)</f>
        <v>38</v>
      </c>
      <c r="N75" s="0" t="str">
        <f aca="false">CONCATENATE("context_",ASC(M75))</f>
        <v>context_38</v>
      </c>
      <c r="O75" s="0" t="n">
        <f aca="false">M75</f>
        <v>38</v>
      </c>
      <c r="P75" s="0" t="str">
        <f aca="false">MID(LMPreScn!M77, SEARCH(" ", LMPreScn!M77, SEARCH(" ", LMPreScn!M77))+1, SEARCH(" ", LMPreScn!M77, SEARCH(" ", LMPreScn!M77)+1) -  (SEARCH(" ", LMPreScn!M77, SEARCH(" ", LMPreScn!M77)) + 1))</f>
        <v>student</v>
      </c>
      <c r="Q75" s="0" t="n">
        <f aca="false">IF(R75="attempted", 1, IF(R75="avoided", 2, IF(R75="began",3,IF(R75="completed",4, IF(R75="continued",5,IF(R75="endured", 6, IF(R75="enjoyed", 7, IF(R75="finished", 8, IF(R75="preferred", 9, IF(R75="resisted", 10, IF(R75="started", 11, IF(R75="tried",12,"ERROR"))))))))))))</f>
        <v>3</v>
      </c>
      <c r="R75" s="0" t="str">
        <f aca="false">LMPreScn!T77</f>
        <v>began</v>
      </c>
      <c r="S75" s="0" t="n">
        <f aca="false">1 + (2*(INT((ROW()-2)/4))) + MOD(ROW()-2,2)</f>
        <v>38</v>
      </c>
      <c r="T75" s="0" t="str">
        <f aca="false">LMPreScn!CK77</f>
        <v>read</v>
      </c>
      <c r="U75" s="33" t="n">
        <f aca="false">LMPreScn!CI77</f>
        <v>0.551020408163265</v>
      </c>
      <c r="V75" s="0" t="n">
        <f aca="false">LMPreScn!R77</f>
        <v>7</v>
      </c>
      <c r="W75" s="0" t="n">
        <f aca="false">LMPreScn!S77</f>
        <v>11</v>
      </c>
      <c r="X75" s="0" t="str">
        <f aca="false">LMPreScn!M77</f>
        <v>The student began the difficult article.</v>
      </c>
      <c r="Y75" s="0" t="str">
        <f aca="false">LMPreScn!N77</f>
        <v>It took him a while to</v>
      </c>
    </row>
    <row r="76" customFormat="false" ht="13.8" hidden="false" customHeight="false" outlineLevel="0" collapsed="false">
      <c r="A76" s="0" t="str">
        <f aca="false">CONCATENATE("Item/",ASC(C76),"/",E76)</f>
        <v>Item/12010/list_3/half_1/agent_37/metverb_3/target_38/avtcon_2</v>
      </c>
      <c r="B76" s="34" t="str">
        <f aca="false">CONCATENATE("(#", ASC( LMPreScn!I78), ") \d+ (\d+)")</f>
        <v>(#12010) \d+ (\d+)</v>
      </c>
      <c r="C76" s="0" t="n">
        <f aca="false">LMPreScn!I78</f>
        <v>12010</v>
      </c>
      <c r="D76" s="0" t="str">
        <f aca="false">CONCATENATE(P76,"_", R76, "_", T76)</f>
        <v>journalist_began_read</v>
      </c>
      <c r="E76" s="0" t="str">
        <f aca="false">CONCATENATE( "list_", G76, "/", "half_", K76, "/", "agent_", O76, "/", "metverb_", Q76, "/", "target_", S76, "/", "avtcon_", I76)</f>
        <v>list_3/half_1/agent_37/metverb_3/target_38/avtcon_2</v>
      </c>
      <c r="F76" s="0" t="str">
        <f aca="false">CONCATENATE( H76, "/", L76, "/", P76, "/", R76, "/", T76, "/", J76)</f>
        <v>CH1N/first/journalist/began/read/incon</v>
      </c>
      <c r="G76" s="0" t="n">
        <f aca="false">IF(LEFT(H76,1)="A",1,IF(LEFT(H76,1)="B",2,IF(LEFT(H76,1)="C",3,IF(LEFT(H76,1)="D",4,#na))))</f>
        <v>3</v>
      </c>
      <c r="H76" s="0" t="str">
        <f aca="false">LMPreScn!A78</f>
        <v>CH1N</v>
      </c>
      <c r="I76" s="0" t="n">
        <v>2</v>
      </c>
      <c r="J76" s="0" t="s">
        <v>3594</v>
      </c>
      <c r="K76" s="0" t="n">
        <v>1</v>
      </c>
      <c r="L76" s="0" t="s">
        <v>3593</v>
      </c>
      <c r="M76" s="0" t="n">
        <f aca="false">1 + (2*(INT((ROW()-2)/4))) + MOD(ROW()-2,2)</f>
        <v>37</v>
      </c>
      <c r="N76" s="0" t="str">
        <f aca="false">CONCATENATE("context_",ASC(M76))</f>
        <v>context_37</v>
      </c>
      <c r="O76" s="0" t="n">
        <f aca="false">M76</f>
        <v>37</v>
      </c>
      <c r="P76" s="0" t="str">
        <f aca="false">MID(LMPreScn!M78, SEARCH(" ", LMPreScn!M78, SEARCH(" ", LMPreScn!M78))+1, SEARCH(" ", LMPreScn!M78, SEARCH(" ", LMPreScn!M78)+1) -  (SEARCH(" ", LMPreScn!M78, SEARCH(" ", LMPreScn!M78)) + 1))</f>
        <v>journalist</v>
      </c>
      <c r="Q76" s="0" t="n">
        <f aca="false">IF(R76="attempted", 1, IF(R76="avoided", 2, IF(R76="began",3,IF(R76="completed",4, IF(R76="continued",5,IF(R76="endured", 6, IF(R76="enjoyed", 7, IF(R76="finished", 8, IF(R76="preferred", 9, IF(R76="resisted", 10, IF(R76="started", 11, IF(R76="tried",12,"ERROR"))))))))))))</f>
        <v>3</v>
      </c>
      <c r="R76" s="0" t="str">
        <f aca="false">LMPreScn!T78</f>
        <v>began</v>
      </c>
      <c r="S76" s="0" t="n">
        <f aca="false">1 + (2*(INT((ROW()-2)/4))) + MOD(ROW()-1,2)</f>
        <v>38</v>
      </c>
      <c r="T76" s="0" t="str">
        <f aca="false">LMPreScn!CK78</f>
        <v>read</v>
      </c>
      <c r="U76" s="33" t="n">
        <f aca="false">LMPreScn!CI78</f>
        <v>0.102040816326531</v>
      </c>
      <c r="V76" s="0" t="n">
        <f aca="false">LMPreScn!R78</f>
        <v>7</v>
      </c>
      <c r="W76" s="0" t="n">
        <f aca="false">LMPreScn!S78</f>
        <v>11</v>
      </c>
      <c r="X76" s="0" t="str">
        <f aca="false">LMPreScn!M78</f>
        <v>The journalist began the difficult article.</v>
      </c>
      <c r="Y76" s="0" t="str">
        <f aca="false">LMPreScn!N78</f>
        <v>It took him a while to</v>
      </c>
    </row>
    <row r="77" customFormat="false" ht="13.8" hidden="false" customHeight="false" outlineLevel="0" collapsed="false">
      <c r="A77" s="0" t="str">
        <f aca="false">CONCATENATE("Item/",ASC(C77),"/",E77)</f>
        <v>Item/13010/list_4/half_1/agent_38/metverb_3/target_37/avtcon_2</v>
      </c>
      <c r="B77" s="34" t="str">
        <f aca="false">CONCATENATE("(#", ASC( LMPreScn!I79), ") \d+ (\d+)")</f>
        <v>(#13010) \d+ (\d+)</v>
      </c>
      <c r="C77" s="0" t="n">
        <f aca="false">LMPreScn!I79</f>
        <v>13010</v>
      </c>
      <c r="D77" s="0" t="str">
        <f aca="false">CONCATENATE(P77,"_", R77, "_", T77)</f>
        <v>student_began_write</v>
      </c>
      <c r="E77" s="0" t="str">
        <f aca="false">CONCATENATE( "list_", G77, "/", "half_", K77, "/", "agent_", O77, "/", "metverb_", Q77, "/", "target_", S77, "/", "avtcon_", I77)</f>
        <v>list_4/half_1/agent_38/metverb_3/target_37/avtcon_2</v>
      </c>
      <c r="F77" s="0" t="str">
        <f aca="false">CONCATENATE( H77, "/", L77, "/", P77, "/", R77, "/", T77, "/", J77)</f>
        <v>DH1N/first/student/began/write/incon</v>
      </c>
      <c r="G77" s="0" t="n">
        <f aca="false">IF(LEFT(H77,1)="A",1,IF(LEFT(H77,1)="B",2,IF(LEFT(H77,1)="C",3,IF(LEFT(H77,1)="D",4,#na))))</f>
        <v>4</v>
      </c>
      <c r="H77" s="0" t="str">
        <f aca="false">LMPreScn!A79</f>
        <v>DH1N</v>
      </c>
      <c r="I77" s="0" t="n">
        <v>2</v>
      </c>
      <c r="J77" s="0" t="s">
        <v>3594</v>
      </c>
      <c r="K77" s="0" t="n">
        <v>1</v>
      </c>
      <c r="L77" s="0" t="s">
        <v>3593</v>
      </c>
      <c r="M77" s="0" t="n">
        <f aca="false">1 + (2*(INT((ROW()-2)/4))) + MOD(ROW()-2,2)</f>
        <v>38</v>
      </c>
      <c r="N77" s="0" t="str">
        <f aca="false">CONCATENATE("context_",ASC(M77))</f>
        <v>context_38</v>
      </c>
      <c r="O77" s="0" t="n">
        <f aca="false">M77</f>
        <v>38</v>
      </c>
      <c r="P77" s="0" t="str">
        <f aca="false">MID(LMPreScn!M79, SEARCH(" ", LMPreScn!M79, SEARCH(" ", LMPreScn!M79))+1, SEARCH(" ", LMPreScn!M79, SEARCH(" ", LMPreScn!M79)+1) -  (SEARCH(" ", LMPreScn!M79, SEARCH(" ", LMPreScn!M79)) + 1))</f>
        <v>student</v>
      </c>
      <c r="Q77" s="0" t="n">
        <f aca="false">IF(R77="attempted", 1, IF(R77="avoided", 2, IF(R77="began",3,IF(R77="completed",4, IF(R77="continued",5,IF(R77="endured", 6, IF(R77="enjoyed", 7, IF(R77="finished", 8, IF(R77="preferred", 9, IF(R77="resisted", 10, IF(R77="started", 11, IF(R77="tried",12,"ERROR"))))))))))))</f>
        <v>3</v>
      </c>
      <c r="R77" s="0" t="str">
        <f aca="false">LMPreScn!T79</f>
        <v>began</v>
      </c>
      <c r="S77" s="0" t="n">
        <f aca="false">1 + (2*(INT((ROW()-2)/4))) + MOD(ROW()-1,2)</f>
        <v>37</v>
      </c>
      <c r="T77" s="0" t="str">
        <f aca="false">LMPreScn!CK79</f>
        <v>write</v>
      </c>
      <c r="U77" s="33" t="n">
        <f aca="false">LMPreScn!CI79</f>
        <v>0.142857142857143</v>
      </c>
      <c r="V77" s="0" t="n">
        <f aca="false">LMPreScn!R79</f>
        <v>7</v>
      </c>
      <c r="W77" s="0" t="n">
        <f aca="false">LMPreScn!S79</f>
        <v>11</v>
      </c>
      <c r="X77" s="0" t="str">
        <f aca="false">LMPreScn!M79</f>
        <v>The student began the difficult article.</v>
      </c>
      <c r="Y77" s="0" t="str">
        <f aca="false">LMPreScn!N79</f>
        <v>It took him a while to</v>
      </c>
    </row>
    <row r="78" customFormat="false" ht="13.8" hidden="false" customHeight="false" outlineLevel="0" collapsed="false">
      <c r="A78" s="0" t="str">
        <f aca="false">CONCATENATE("Item/",ASC(C78),"/",E78)</f>
        <v>Item/15010/list_2/half_1/agent_39/metverb_3/target_39/avtcon_1</v>
      </c>
      <c r="B78" s="34" t="str">
        <f aca="false">CONCATENATE("(#", ASC( LMPreScn!I80), ") \d+ (\d+)")</f>
        <v>(#15010) \d+ (\d+)</v>
      </c>
      <c r="C78" s="0" t="n">
        <f aca="false">LMPreScn!I80</f>
        <v>15010</v>
      </c>
      <c r="D78" s="0" t="str">
        <f aca="false">CONCATENATE(P78,"_", R78, "_", T78)</f>
        <v>journalist_began_write</v>
      </c>
      <c r="E78" s="0" t="str">
        <f aca="false">CONCATENATE( "list_", G78, "/", "half_", K78, "/", "agent_", O78, "/", "metverb_", Q78, "/", "target_", S78, "/", "avtcon_", I78)</f>
        <v>list_2/half_1/agent_39/metverb_3/target_39/avtcon_1</v>
      </c>
      <c r="F78" s="0" t="str">
        <f aca="false">CONCATENATE( H78, "/", L78, "/", P78, "/", R78, "/", T78, "/", J78)</f>
        <v>BH2N/first/journalist/began/write/con</v>
      </c>
      <c r="G78" s="0" t="n">
        <f aca="false">IF(LEFT(H78,1)="A",1,IF(LEFT(H78,1)="B",2,IF(LEFT(H78,1)="C",3,IF(LEFT(H78,1)="D",4,#na))))</f>
        <v>2</v>
      </c>
      <c r="H78" s="0" t="str">
        <f aca="false">LMPreScn!A80</f>
        <v>BH2N</v>
      </c>
      <c r="I78" s="0" t="n">
        <v>1</v>
      </c>
      <c r="J78" s="0" t="s">
        <v>3592</v>
      </c>
      <c r="K78" s="0" t="n">
        <v>1</v>
      </c>
      <c r="L78" s="0" t="s">
        <v>3593</v>
      </c>
      <c r="M78" s="0" t="n">
        <f aca="false">1 + (2*(INT((ROW()-2)/4))) + MOD(ROW()-2,2)</f>
        <v>39</v>
      </c>
      <c r="N78" s="0" t="str">
        <f aca="false">CONCATENATE("context_",ASC(M78))</f>
        <v>context_39</v>
      </c>
      <c r="O78" s="0" t="n">
        <f aca="false">M78</f>
        <v>39</v>
      </c>
      <c r="P78" s="0" t="str">
        <f aca="false">MID(LMPreScn!M80, SEARCH(" ", LMPreScn!M80, SEARCH(" ", LMPreScn!M80))+1, SEARCH(" ", LMPreScn!M80, SEARCH(" ", LMPreScn!M80)+1) -  (SEARCH(" ", LMPreScn!M80, SEARCH(" ", LMPreScn!M80)) + 1))</f>
        <v>journalist</v>
      </c>
      <c r="Q78" s="0" t="n">
        <f aca="false">IF(R78="attempted", 1, IF(R78="avoided", 2, IF(R78="began",3,IF(R78="completed",4, IF(R78="continued",5,IF(R78="endured", 6, IF(R78="enjoyed", 7, IF(R78="finished", 8, IF(R78="preferred", 9, IF(R78="resisted", 10, IF(R78="started", 11, IF(R78="tried",12,"ERROR"))))))))))))</f>
        <v>3</v>
      </c>
      <c r="R78" s="0" t="str">
        <f aca="false">LMPreScn!T80</f>
        <v>began</v>
      </c>
      <c r="S78" s="0" t="n">
        <f aca="false">1 + (2*(INT((ROW()-2)/4))) + MOD(ROW()-2,2)</f>
        <v>39</v>
      </c>
      <c r="T78" s="0" t="str">
        <f aca="false">LMPreScn!CK80</f>
        <v>write</v>
      </c>
      <c r="U78" s="33" t="n">
        <f aca="false">LMPreScn!CI80</f>
        <v>0.346938775510204</v>
      </c>
      <c r="V78" s="0" t="n">
        <f aca="false">LMPreScn!R80</f>
        <v>7</v>
      </c>
      <c r="W78" s="0" t="n">
        <f aca="false">LMPreScn!S80</f>
        <v>11</v>
      </c>
      <c r="X78" s="0" t="str">
        <f aca="false">LMPreScn!M80</f>
        <v>The journalist began the difficult article.</v>
      </c>
      <c r="Y78" s="0" t="str">
        <f aca="false">LMPreScn!N80</f>
        <v>It took him a while to</v>
      </c>
    </row>
    <row r="79" customFormat="false" ht="13.8" hidden="false" customHeight="false" outlineLevel="0" collapsed="false">
      <c r="A79" s="0" t="str">
        <f aca="false">CONCATENATE("Item/",ASC(C79),"/",E79)</f>
        <v>Item/16010/list_1/half_1/agent_40/metverb_3/target_40/avtcon_1</v>
      </c>
      <c r="B79" s="34" t="str">
        <f aca="false">CONCATENATE("(#", ASC( LMPreScn!I81), ") \d+ (\d+)")</f>
        <v>(#16010) \d+ (\d+)</v>
      </c>
      <c r="C79" s="0" t="n">
        <f aca="false">LMPreScn!I81</f>
        <v>16010</v>
      </c>
      <c r="D79" s="0" t="str">
        <f aca="false">CONCATENATE(P79,"_", R79, "_", T79)</f>
        <v>student_began_read</v>
      </c>
      <c r="E79" s="0" t="str">
        <f aca="false">CONCATENATE( "list_", G79, "/", "half_", K79, "/", "agent_", O79, "/", "metverb_", Q79, "/", "target_", S79, "/", "avtcon_", I79)</f>
        <v>list_1/half_1/agent_40/metverb_3/target_40/avtcon_1</v>
      </c>
      <c r="F79" s="0" t="str">
        <f aca="false">CONCATENATE( H79, "/", L79, "/", P79, "/", R79, "/", T79, "/", J79)</f>
        <v>AH2N/first/student/began/read/con</v>
      </c>
      <c r="G79" s="0" t="n">
        <f aca="false">IF(LEFT(H79,1)="A",1,IF(LEFT(H79,1)="B",2,IF(LEFT(H79,1)="C",3,IF(LEFT(H79,1)="D",4,#na))))</f>
        <v>1</v>
      </c>
      <c r="H79" s="0" t="str">
        <f aca="false">LMPreScn!A81</f>
        <v>AH2N</v>
      </c>
      <c r="I79" s="0" t="n">
        <v>1</v>
      </c>
      <c r="J79" s="0" t="s">
        <v>3592</v>
      </c>
      <c r="K79" s="0" t="n">
        <v>1</v>
      </c>
      <c r="L79" s="0" t="s">
        <v>3593</v>
      </c>
      <c r="M79" s="0" t="n">
        <f aca="false">1 + (2*(INT((ROW()-2)/4))) + MOD(ROW()-2,2)</f>
        <v>40</v>
      </c>
      <c r="N79" s="0" t="str">
        <f aca="false">CONCATENATE("context_",ASC(M79))</f>
        <v>context_40</v>
      </c>
      <c r="O79" s="0" t="n">
        <f aca="false">M79</f>
        <v>40</v>
      </c>
      <c r="P79" s="0" t="str">
        <f aca="false">MID(LMPreScn!M81, SEARCH(" ", LMPreScn!M81, SEARCH(" ", LMPreScn!M81))+1, SEARCH(" ", LMPreScn!M81, SEARCH(" ", LMPreScn!M81)+1) -  (SEARCH(" ", LMPreScn!M81, SEARCH(" ", LMPreScn!M81)) + 1))</f>
        <v>student</v>
      </c>
      <c r="Q79" s="0" t="n">
        <f aca="false">IF(R79="attempted", 1, IF(R79="avoided", 2, IF(R79="began",3,IF(R79="completed",4, IF(R79="continued",5,IF(R79="endured", 6, IF(R79="enjoyed", 7, IF(R79="finished", 8, IF(R79="preferred", 9, IF(R79="resisted", 10, IF(R79="started", 11, IF(R79="tried",12,"ERROR"))))))))))))</f>
        <v>3</v>
      </c>
      <c r="R79" s="0" t="str">
        <f aca="false">LMPreScn!T81</f>
        <v>began</v>
      </c>
      <c r="S79" s="0" t="n">
        <f aca="false">1 + (2*(INT((ROW()-2)/4))) + MOD(ROW()-2,2)</f>
        <v>40</v>
      </c>
      <c r="T79" s="0" t="str">
        <f aca="false">LMPreScn!CK81</f>
        <v>read</v>
      </c>
      <c r="U79" s="33" t="n">
        <f aca="false">LMPreScn!CI81</f>
        <v>0.551020408163265</v>
      </c>
      <c r="V79" s="0" t="n">
        <f aca="false">LMPreScn!R81</f>
        <v>7</v>
      </c>
      <c r="W79" s="0" t="n">
        <f aca="false">LMPreScn!S81</f>
        <v>11</v>
      </c>
      <c r="X79" s="0" t="str">
        <f aca="false">LMPreScn!M81</f>
        <v>The student began the difficult article.</v>
      </c>
      <c r="Y79" s="0" t="str">
        <f aca="false">LMPreScn!N81</f>
        <v>It took him a while to</v>
      </c>
    </row>
    <row r="80" customFormat="false" ht="13.8" hidden="false" customHeight="false" outlineLevel="0" collapsed="false">
      <c r="A80" s="0" t="str">
        <f aca="false">CONCATENATE("Item/",ASC(C80),"/",E80)</f>
        <v>Item/17010/list_4/half_1/agent_39/metverb_3/target_40/avtcon_2</v>
      </c>
      <c r="B80" s="34" t="str">
        <f aca="false">CONCATENATE("(#", ASC( LMPreScn!I82), ") \d+ (\d+)")</f>
        <v>(#17010) \d+ (\d+)</v>
      </c>
      <c r="C80" s="0" t="n">
        <f aca="false">LMPreScn!I82</f>
        <v>17010</v>
      </c>
      <c r="D80" s="0" t="str">
        <f aca="false">CONCATENATE(P80,"_", R80, "_", T80)</f>
        <v>journalist_began_read</v>
      </c>
      <c r="E80" s="0" t="str">
        <f aca="false">CONCATENATE( "list_", G80, "/", "half_", K80, "/", "agent_", O80, "/", "metverb_", Q80, "/", "target_", S80, "/", "avtcon_", I80)</f>
        <v>list_4/half_1/agent_39/metverb_3/target_40/avtcon_2</v>
      </c>
      <c r="F80" s="0" t="str">
        <f aca="false">CONCATENATE( H80, "/", L80, "/", P80, "/", R80, "/", T80, "/", J80)</f>
        <v>DH2N/first/journalist/began/read/incon</v>
      </c>
      <c r="G80" s="0" t="n">
        <f aca="false">IF(LEFT(H80,1)="A",1,IF(LEFT(H80,1)="B",2,IF(LEFT(H80,1)="C",3,IF(LEFT(H80,1)="D",4,#na))))</f>
        <v>4</v>
      </c>
      <c r="H80" s="0" t="str">
        <f aca="false">LMPreScn!A82</f>
        <v>DH2N</v>
      </c>
      <c r="I80" s="0" t="n">
        <v>2</v>
      </c>
      <c r="J80" s="0" t="s">
        <v>3594</v>
      </c>
      <c r="K80" s="0" t="n">
        <v>1</v>
      </c>
      <c r="L80" s="0" t="s">
        <v>3593</v>
      </c>
      <c r="M80" s="0" t="n">
        <f aca="false">1 + (2*(INT((ROW()-2)/4))) + MOD(ROW()-2,2)</f>
        <v>39</v>
      </c>
      <c r="N80" s="0" t="str">
        <f aca="false">CONCATENATE("context_",ASC(M80))</f>
        <v>context_39</v>
      </c>
      <c r="O80" s="0" t="n">
        <f aca="false">M80</f>
        <v>39</v>
      </c>
      <c r="P80" s="0" t="str">
        <f aca="false">MID(LMPreScn!M82, SEARCH(" ", LMPreScn!M82, SEARCH(" ", LMPreScn!M82))+1, SEARCH(" ", LMPreScn!M82, SEARCH(" ", LMPreScn!M82)+1) -  (SEARCH(" ", LMPreScn!M82, SEARCH(" ", LMPreScn!M82)) + 1))</f>
        <v>journalist</v>
      </c>
      <c r="Q80" s="0" t="n">
        <f aca="false">IF(R80="attempted", 1, IF(R80="avoided", 2, IF(R80="began",3,IF(R80="completed",4, IF(R80="continued",5,IF(R80="endured", 6, IF(R80="enjoyed", 7, IF(R80="finished", 8, IF(R80="preferred", 9, IF(R80="resisted", 10, IF(R80="started", 11, IF(R80="tried",12,"ERROR"))))))))))))</f>
        <v>3</v>
      </c>
      <c r="R80" s="0" t="str">
        <f aca="false">LMPreScn!T82</f>
        <v>began</v>
      </c>
      <c r="S80" s="0" t="n">
        <f aca="false">1 + (2*(INT((ROW()-2)/4))) + MOD(ROW()-1,2)</f>
        <v>40</v>
      </c>
      <c r="T80" s="0" t="str">
        <f aca="false">LMPreScn!CK82</f>
        <v>read</v>
      </c>
      <c r="U80" s="33" t="n">
        <f aca="false">LMPreScn!CI82</f>
        <v>0.102040816326531</v>
      </c>
      <c r="V80" s="0" t="n">
        <f aca="false">LMPreScn!R82</f>
        <v>7</v>
      </c>
      <c r="W80" s="0" t="n">
        <f aca="false">LMPreScn!S82</f>
        <v>11</v>
      </c>
      <c r="X80" s="0" t="str">
        <f aca="false">LMPreScn!M82</f>
        <v>The journalist began the difficult article.</v>
      </c>
      <c r="Y80" s="0" t="str">
        <f aca="false">LMPreScn!N82</f>
        <v>It took him a while to</v>
      </c>
    </row>
    <row r="81" customFormat="false" ht="13.8" hidden="false" customHeight="false" outlineLevel="0" collapsed="false">
      <c r="A81" s="0" t="str">
        <f aca="false">CONCATENATE("Item/",ASC(C81),"/",E81)</f>
        <v>Item/18010/list_3/half_1/agent_40/metverb_3/target_39/avtcon_2</v>
      </c>
      <c r="B81" s="34" t="str">
        <f aca="false">CONCATENATE("(#", ASC( LMPreScn!I83), ") \d+ (\d+)")</f>
        <v>(#18010) \d+ (\d+)</v>
      </c>
      <c r="C81" s="0" t="n">
        <f aca="false">LMPreScn!I83</f>
        <v>18010</v>
      </c>
      <c r="D81" s="0" t="str">
        <f aca="false">CONCATENATE(P81,"_", R81, "_", T81)</f>
        <v>student_began_write</v>
      </c>
      <c r="E81" s="0" t="str">
        <f aca="false">CONCATENATE( "list_", G81, "/", "half_", K81, "/", "agent_", O81, "/", "metverb_", Q81, "/", "target_", S81, "/", "avtcon_", I81)</f>
        <v>list_3/half_1/agent_40/metverb_3/target_39/avtcon_2</v>
      </c>
      <c r="F81" s="0" t="str">
        <f aca="false">CONCATENATE( H81, "/", L81, "/", P81, "/", R81, "/", T81, "/", J81)</f>
        <v>CH2N/first/student/began/write/incon</v>
      </c>
      <c r="G81" s="0" t="n">
        <f aca="false">IF(LEFT(H81,1)="A",1,IF(LEFT(H81,1)="B",2,IF(LEFT(H81,1)="C",3,IF(LEFT(H81,1)="D",4,#na))))</f>
        <v>3</v>
      </c>
      <c r="H81" s="0" t="str">
        <f aca="false">LMPreScn!A83</f>
        <v>CH2N</v>
      </c>
      <c r="I81" s="0" t="n">
        <v>2</v>
      </c>
      <c r="J81" s="0" t="s">
        <v>3594</v>
      </c>
      <c r="K81" s="0" t="n">
        <v>1</v>
      </c>
      <c r="L81" s="0" t="s">
        <v>3593</v>
      </c>
      <c r="M81" s="0" t="n">
        <f aca="false">1 + (2*(INT((ROW()-2)/4))) + MOD(ROW()-2,2)</f>
        <v>40</v>
      </c>
      <c r="N81" s="0" t="str">
        <f aca="false">CONCATENATE("context_",ASC(M81))</f>
        <v>context_40</v>
      </c>
      <c r="O81" s="0" t="n">
        <f aca="false">M81</f>
        <v>40</v>
      </c>
      <c r="P81" s="0" t="str">
        <f aca="false">MID(LMPreScn!M83, SEARCH(" ", LMPreScn!M83, SEARCH(" ", LMPreScn!M83))+1, SEARCH(" ", LMPreScn!M83, SEARCH(" ", LMPreScn!M83)+1) -  (SEARCH(" ", LMPreScn!M83, SEARCH(" ", LMPreScn!M83)) + 1))</f>
        <v>student</v>
      </c>
      <c r="Q81" s="0" t="n">
        <f aca="false">IF(R81="attempted", 1, IF(R81="avoided", 2, IF(R81="began",3,IF(R81="completed",4, IF(R81="continued",5,IF(R81="endured", 6, IF(R81="enjoyed", 7, IF(R81="finished", 8, IF(R81="preferred", 9, IF(R81="resisted", 10, IF(R81="started", 11, IF(R81="tried",12,"ERROR"))))))))))))</f>
        <v>3</v>
      </c>
      <c r="R81" s="0" t="str">
        <f aca="false">LMPreScn!T83</f>
        <v>began</v>
      </c>
      <c r="S81" s="0" t="n">
        <f aca="false">1 + (2*(INT((ROW()-2)/4))) + MOD(ROW()-1,2)</f>
        <v>39</v>
      </c>
      <c r="T81" s="0" t="str">
        <f aca="false">LMPreScn!CK83</f>
        <v>write</v>
      </c>
      <c r="U81" s="33" t="n">
        <f aca="false">LMPreScn!CI83</f>
        <v>0.142857142857143</v>
      </c>
      <c r="V81" s="0" t="n">
        <f aca="false">LMPreScn!R83</f>
        <v>7</v>
      </c>
      <c r="W81" s="0" t="n">
        <f aca="false">LMPreScn!S83</f>
        <v>11</v>
      </c>
      <c r="X81" s="0" t="str">
        <f aca="false">LMPreScn!M83</f>
        <v>The student began the difficult article.</v>
      </c>
      <c r="Y81" s="0" t="str">
        <f aca="false">LMPreScn!N83</f>
        <v>It took him a while to</v>
      </c>
    </row>
    <row r="82" customFormat="false" ht="13.8" hidden="false" customHeight="false" outlineLevel="0" collapsed="false">
      <c r="A82" s="0" t="str">
        <f aca="false">CONCATENATE("Item/",ASC(C82),"/",E82)</f>
        <v>Item/10011/list_1/half_1/agent_41/metverb_3/target_41/avtcon_1</v>
      </c>
      <c r="B82" s="34" t="str">
        <f aca="false">CONCATENATE("(#", ASC( LMPreScn!I84), ") \d+ (\d+)")</f>
        <v>(#10011) \d+ (\d+)</v>
      </c>
      <c r="C82" s="0" t="n">
        <f aca="false">LMPreScn!I84</f>
        <v>10011</v>
      </c>
      <c r="D82" s="0" t="str">
        <f aca="false">CONCATENATE(P82,"_", R82, "_", T82)</f>
        <v>guitarist_began_play</v>
      </c>
      <c r="E82" s="0" t="str">
        <f aca="false">CONCATENATE( "list_", G82, "/", "half_", K82, "/", "agent_", O82, "/", "metverb_", Q82, "/", "target_", S82, "/", "avtcon_", I82)</f>
        <v>list_1/half_1/agent_41/metverb_3/target_41/avtcon_1</v>
      </c>
      <c r="F82" s="0" t="str">
        <f aca="false">CONCATENATE( H82, "/", L82, "/", P82, "/", R82, "/", T82, "/", J82)</f>
        <v>AH1N/first/guitarist/began/play/con</v>
      </c>
      <c r="G82" s="0" t="n">
        <f aca="false">IF(LEFT(H82,1)="A",1,IF(LEFT(H82,1)="B",2,IF(LEFT(H82,1)="C",3,IF(LEFT(H82,1)="D",4,#na))))</f>
        <v>1</v>
      </c>
      <c r="H82" s="0" t="str">
        <f aca="false">LMPreScn!A84</f>
        <v>AH1N</v>
      </c>
      <c r="I82" s="0" t="n">
        <v>1</v>
      </c>
      <c r="J82" s="0" t="s">
        <v>3592</v>
      </c>
      <c r="K82" s="0" t="n">
        <v>1</v>
      </c>
      <c r="L82" s="0" t="s">
        <v>3593</v>
      </c>
      <c r="M82" s="0" t="n">
        <f aca="false">1 + (2*(INT((ROW()-2)/4))) + MOD(ROW()-2,2)</f>
        <v>41</v>
      </c>
      <c r="N82" s="0" t="str">
        <f aca="false">CONCATENATE("context_",ASC(M82))</f>
        <v>context_41</v>
      </c>
      <c r="O82" s="0" t="n">
        <f aca="false">M82</f>
        <v>41</v>
      </c>
      <c r="P82" s="0" t="str">
        <f aca="false">MID(LMPreScn!M84, SEARCH(" ", LMPreScn!M84, SEARCH(" ", LMPreScn!M84))+1, SEARCH(" ", LMPreScn!M84, SEARCH(" ", LMPreScn!M84)+1) -  (SEARCH(" ", LMPreScn!M84, SEARCH(" ", LMPreScn!M84)) + 1))</f>
        <v>guitarist</v>
      </c>
      <c r="Q82" s="0" t="n">
        <f aca="false">IF(R82="attempted", 1, IF(R82="avoided", 2, IF(R82="began",3,IF(R82="completed",4, IF(R82="continued",5,IF(R82="endured", 6, IF(R82="enjoyed", 7, IF(R82="finished", 8, IF(R82="preferred", 9, IF(R82="resisted", 10, IF(R82="started", 11, IF(R82="tried",12,"ERROR"))))))))))))</f>
        <v>3</v>
      </c>
      <c r="R82" s="0" t="str">
        <f aca="false">LMPreScn!T84</f>
        <v>began</v>
      </c>
      <c r="S82" s="0" t="n">
        <f aca="false">1 + (2*(INT((ROW()-2)/4))) + MOD(ROW()-2,2)</f>
        <v>41</v>
      </c>
      <c r="T82" s="0" t="str">
        <f aca="false">LMPreScn!CK84</f>
        <v>play</v>
      </c>
      <c r="U82" s="33" t="n">
        <f aca="false">LMPreScn!CI84</f>
        <v>0.551020408163265</v>
      </c>
      <c r="V82" s="0" t="n">
        <f aca="false">LMPreScn!R84</f>
        <v>6</v>
      </c>
      <c r="W82" s="0" t="n">
        <f aca="false">LMPreScn!S84</f>
        <v>9</v>
      </c>
      <c r="X82" s="0" t="str">
        <f aca="false">LMPreScn!M84</f>
        <v>The guitarist began a beautiful song.</v>
      </c>
      <c r="Y82" s="0" t="str">
        <f aca="false">LMPreScn!N84</f>
        <v>Everyone listened while he would</v>
      </c>
    </row>
    <row r="83" customFormat="false" ht="13.8" hidden="false" customHeight="false" outlineLevel="0" collapsed="false">
      <c r="A83" s="0" t="str">
        <f aca="false">CONCATENATE("Item/",ASC(C83),"/",E83)</f>
        <v>Item/11011/list_2/half_1/agent_42/metverb_3/target_42/avtcon_1</v>
      </c>
      <c r="B83" s="34" t="str">
        <f aca="false">CONCATENATE("(#", ASC( LMPreScn!I85), ") \d+ (\d+)")</f>
        <v>(#11011) \d+ (\d+)</v>
      </c>
      <c r="C83" s="0" t="n">
        <f aca="false">LMPreScn!I85</f>
        <v>11011</v>
      </c>
      <c r="D83" s="0" t="str">
        <f aca="false">CONCATENATE(P83,"_", R83, "_", T83)</f>
        <v>bird_began_sing</v>
      </c>
      <c r="E83" s="0" t="str">
        <f aca="false">CONCATENATE( "list_", G83, "/", "half_", K83, "/", "agent_", O83, "/", "metverb_", Q83, "/", "target_", S83, "/", "avtcon_", I83)</f>
        <v>list_2/half_1/agent_42/metverb_3/target_42/avtcon_1</v>
      </c>
      <c r="F83" s="0" t="str">
        <f aca="false">CONCATENATE( H83, "/", L83, "/", P83, "/", R83, "/", T83, "/", J83)</f>
        <v>BH1N/first/bird/began/sing/con</v>
      </c>
      <c r="G83" s="0" t="n">
        <f aca="false">IF(LEFT(H83,1)="A",1,IF(LEFT(H83,1)="B",2,IF(LEFT(H83,1)="C",3,IF(LEFT(H83,1)="D",4,#na))))</f>
        <v>2</v>
      </c>
      <c r="H83" s="0" t="str">
        <f aca="false">LMPreScn!A85</f>
        <v>BH1N</v>
      </c>
      <c r="I83" s="0" t="n">
        <v>1</v>
      </c>
      <c r="J83" s="0" t="s">
        <v>3592</v>
      </c>
      <c r="K83" s="0" t="n">
        <v>1</v>
      </c>
      <c r="L83" s="0" t="s">
        <v>3593</v>
      </c>
      <c r="M83" s="0" t="n">
        <f aca="false">1 + (2*(INT((ROW()-2)/4))) + MOD(ROW()-2,2)</f>
        <v>42</v>
      </c>
      <c r="N83" s="0" t="str">
        <f aca="false">CONCATENATE("context_",ASC(M83))</f>
        <v>context_42</v>
      </c>
      <c r="O83" s="0" t="n">
        <f aca="false">M83</f>
        <v>42</v>
      </c>
      <c r="P83" s="0" t="str">
        <f aca="false">MID(LMPreScn!M85, SEARCH(" ", LMPreScn!M85, SEARCH(" ", LMPreScn!M85))+1, SEARCH(" ", LMPreScn!M85, SEARCH(" ", LMPreScn!M85)+1) -  (SEARCH(" ", LMPreScn!M85, SEARCH(" ", LMPreScn!M85)) + 1))</f>
        <v>bird</v>
      </c>
      <c r="Q83" s="0" t="n">
        <f aca="false">IF(R83="attempted", 1, IF(R83="avoided", 2, IF(R83="began",3,IF(R83="completed",4, IF(R83="continued",5,IF(R83="endured", 6, IF(R83="enjoyed", 7, IF(R83="finished", 8, IF(R83="preferred", 9, IF(R83="resisted", 10, IF(R83="started", 11, IF(R83="tried",12,"ERROR"))))))))))))</f>
        <v>3</v>
      </c>
      <c r="R83" s="0" t="str">
        <f aca="false">LMPreScn!T85</f>
        <v>began</v>
      </c>
      <c r="S83" s="0" t="n">
        <f aca="false">1 + (2*(INT((ROW()-2)/4))) + MOD(ROW()-2,2)</f>
        <v>42</v>
      </c>
      <c r="T83" s="0" t="str">
        <f aca="false">LMPreScn!CK85</f>
        <v>sing</v>
      </c>
      <c r="U83" s="33" t="n">
        <f aca="false">LMPreScn!CI85</f>
        <v>0.702127659574468</v>
      </c>
      <c r="V83" s="0" t="n">
        <f aca="false">LMPreScn!R85</f>
        <v>6</v>
      </c>
      <c r="W83" s="0" t="n">
        <f aca="false">LMPreScn!S85</f>
        <v>9</v>
      </c>
      <c r="X83" s="0" t="str">
        <f aca="false">LMPreScn!M85</f>
        <v>The bird began a beautiful song.</v>
      </c>
      <c r="Y83" s="0" t="str">
        <f aca="false">LMPreScn!N85</f>
        <v>Everyone listened while he would</v>
      </c>
    </row>
    <row r="84" customFormat="false" ht="13.8" hidden="false" customHeight="false" outlineLevel="0" collapsed="false">
      <c r="A84" s="0" t="str">
        <f aca="false">CONCATENATE("Item/",ASC(C84),"/",E84)</f>
        <v>Item/12011/list_3/half_1/agent_41/metverb_3/target_42/avtcon_2</v>
      </c>
      <c r="B84" s="34" t="str">
        <f aca="false">CONCATENATE("(#", ASC( LMPreScn!I86), ") \d+ (\d+)")</f>
        <v>(#12011) \d+ (\d+)</v>
      </c>
      <c r="C84" s="0" t="n">
        <f aca="false">LMPreScn!I86</f>
        <v>12011</v>
      </c>
      <c r="D84" s="0" t="str">
        <f aca="false">CONCATENATE(P84,"_", R84, "_", T84)</f>
        <v>guitarist_began_sing</v>
      </c>
      <c r="E84" s="0" t="str">
        <f aca="false">CONCATENATE( "list_", G84, "/", "half_", K84, "/", "agent_", O84, "/", "metverb_", Q84, "/", "target_", S84, "/", "avtcon_", I84)</f>
        <v>list_3/half_1/agent_41/metverb_3/target_42/avtcon_2</v>
      </c>
      <c r="F84" s="0" t="str">
        <f aca="false">CONCATENATE( H84, "/", L84, "/", P84, "/", R84, "/", T84, "/", J84)</f>
        <v>CH1N/first/guitarist/began/sing/incon</v>
      </c>
      <c r="G84" s="0" t="n">
        <f aca="false">IF(LEFT(H84,1)="A",1,IF(LEFT(H84,1)="B",2,IF(LEFT(H84,1)="C",3,IF(LEFT(H84,1)="D",4,#na))))</f>
        <v>3</v>
      </c>
      <c r="H84" s="0" t="str">
        <f aca="false">LMPreScn!A86</f>
        <v>CH1N</v>
      </c>
      <c r="I84" s="0" t="n">
        <v>2</v>
      </c>
      <c r="J84" s="0" t="s">
        <v>3594</v>
      </c>
      <c r="K84" s="0" t="n">
        <v>1</v>
      </c>
      <c r="L84" s="0" t="s">
        <v>3593</v>
      </c>
      <c r="M84" s="0" t="n">
        <f aca="false">1 + (2*(INT((ROW()-2)/4))) + MOD(ROW()-2,2)</f>
        <v>41</v>
      </c>
      <c r="N84" s="0" t="str">
        <f aca="false">CONCATENATE("context_",ASC(M84))</f>
        <v>context_41</v>
      </c>
      <c r="O84" s="0" t="n">
        <f aca="false">M84</f>
        <v>41</v>
      </c>
      <c r="P84" s="0" t="str">
        <f aca="false">MID(LMPreScn!M86, SEARCH(" ", LMPreScn!M86, SEARCH(" ", LMPreScn!M86))+1, SEARCH(" ", LMPreScn!M86, SEARCH(" ", LMPreScn!M86)+1) -  (SEARCH(" ", LMPreScn!M86, SEARCH(" ", LMPreScn!M86)) + 1))</f>
        <v>guitarist</v>
      </c>
      <c r="Q84" s="0" t="n">
        <f aca="false">IF(R84="attempted", 1, IF(R84="avoided", 2, IF(R84="began",3,IF(R84="completed",4, IF(R84="continued",5,IF(R84="endured", 6, IF(R84="enjoyed", 7, IF(R84="finished", 8, IF(R84="preferred", 9, IF(R84="resisted", 10, IF(R84="started", 11, IF(R84="tried",12,"ERROR"))))))))))))</f>
        <v>3</v>
      </c>
      <c r="R84" s="0" t="str">
        <f aca="false">LMPreScn!T86</f>
        <v>began</v>
      </c>
      <c r="S84" s="0" t="n">
        <f aca="false">1 + (2*(INT((ROW()-2)/4))) + MOD(ROW()-1,2)</f>
        <v>42</v>
      </c>
      <c r="T84" s="0" t="str">
        <f aca="false">LMPreScn!CK86</f>
        <v>sing</v>
      </c>
      <c r="U84" s="33" t="n">
        <f aca="false">LMPreScn!CI86</f>
        <v>0.163265306122449</v>
      </c>
      <c r="V84" s="0" t="n">
        <f aca="false">LMPreScn!R86</f>
        <v>6</v>
      </c>
      <c r="W84" s="0" t="n">
        <f aca="false">LMPreScn!S86</f>
        <v>9</v>
      </c>
      <c r="X84" s="0" t="str">
        <f aca="false">LMPreScn!M86</f>
        <v>The guitarist began a beautiful song.</v>
      </c>
      <c r="Y84" s="0" t="str">
        <f aca="false">LMPreScn!N86</f>
        <v>Everyone listened while he would</v>
      </c>
    </row>
    <row r="85" customFormat="false" ht="13.8" hidden="false" customHeight="false" outlineLevel="0" collapsed="false">
      <c r="A85" s="0" t="str">
        <f aca="false">CONCATENATE("Item/",ASC(C85),"/",E85)</f>
        <v>Item/13011/list_4/half_1/agent_42/metverb_3/target_41/avtcon_2</v>
      </c>
      <c r="B85" s="34" t="str">
        <f aca="false">CONCATENATE("(#", ASC( LMPreScn!I87), ") \d+ (\d+)")</f>
        <v>(#13011) \d+ (\d+)</v>
      </c>
      <c r="C85" s="0" t="n">
        <f aca="false">LMPreScn!I87</f>
        <v>13011</v>
      </c>
      <c r="D85" s="0" t="str">
        <f aca="false">CONCATENATE(P85,"_", R85, "_", T85)</f>
        <v>bird_began_play</v>
      </c>
      <c r="E85" s="0" t="str">
        <f aca="false">CONCATENATE( "list_", G85, "/", "half_", K85, "/", "agent_", O85, "/", "metverb_", Q85, "/", "target_", S85, "/", "avtcon_", I85)</f>
        <v>list_4/half_1/agent_42/metverb_3/target_41/avtcon_2</v>
      </c>
      <c r="F85" s="0" t="str">
        <f aca="false">CONCATENATE( H85, "/", L85, "/", P85, "/", R85, "/", T85, "/", J85)</f>
        <v>DH1N/first/bird/began/play/incon</v>
      </c>
      <c r="G85" s="0" t="n">
        <f aca="false">IF(LEFT(H85,1)="A",1,IF(LEFT(H85,1)="B",2,IF(LEFT(H85,1)="C",3,IF(LEFT(H85,1)="D",4,#na))))</f>
        <v>4</v>
      </c>
      <c r="H85" s="0" t="str">
        <f aca="false">LMPreScn!A87</f>
        <v>DH1N</v>
      </c>
      <c r="I85" s="0" t="n">
        <v>2</v>
      </c>
      <c r="J85" s="0" t="s">
        <v>3594</v>
      </c>
      <c r="K85" s="0" t="n">
        <v>1</v>
      </c>
      <c r="L85" s="0" t="s">
        <v>3593</v>
      </c>
      <c r="M85" s="0" t="n">
        <f aca="false">1 + (2*(INT((ROW()-2)/4))) + MOD(ROW()-2,2)</f>
        <v>42</v>
      </c>
      <c r="N85" s="0" t="str">
        <f aca="false">CONCATENATE("context_",ASC(M85))</f>
        <v>context_42</v>
      </c>
      <c r="O85" s="0" t="n">
        <f aca="false">M85</f>
        <v>42</v>
      </c>
      <c r="P85" s="0" t="str">
        <f aca="false">MID(LMPreScn!M87, SEARCH(" ", LMPreScn!M87, SEARCH(" ", LMPreScn!M87))+1, SEARCH(" ", LMPreScn!M87, SEARCH(" ", LMPreScn!M87)+1) -  (SEARCH(" ", LMPreScn!M87, SEARCH(" ", LMPreScn!M87)) + 1))</f>
        <v>bird</v>
      </c>
      <c r="Q85" s="0" t="n">
        <f aca="false">IF(R85="attempted", 1, IF(R85="avoided", 2, IF(R85="began",3,IF(R85="completed",4, IF(R85="continued",5,IF(R85="endured", 6, IF(R85="enjoyed", 7, IF(R85="finished", 8, IF(R85="preferred", 9, IF(R85="resisted", 10, IF(R85="started", 11, IF(R85="tried",12,"ERROR"))))))))))))</f>
        <v>3</v>
      </c>
      <c r="R85" s="0" t="str">
        <f aca="false">LMPreScn!T87</f>
        <v>began</v>
      </c>
      <c r="S85" s="0" t="n">
        <f aca="false">1 + (2*(INT((ROW()-2)/4))) + MOD(ROW()-1,2)</f>
        <v>41</v>
      </c>
      <c r="T85" s="0" t="str">
        <f aca="false">LMPreScn!CK87</f>
        <v>play</v>
      </c>
      <c r="U85" s="33" t="n">
        <f aca="false">LMPreScn!CI87</f>
        <v>0</v>
      </c>
      <c r="V85" s="0" t="n">
        <f aca="false">LMPreScn!R87</f>
        <v>6</v>
      </c>
      <c r="W85" s="0" t="n">
        <f aca="false">LMPreScn!S87</f>
        <v>9</v>
      </c>
      <c r="X85" s="0" t="str">
        <f aca="false">LMPreScn!M87</f>
        <v>The bird began a beautiful song.</v>
      </c>
      <c r="Y85" s="0" t="str">
        <f aca="false">LMPreScn!N87</f>
        <v>Everyone listened while he would</v>
      </c>
    </row>
    <row r="86" customFormat="false" ht="13.8" hidden="false" customHeight="false" outlineLevel="0" collapsed="false">
      <c r="A86" s="0" t="str">
        <f aca="false">CONCATENATE("Item/",ASC(C86),"/",E86)</f>
        <v>Item/15011/list_2/half_1/agent_43/metverb_3/target_43/avtcon_1</v>
      </c>
      <c r="B86" s="34" t="str">
        <f aca="false">CONCATENATE("(#", ASC( LMPreScn!I88), ") \d+ (\d+)")</f>
        <v>(#15011) \d+ (\d+)</v>
      </c>
      <c r="C86" s="0" t="n">
        <f aca="false">LMPreScn!I88</f>
        <v>15011</v>
      </c>
      <c r="D86" s="0" t="str">
        <f aca="false">CONCATENATE(P86,"_", R86, "_", T86)</f>
        <v>guitarist_began_play</v>
      </c>
      <c r="E86" s="0" t="str">
        <f aca="false">CONCATENATE( "list_", G86, "/", "half_", K86, "/", "agent_", O86, "/", "metverb_", Q86, "/", "target_", S86, "/", "avtcon_", I86)</f>
        <v>list_2/half_1/agent_43/metverb_3/target_43/avtcon_1</v>
      </c>
      <c r="F86" s="0" t="str">
        <f aca="false">CONCATENATE( H86, "/", L86, "/", P86, "/", R86, "/", T86, "/", J86)</f>
        <v>BH2N/first/guitarist/began/play/con</v>
      </c>
      <c r="G86" s="0" t="n">
        <f aca="false">IF(LEFT(H86,1)="A",1,IF(LEFT(H86,1)="B",2,IF(LEFT(H86,1)="C",3,IF(LEFT(H86,1)="D",4,#na))))</f>
        <v>2</v>
      </c>
      <c r="H86" s="0" t="str">
        <f aca="false">LMPreScn!A88</f>
        <v>BH2N</v>
      </c>
      <c r="I86" s="0" t="n">
        <v>1</v>
      </c>
      <c r="J86" s="0" t="s">
        <v>3592</v>
      </c>
      <c r="K86" s="0" t="n">
        <v>1</v>
      </c>
      <c r="L86" s="0" t="s">
        <v>3593</v>
      </c>
      <c r="M86" s="0" t="n">
        <f aca="false">1 + (2*(INT((ROW()-2)/4))) + MOD(ROW()-2,2)</f>
        <v>43</v>
      </c>
      <c r="N86" s="0" t="str">
        <f aca="false">CONCATENATE("context_",ASC(M86))</f>
        <v>context_43</v>
      </c>
      <c r="O86" s="0" t="n">
        <f aca="false">M86</f>
        <v>43</v>
      </c>
      <c r="P86" s="0" t="str">
        <f aca="false">MID(LMPreScn!M88, SEARCH(" ", LMPreScn!M88, SEARCH(" ", LMPreScn!M88))+1, SEARCH(" ", LMPreScn!M88, SEARCH(" ", LMPreScn!M88)+1) -  (SEARCH(" ", LMPreScn!M88, SEARCH(" ", LMPreScn!M88)) + 1))</f>
        <v>guitarist</v>
      </c>
      <c r="Q86" s="0" t="n">
        <f aca="false">IF(R86="attempted", 1, IF(R86="avoided", 2, IF(R86="began",3,IF(R86="completed",4, IF(R86="continued",5,IF(R86="endured", 6, IF(R86="enjoyed", 7, IF(R86="finished", 8, IF(R86="preferred", 9, IF(R86="resisted", 10, IF(R86="started", 11, IF(R86="tried",12,"ERROR"))))))))))))</f>
        <v>3</v>
      </c>
      <c r="R86" s="0" t="str">
        <f aca="false">LMPreScn!T88</f>
        <v>began</v>
      </c>
      <c r="S86" s="0" t="n">
        <f aca="false">1 + (2*(INT((ROW()-2)/4))) + MOD(ROW()-2,2)</f>
        <v>43</v>
      </c>
      <c r="T86" s="0" t="str">
        <f aca="false">LMPreScn!CK88</f>
        <v>play</v>
      </c>
      <c r="U86" s="33" t="n">
        <f aca="false">LMPreScn!CI88</f>
        <v>0.551020408163265</v>
      </c>
      <c r="V86" s="0" t="n">
        <f aca="false">LMPreScn!R88</f>
        <v>6</v>
      </c>
      <c r="W86" s="0" t="n">
        <f aca="false">LMPreScn!S88</f>
        <v>9</v>
      </c>
      <c r="X86" s="0" t="str">
        <f aca="false">LMPreScn!M88</f>
        <v>The guitarist began a beautiful song.</v>
      </c>
      <c r="Y86" s="0" t="str">
        <f aca="false">LMPreScn!N88</f>
        <v>Everyone listened while he would</v>
      </c>
    </row>
    <row r="87" customFormat="false" ht="13.8" hidden="false" customHeight="false" outlineLevel="0" collapsed="false">
      <c r="A87" s="0" t="str">
        <f aca="false">CONCATENATE("Item/",ASC(C87),"/",E87)</f>
        <v>Item/16011/list_1/half_1/agent_44/metverb_3/target_44/avtcon_1</v>
      </c>
      <c r="B87" s="34" t="str">
        <f aca="false">CONCATENATE("(#", ASC( LMPreScn!I89), ") \d+ (\d+)")</f>
        <v>(#16011) \d+ (\d+)</v>
      </c>
      <c r="C87" s="0" t="n">
        <f aca="false">LMPreScn!I89</f>
        <v>16011</v>
      </c>
      <c r="D87" s="0" t="str">
        <f aca="false">CONCATENATE(P87,"_", R87, "_", T87)</f>
        <v>bird_began_sing</v>
      </c>
      <c r="E87" s="0" t="str">
        <f aca="false">CONCATENATE( "list_", G87, "/", "half_", K87, "/", "agent_", O87, "/", "metverb_", Q87, "/", "target_", S87, "/", "avtcon_", I87)</f>
        <v>list_1/half_1/agent_44/metverb_3/target_44/avtcon_1</v>
      </c>
      <c r="F87" s="0" t="str">
        <f aca="false">CONCATENATE( H87, "/", L87, "/", P87, "/", R87, "/", T87, "/", J87)</f>
        <v>AH2N/first/bird/began/sing/con</v>
      </c>
      <c r="G87" s="0" t="n">
        <f aca="false">IF(LEFT(H87,1)="A",1,IF(LEFT(H87,1)="B",2,IF(LEFT(H87,1)="C",3,IF(LEFT(H87,1)="D",4,#na))))</f>
        <v>1</v>
      </c>
      <c r="H87" s="0" t="str">
        <f aca="false">LMPreScn!A89</f>
        <v>AH2N</v>
      </c>
      <c r="I87" s="0" t="n">
        <v>1</v>
      </c>
      <c r="J87" s="0" t="s">
        <v>3592</v>
      </c>
      <c r="K87" s="0" t="n">
        <v>1</v>
      </c>
      <c r="L87" s="0" t="s">
        <v>3593</v>
      </c>
      <c r="M87" s="0" t="n">
        <f aca="false">1 + (2*(INT((ROW()-2)/4))) + MOD(ROW()-2,2)</f>
        <v>44</v>
      </c>
      <c r="N87" s="0" t="str">
        <f aca="false">CONCATENATE("context_",ASC(M87))</f>
        <v>context_44</v>
      </c>
      <c r="O87" s="0" t="n">
        <f aca="false">M87</f>
        <v>44</v>
      </c>
      <c r="P87" s="0" t="str">
        <f aca="false">MID(LMPreScn!M89, SEARCH(" ", LMPreScn!M89, SEARCH(" ", LMPreScn!M89))+1, SEARCH(" ", LMPreScn!M89, SEARCH(" ", LMPreScn!M89)+1) -  (SEARCH(" ", LMPreScn!M89, SEARCH(" ", LMPreScn!M89)) + 1))</f>
        <v>bird</v>
      </c>
      <c r="Q87" s="0" t="n">
        <f aca="false">IF(R87="attempted", 1, IF(R87="avoided", 2, IF(R87="began",3,IF(R87="completed",4, IF(R87="continued",5,IF(R87="endured", 6, IF(R87="enjoyed", 7, IF(R87="finished", 8, IF(R87="preferred", 9, IF(R87="resisted", 10, IF(R87="started", 11, IF(R87="tried",12,"ERROR"))))))))))))</f>
        <v>3</v>
      </c>
      <c r="R87" s="0" t="str">
        <f aca="false">LMPreScn!T89</f>
        <v>began</v>
      </c>
      <c r="S87" s="0" t="n">
        <f aca="false">1 + (2*(INT((ROW()-2)/4))) + MOD(ROW()-2,2)</f>
        <v>44</v>
      </c>
      <c r="T87" s="0" t="str">
        <f aca="false">LMPreScn!CK89</f>
        <v>sing</v>
      </c>
      <c r="U87" s="33" t="n">
        <f aca="false">LMPreScn!CI89</f>
        <v>0.702127659574468</v>
      </c>
      <c r="V87" s="0" t="n">
        <f aca="false">LMPreScn!R89</f>
        <v>6</v>
      </c>
      <c r="W87" s="0" t="n">
        <f aca="false">LMPreScn!S89</f>
        <v>9</v>
      </c>
      <c r="X87" s="0" t="str">
        <f aca="false">LMPreScn!M89</f>
        <v>The bird began a beautiful song.</v>
      </c>
      <c r="Y87" s="0" t="str">
        <f aca="false">LMPreScn!N89</f>
        <v>Everyone listened while he would</v>
      </c>
    </row>
    <row r="88" customFormat="false" ht="13.8" hidden="false" customHeight="false" outlineLevel="0" collapsed="false">
      <c r="A88" s="0" t="str">
        <f aca="false">CONCATENATE("Item/",ASC(C88),"/",E88)</f>
        <v>Item/17011/list_4/half_1/agent_43/metverb_3/target_44/avtcon_2</v>
      </c>
      <c r="B88" s="34" t="str">
        <f aca="false">CONCATENATE("(#", ASC( LMPreScn!I90), ") \d+ (\d+)")</f>
        <v>(#17011) \d+ (\d+)</v>
      </c>
      <c r="C88" s="0" t="n">
        <f aca="false">LMPreScn!I90</f>
        <v>17011</v>
      </c>
      <c r="D88" s="0" t="str">
        <f aca="false">CONCATENATE(P88,"_", R88, "_", T88)</f>
        <v>guitarist_began_sing</v>
      </c>
      <c r="E88" s="0" t="str">
        <f aca="false">CONCATENATE( "list_", G88, "/", "half_", K88, "/", "agent_", O88, "/", "metverb_", Q88, "/", "target_", S88, "/", "avtcon_", I88)</f>
        <v>list_4/half_1/agent_43/metverb_3/target_44/avtcon_2</v>
      </c>
      <c r="F88" s="0" t="str">
        <f aca="false">CONCATENATE( H88, "/", L88, "/", P88, "/", R88, "/", T88, "/", J88)</f>
        <v>DH2N/first/guitarist/began/sing/incon</v>
      </c>
      <c r="G88" s="0" t="n">
        <f aca="false">IF(LEFT(H88,1)="A",1,IF(LEFT(H88,1)="B",2,IF(LEFT(H88,1)="C",3,IF(LEFT(H88,1)="D",4,#na))))</f>
        <v>4</v>
      </c>
      <c r="H88" s="0" t="str">
        <f aca="false">LMPreScn!A90</f>
        <v>DH2N</v>
      </c>
      <c r="I88" s="0" t="n">
        <v>2</v>
      </c>
      <c r="J88" s="0" t="s">
        <v>3594</v>
      </c>
      <c r="K88" s="0" t="n">
        <v>1</v>
      </c>
      <c r="L88" s="0" t="s">
        <v>3593</v>
      </c>
      <c r="M88" s="0" t="n">
        <f aca="false">1 + (2*(INT((ROW()-2)/4))) + MOD(ROW()-2,2)</f>
        <v>43</v>
      </c>
      <c r="N88" s="0" t="str">
        <f aca="false">CONCATENATE("context_",ASC(M88))</f>
        <v>context_43</v>
      </c>
      <c r="O88" s="0" t="n">
        <f aca="false">M88</f>
        <v>43</v>
      </c>
      <c r="P88" s="0" t="str">
        <f aca="false">MID(LMPreScn!M90, SEARCH(" ", LMPreScn!M90, SEARCH(" ", LMPreScn!M90))+1, SEARCH(" ", LMPreScn!M90, SEARCH(" ", LMPreScn!M90)+1) -  (SEARCH(" ", LMPreScn!M90, SEARCH(" ", LMPreScn!M90)) + 1))</f>
        <v>guitarist</v>
      </c>
      <c r="Q88" s="0" t="n">
        <f aca="false">IF(R88="attempted", 1, IF(R88="avoided", 2, IF(R88="began",3,IF(R88="completed",4, IF(R88="continued",5,IF(R88="endured", 6, IF(R88="enjoyed", 7, IF(R88="finished", 8, IF(R88="preferred", 9, IF(R88="resisted", 10, IF(R88="started", 11, IF(R88="tried",12,"ERROR"))))))))))))</f>
        <v>3</v>
      </c>
      <c r="R88" s="0" t="str">
        <f aca="false">LMPreScn!T90</f>
        <v>began</v>
      </c>
      <c r="S88" s="0" t="n">
        <f aca="false">1 + (2*(INT((ROW()-2)/4))) + MOD(ROW()-1,2)</f>
        <v>44</v>
      </c>
      <c r="T88" s="0" t="str">
        <f aca="false">LMPreScn!CK90</f>
        <v>sing</v>
      </c>
      <c r="U88" s="33" t="n">
        <f aca="false">LMPreScn!CI90</f>
        <v>0.163265306122449</v>
      </c>
      <c r="V88" s="0" t="n">
        <f aca="false">LMPreScn!R90</f>
        <v>6</v>
      </c>
      <c r="W88" s="0" t="n">
        <f aca="false">LMPreScn!S90</f>
        <v>9</v>
      </c>
      <c r="X88" s="0" t="str">
        <f aca="false">LMPreScn!M90</f>
        <v>The guitarist began a beautiful song.</v>
      </c>
      <c r="Y88" s="0" t="str">
        <f aca="false">LMPreScn!N90</f>
        <v>Everyone listened while he would</v>
      </c>
    </row>
    <row r="89" customFormat="false" ht="13.8" hidden="false" customHeight="false" outlineLevel="0" collapsed="false">
      <c r="A89" s="0" t="str">
        <f aca="false">CONCATENATE("Item/",ASC(C89),"/",E89)</f>
        <v>Item/18011/list_3/half_1/agent_44/metverb_3/target_43/avtcon_2</v>
      </c>
      <c r="B89" s="34" t="str">
        <f aca="false">CONCATENATE("(#", ASC( LMPreScn!I91), ") \d+ (\d+)")</f>
        <v>(#18011) \d+ (\d+)</v>
      </c>
      <c r="C89" s="0" t="n">
        <f aca="false">LMPreScn!I91</f>
        <v>18011</v>
      </c>
      <c r="D89" s="0" t="str">
        <f aca="false">CONCATENATE(P89,"_", R89, "_", T89)</f>
        <v>bird_began_play</v>
      </c>
      <c r="E89" s="0" t="str">
        <f aca="false">CONCATENATE( "list_", G89, "/", "half_", K89, "/", "agent_", O89, "/", "metverb_", Q89, "/", "target_", S89, "/", "avtcon_", I89)</f>
        <v>list_3/half_1/agent_44/metverb_3/target_43/avtcon_2</v>
      </c>
      <c r="F89" s="0" t="str">
        <f aca="false">CONCATENATE( H89, "/", L89, "/", P89, "/", R89, "/", T89, "/", J89)</f>
        <v>CH2N/first/bird/began/play/incon</v>
      </c>
      <c r="G89" s="0" t="n">
        <f aca="false">IF(LEFT(H89,1)="A",1,IF(LEFT(H89,1)="B",2,IF(LEFT(H89,1)="C",3,IF(LEFT(H89,1)="D",4,#na))))</f>
        <v>3</v>
      </c>
      <c r="H89" s="0" t="str">
        <f aca="false">LMPreScn!A91</f>
        <v>CH2N</v>
      </c>
      <c r="I89" s="0" t="n">
        <v>2</v>
      </c>
      <c r="J89" s="0" t="s">
        <v>3594</v>
      </c>
      <c r="K89" s="0" t="n">
        <v>1</v>
      </c>
      <c r="L89" s="0" t="s">
        <v>3593</v>
      </c>
      <c r="M89" s="0" t="n">
        <f aca="false">1 + (2*(INT((ROW()-2)/4))) + MOD(ROW()-2,2)</f>
        <v>44</v>
      </c>
      <c r="N89" s="0" t="str">
        <f aca="false">CONCATENATE("context_",ASC(M89))</f>
        <v>context_44</v>
      </c>
      <c r="O89" s="0" t="n">
        <f aca="false">M89</f>
        <v>44</v>
      </c>
      <c r="P89" s="0" t="str">
        <f aca="false">MID(LMPreScn!M91, SEARCH(" ", LMPreScn!M91, SEARCH(" ", LMPreScn!M91))+1, SEARCH(" ", LMPreScn!M91, SEARCH(" ", LMPreScn!M91)+1) -  (SEARCH(" ", LMPreScn!M91, SEARCH(" ", LMPreScn!M91)) + 1))</f>
        <v>bird</v>
      </c>
      <c r="Q89" s="0" t="n">
        <f aca="false">IF(R89="attempted", 1, IF(R89="avoided", 2, IF(R89="began",3,IF(R89="completed",4, IF(R89="continued",5,IF(R89="endured", 6, IF(R89="enjoyed", 7, IF(R89="finished", 8, IF(R89="preferred", 9, IF(R89="resisted", 10, IF(R89="started", 11, IF(R89="tried",12,"ERROR"))))))))))))</f>
        <v>3</v>
      </c>
      <c r="R89" s="0" t="str">
        <f aca="false">LMPreScn!T91</f>
        <v>began</v>
      </c>
      <c r="S89" s="0" t="n">
        <f aca="false">1 + (2*(INT((ROW()-2)/4))) + MOD(ROW()-1,2)</f>
        <v>43</v>
      </c>
      <c r="T89" s="0" t="str">
        <f aca="false">LMPreScn!CK91</f>
        <v>play</v>
      </c>
      <c r="U89" s="33" t="n">
        <f aca="false">LMPreScn!CI91</f>
        <v>0</v>
      </c>
      <c r="V89" s="0" t="n">
        <f aca="false">LMPreScn!R91</f>
        <v>6</v>
      </c>
      <c r="W89" s="0" t="n">
        <f aca="false">LMPreScn!S91</f>
        <v>9</v>
      </c>
      <c r="X89" s="0" t="str">
        <f aca="false">LMPreScn!M91</f>
        <v>The bird began a beautiful song.</v>
      </c>
      <c r="Y89" s="0" t="str">
        <f aca="false">LMPreScn!N91</f>
        <v>Everyone listened while he would</v>
      </c>
    </row>
    <row r="90" customFormat="false" ht="13.8" hidden="false" customHeight="false" outlineLevel="0" collapsed="false">
      <c r="A90" s="0" t="str">
        <f aca="false">CONCATENATE("Item/",ASC(C90),"/",E90)</f>
        <v>Item/10012/list_1/half_1/agent_45/metverb_3/target_45/avtcon_1</v>
      </c>
      <c r="B90" s="34" t="str">
        <f aca="false">CONCATENATE("(#", ASC( LMPreScn!I92), ") \d+ (\d+)")</f>
        <v>(#10012) \d+ (\d+)</v>
      </c>
      <c r="C90" s="0" t="n">
        <f aca="false">LMPreScn!I92</f>
        <v>10012</v>
      </c>
      <c r="D90" s="0" t="str">
        <f aca="false">CONCATENATE(P90,"_", R90, "_", T90)</f>
        <v>toddler_began_eat</v>
      </c>
      <c r="E90" s="0" t="str">
        <f aca="false">CONCATENATE( "list_", G90, "/", "half_", K90, "/", "agent_", O90, "/", "metverb_", Q90, "/", "target_", S90, "/", "avtcon_", I90)</f>
        <v>list_1/half_1/agent_45/metverb_3/target_45/avtcon_1</v>
      </c>
      <c r="F90" s="0" t="str">
        <f aca="false">CONCATENATE( H90, "/", L90, "/", P90, "/", R90, "/", T90, "/", J90)</f>
        <v>AH1N/first/toddler/began/eat/con</v>
      </c>
      <c r="G90" s="0" t="n">
        <f aca="false">IF(LEFT(H90,1)="A",1,IF(LEFT(H90,1)="B",2,IF(LEFT(H90,1)="C",3,IF(LEFT(H90,1)="D",4,#na))))</f>
        <v>1</v>
      </c>
      <c r="H90" s="0" t="str">
        <f aca="false">LMPreScn!A92</f>
        <v>AH1N</v>
      </c>
      <c r="I90" s="0" t="n">
        <v>1</v>
      </c>
      <c r="J90" s="0" t="s">
        <v>3592</v>
      </c>
      <c r="K90" s="0" t="n">
        <v>1</v>
      </c>
      <c r="L90" s="0" t="s">
        <v>3593</v>
      </c>
      <c r="M90" s="0" t="n">
        <f aca="false">1 + (2*(INT((ROW()-2)/4))) + MOD(ROW()-2,2)</f>
        <v>45</v>
      </c>
      <c r="N90" s="0" t="str">
        <f aca="false">CONCATENATE("context_",ASC(M90))</f>
        <v>context_45</v>
      </c>
      <c r="O90" s="0" t="n">
        <f aca="false">M90</f>
        <v>45</v>
      </c>
      <c r="P90" s="0" t="str">
        <f aca="false">MID(LMPreScn!M92, SEARCH(" ", LMPreScn!M92, SEARCH(" ", LMPreScn!M92))+1, SEARCH(" ", LMPreScn!M92, SEARCH(" ", LMPreScn!M92)+1) -  (SEARCH(" ", LMPreScn!M92, SEARCH(" ", LMPreScn!M92)) + 1))</f>
        <v>toddler</v>
      </c>
      <c r="Q90" s="0" t="n">
        <f aca="false">IF(R90="attempted", 1, IF(R90="avoided", 2, IF(R90="began",3,IF(R90="completed",4, IF(R90="continued",5,IF(R90="endured", 6, IF(R90="enjoyed", 7, IF(R90="finished", 8, IF(R90="preferred", 9, IF(R90="resisted", 10, IF(R90="started", 11, IF(R90="tried",12,"ERROR"))))))))))))</f>
        <v>3</v>
      </c>
      <c r="R90" s="0" t="str">
        <f aca="false">LMPreScn!T92</f>
        <v>began</v>
      </c>
      <c r="S90" s="0" t="n">
        <f aca="false">1 + (2*(INT((ROW()-2)/4))) + MOD(ROW()-2,2)</f>
        <v>45</v>
      </c>
      <c r="T90" s="0" t="str">
        <f aca="false">LMPreScn!CK92</f>
        <v>eat</v>
      </c>
      <c r="U90" s="33" t="n">
        <f aca="false">LMPreScn!CI92</f>
        <v>0.448979591836735</v>
      </c>
      <c r="V90" s="0" t="n">
        <f aca="false">LMPreScn!R92</f>
        <v>5</v>
      </c>
      <c r="W90" s="0" t="n">
        <f aca="false">LMPreScn!S92</f>
        <v>8</v>
      </c>
      <c r="X90" s="0" t="str">
        <f aca="false">LMPreScn!M92</f>
        <v>The toddler began the lollipops.</v>
      </c>
      <c r="Y90" s="0" t="str">
        <f aca="false">LMPreScn!N92</f>
        <v>She really liked to</v>
      </c>
    </row>
    <row r="91" customFormat="false" ht="13.8" hidden="false" customHeight="false" outlineLevel="0" collapsed="false">
      <c r="A91" s="0" t="str">
        <f aca="false">CONCATENATE("Item/",ASC(C91),"/",E91)</f>
        <v>Item/11012/list_2/half_1/agent_46/metverb_3/target_46/avtcon_1</v>
      </c>
      <c r="B91" s="34" t="str">
        <f aca="false">CONCATENATE("(#", ASC( LMPreScn!I93), ") \d+ (\d+)")</f>
        <v>(#11012) \d+ (\d+)</v>
      </c>
      <c r="C91" s="0" t="n">
        <f aca="false">LMPreScn!I93</f>
        <v>11012</v>
      </c>
      <c r="D91" s="0" t="str">
        <f aca="false">CONCATENATE(P91,"_", R91, "_", T91)</f>
        <v>confectioner_began_make</v>
      </c>
      <c r="E91" s="0" t="str">
        <f aca="false">CONCATENATE( "list_", G91, "/", "half_", K91, "/", "agent_", O91, "/", "metverb_", Q91, "/", "target_", S91, "/", "avtcon_", I91)</f>
        <v>list_2/half_1/agent_46/metverb_3/target_46/avtcon_1</v>
      </c>
      <c r="F91" s="0" t="str">
        <f aca="false">CONCATENATE( H91, "/", L91, "/", P91, "/", R91, "/", T91, "/", J91)</f>
        <v>BH1N/first/confectioner/began/make/con</v>
      </c>
      <c r="G91" s="0" t="n">
        <f aca="false">IF(LEFT(H91,1)="A",1,IF(LEFT(H91,1)="B",2,IF(LEFT(H91,1)="C",3,IF(LEFT(H91,1)="D",4,#na))))</f>
        <v>2</v>
      </c>
      <c r="H91" s="0" t="str">
        <f aca="false">LMPreScn!A93</f>
        <v>BH1N</v>
      </c>
      <c r="I91" s="0" t="n">
        <v>1</v>
      </c>
      <c r="J91" s="0" t="s">
        <v>3592</v>
      </c>
      <c r="K91" s="0" t="n">
        <v>1</v>
      </c>
      <c r="L91" s="0" t="s">
        <v>3593</v>
      </c>
      <c r="M91" s="0" t="n">
        <f aca="false">1 + (2*(INT((ROW()-2)/4))) + MOD(ROW()-2,2)</f>
        <v>46</v>
      </c>
      <c r="N91" s="0" t="str">
        <f aca="false">CONCATENATE("context_",ASC(M91))</f>
        <v>context_46</v>
      </c>
      <c r="O91" s="0" t="n">
        <f aca="false">M91</f>
        <v>46</v>
      </c>
      <c r="P91" s="0" t="str">
        <f aca="false">MID(LMPreScn!M93, SEARCH(" ", LMPreScn!M93, SEARCH(" ", LMPreScn!M93))+1, SEARCH(" ", LMPreScn!M93, SEARCH(" ", LMPreScn!M93)+1) -  (SEARCH(" ", LMPreScn!M93, SEARCH(" ", LMPreScn!M93)) + 1))</f>
        <v>confectioner</v>
      </c>
      <c r="Q91" s="0" t="n">
        <f aca="false">IF(R91="attempted", 1, IF(R91="avoided", 2, IF(R91="began",3,IF(R91="completed",4, IF(R91="continued",5,IF(R91="endured", 6, IF(R91="enjoyed", 7, IF(R91="finished", 8, IF(R91="preferred", 9, IF(R91="resisted", 10, IF(R91="started", 11, IF(R91="tried",12,"ERROR"))))))))))))</f>
        <v>3</v>
      </c>
      <c r="R91" s="0" t="str">
        <f aca="false">LMPreScn!T93</f>
        <v>began</v>
      </c>
      <c r="S91" s="0" t="n">
        <f aca="false">1 + (2*(INT((ROW()-2)/4))) + MOD(ROW()-2,2)</f>
        <v>46</v>
      </c>
      <c r="T91" s="0" t="str">
        <f aca="false">LMPreScn!CK93</f>
        <v>make</v>
      </c>
      <c r="U91" s="33" t="n">
        <f aca="false">LMPreScn!CI93</f>
        <v>0.326530612244898</v>
      </c>
      <c r="V91" s="0" t="n">
        <f aca="false">LMPreScn!R93</f>
        <v>5</v>
      </c>
      <c r="W91" s="0" t="n">
        <f aca="false">LMPreScn!S93</f>
        <v>8</v>
      </c>
      <c r="X91" s="0" t="str">
        <f aca="false">LMPreScn!M93</f>
        <v>The confectioner began the lollipops.</v>
      </c>
      <c r="Y91" s="0" t="str">
        <f aca="false">LMPreScn!N93</f>
        <v>She really liked to</v>
      </c>
    </row>
    <row r="92" customFormat="false" ht="13.8" hidden="false" customHeight="false" outlineLevel="0" collapsed="false">
      <c r="A92" s="0" t="str">
        <f aca="false">CONCATENATE("Item/",ASC(C92),"/",E92)</f>
        <v>Item/12012/list_3/half_1/agent_45/metverb_3/target_46/avtcon_2</v>
      </c>
      <c r="B92" s="34" t="str">
        <f aca="false">CONCATENATE("(#", ASC( LMPreScn!I94), ") \d+ (\d+)")</f>
        <v>(#12012) \d+ (\d+)</v>
      </c>
      <c r="C92" s="0" t="n">
        <f aca="false">LMPreScn!I94</f>
        <v>12012</v>
      </c>
      <c r="D92" s="0" t="str">
        <f aca="false">CONCATENATE(P92,"_", R92, "_", T92)</f>
        <v>toddler_began_make</v>
      </c>
      <c r="E92" s="0" t="str">
        <f aca="false">CONCATENATE( "list_", G92, "/", "half_", K92, "/", "agent_", O92, "/", "metverb_", Q92, "/", "target_", S92, "/", "avtcon_", I92)</f>
        <v>list_3/half_1/agent_45/metverb_3/target_46/avtcon_2</v>
      </c>
      <c r="F92" s="0" t="str">
        <f aca="false">CONCATENATE( H92, "/", L92, "/", P92, "/", R92, "/", T92, "/", J92)</f>
        <v>CH1N/first/toddler/began/make/incon</v>
      </c>
      <c r="G92" s="0" t="n">
        <f aca="false">IF(LEFT(H92,1)="A",1,IF(LEFT(H92,1)="B",2,IF(LEFT(H92,1)="C",3,IF(LEFT(H92,1)="D",4,#na))))</f>
        <v>3</v>
      </c>
      <c r="H92" s="0" t="str">
        <f aca="false">LMPreScn!A94</f>
        <v>CH1N</v>
      </c>
      <c r="I92" s="0" t="n">
        <v>2</v>
      </c>
      <c r="J92" s="0" t="s">
        <v>3594</v>
      </c>
      <c r="K92" s="0" t="n">
        <v>1</v>
      </c>
      <c r="L92" s="0" t="s">
        <v>3593</v>
      </c>
      <c r="M92" s="0" t="n">
        <f aca="false">1 + (2*(INT((ROW()-2)/4))) + MOD(ROW()-2,2)</f>
        <v>45</v>
      </c>
      <c r="N92" s="0" t="str">
        <f aca="false">CONCATENATE("context_",ASC(M92))</f>
        <v>context_45</v>
      </c>
      <c r="O92" s="0" t="n">
        <f aca="false">M92</f>
        <v>45</v>
      </c>
      <c r="P92" s="0" t="str">
        <f aca="false">MID(LMPreScn!M94, SEARCH(" ", LMPreScn!M94, SEARCH(" ", LMPreScn!M94))+1, SEARCH(" ", LMPreScn!M94, SEARCH(" ", LMPreScn!M94)+1) -  (SEARCH(" ", LMPreScn!M94, SEARCH(" ", LMPreScn!M94)) + 1))</f>
        <v>toddler</v>
      </c>
      <c r="Q92" s="0" t="n">
        <f aca="false">IF(R92="attempted", 1, IF(R92="avoided", 2, IF(R92="began",3,IF(R92="completed",4, IF(R92="continued",5,IF(R92="endured", 6, IF(R92="enjoyed", 7, IF(R92="finished", 8, IF(R92="preferred", 9, IF(R92="resisted", 10, IF(R92="started", 11, IF(R92="tried",12,"ERROR"))))))))))))</f>
        <v>3</v>
      </c>
      <c r="R92" s="0" t="str">
        <f aca="false">LMPreScn!T94</f>
        <v>began</v>
      </c>
      <c r="S92" s="0" t="n">
        <f aca="false">1 + (2*(INT((ROW()-2)/4))) + MOD(ROW()-1,2)</f>
        <v>46</v>
      </c>
      <c r="T92" s="0" t="str">
        <f aca="false">LMPreScn!CK94</f>
        <v>make</v>
      </c>
      <c r="U92" s="33" t="n">
        <f aca="false">LMPreScn!CI94</f>
        <v>0</v>
      </c>
      <c r="V92" s="0" t="n">
        <f aca="false">LMPreScn!R94</f>
        <v>5</v>
      </c>
      <c r="W92" s="0" t="n">
        <f aca="false">LMPreScn!S94</f>
        <v>8</v>
      </c>
      <c r="X92" s="0" t="str">
        <f aca="false">LMPreScn!M94</f>
        <v>The toddler began the lollipops.</v>
      </c>
      <c r="Y92" s="0" t="str">
        <f aca="false">LMPreScn!N94</f>
        <v>She really liked to</v>
      </c>
    </row>
    <row r="93" customFormat="false" ht="13.8" hidden="false" customHeight="false" outlineLevel="0" collapsed="false">
      <c r="A93" s="0" t="str">
        <f aca="false">CONCATENATE("Item/",ASC(C93),"/",E93)</f>
        <v>Item/13012/list_4/half_1/agent_46/metverb_3/target_45/avtcon_2</v>
      </c>
      <c r="B93" s="34" t="str">
        <f aca="false">CONCATENATE("(#", ASC( LMPreScn!I95), ") \d+ (\d+)")</f>
        <v>(#13012) \d+ (\d+)</v>
      </c>
      <c r="C93" s="0" t="n">
        <f aca="false">LMPreScn!I95</f>
        <v>13012</v>
      </c>
      <c r="D93" s="0" t="str">
        <f aca="false">CONCATENATE(P93,"_", R93, "_", T93)</f>
        <v>confectioner_began_eat</v>
      </c>
      <c r="E93" s="0" t="str">
        <f aca="false">CONCATENATE( "list_", G93, "/", "half_", K93, "/", "agent_", O93, "/", "metverb_", Q93, "/", "target_", S93, "/", "avtcon_", I93)</f>
        <v>list_4/half_1/agent_46/metverb_3/target_45/avtcon_2</v>
      </c>
      <c r="F93" s="0" t="str">
        <f aca="false">CONCATENATE( H93, "/", L93, "/", P93, "/", R93, "/", T93, "/", J93)</f>
        <v>DH1N/first/confectioner/began/eat/incon</v>
      </c>
      <c r="G93" s="0" t="n">
        <f aca="false">IF(LEFT(H93,1)="A",1,IF(LEFT(H93,1)="B",2,IF(LEFT(H93,1)="C",3,IF(LEFT(H93,1)="D",4,#na))))</f>
        <v>4</v>
      </c>
      <c r="H93" s="0" t="str">
        <f aca="false">LMPreScn!A95</f>
        <v>DH1N</v>
      </c>
      <c r="I93" s="0" t="n">
        <v>2</v>
      </c>
      <c r="J93" s="0" t="s">
        <v>3594</v>
      </c>
      <c r="K93" s="0" t="n">
        <v>1</v>
      </c>
      <c r="L93" s="0" t="s">
        <v>3593</v>
      </c>
      <c r="M93" s="0" t="n">
        <f aca="false">1 + (2*(INT((ROW()-2)/4))) + MOD(ROW()-2,2)</f>
        <v>46</v>
      </c>
      <c r="N93" s="0" t="str">
        <f aca="false">CONCATENATE("context_",ASC(M93))</f>
        <v>context_46</v>
      </c>
      <c r="O93" s="0" t="n">
        <f aca="false">M93</f>
        <v>46</v>
      </c>
      <c r="P93" s="0" t="str">
        <f aca="false">MID(LMPreScn!M95, SEARCH(" ", LMPreScn!M95, SEARCH(" ", LMPreScn!M95))+1, SEARCH(" ", LMPreScn!M95, SEARCH(" ", LMPreScn!M95)+1) -  (SEARCH(" ", LMPreScn!M95, SEARCH(" ", LMPreScn!M95)) + 1))</f>
        <v>confectioner</v>
      </c>
      <c r="Q93" s="0" t="n">
        <f aca="false">IF(R93="attempted", 1, IF(R93="avoided", 2, IF(R93="began",3,IF(R93="completed",4, IF(R93="continued",5,IF(R93="endured", 6, IF(R93="enjoyed", 7, IF(R93="finished", 8, IF(R93="preferred", 9, IF(R93="resisted", 10, IF(R93="started", 11, IF(R93="tried",12,"ERROR"))))))))))))</f>
        <v>3</v>
      </c>
      <c r="R93" s="0" t="str">
        <f aca="false">LMPreScn!T95</f>
        <v>began</v>
      </c>
      <c r="S93" s="0" t="n">
        <f aca="false">1 + (2*(INT((ROW()-2)/4))) + MOD(ROW()-1,2)</f>
        <v>45</v>
      </c>
      <c r="T93" s="0" t="str">
        <f aca="false">LMPreScn!CK95</f>
        <v>eat</v>
      </c>
      <c r="U93" s="33" t="n">
        <f aca="false">LMPreScn!CI95</f>
        <v>0.183673469387755</v>
      </c>
      <c r="V93" s="0" t="n">
        <f aca="false">LMPreScn!R95</f>
        <v>5</v>
      </c>
      <c r="W93" s="0" t="n">
        <f aca="false">LMPreScn!S95</f>
        <v>8</v>
      </c>
      <c r="X93" s="0" t="str">
        <f aca="false">LMPreScn!M95</f>
        <v>The confectioner began the lollipops.</v>
      </c>
      <c r="Y93" s="0" t="str">
        <f aca="false">LMPreScn!N95</f>
        <v>She really liked to</v>
      </c>
    </row>
    <row r="94" customFormat="false" ht="13.8" hidden="false" customHeight="false" outlineLevel="0" collapsed="false">
      <c r="A94" s="0" t="str">
        <f aca="false">CONCATENATE("Item/",ASC(C94),"/",E94)</f>
        <v>Item/15012/list_2/half_1/agent_47/metverb_3/target_47/avtcon_1</v>
      </c>
      <c r="B94" s="34" t="str">
        <f aca="false">CONCATENATE("(#", ASC( LMPreScn!I96), ") \d+ (\d+)")</f>
        <v>(#15012) \d+ (\d+)</v>
      </c>
      <c r="C94" s="0" t="n">
        <f aca="false">LMPreScn!I96</f>
        <v>15012</v>
      </c>
      <c r="D94" s="0" t="str">
        <f aca="false">CONCATENATE(P94,"_", R94, "_", T94)</f>
        <v>toddler_began_eat</v>
      </c>
      <c r="E94" s="0" t="str">
        <f aca="false">CONCATENATE( "list_", G94, "/", "half_", K94, "/", "agent_", O94, "/", "metverb_", Q94, "/", "target_", S94, "/", "avtcon_", I94)</f>
        <v>list_2/half_1/agent_47/metverb_3/target_47/avtcon_1</v>
      </c>
      <c r="F94" s="0" t="str">
        <f aca="false">CONCATENATE( H94, "/", L94, "/", P94, "/", R94, "/", T94, "/", J94)</f>
        <v>BH2N/first/toddler/began/eat/con</v>
      </c>
      <c r="G94" s="0" t="n">
        <f aca="false">IF(LEFT(H94,1)="A",1,IF(LEFT(H94,1)="B",2,IF(LEFT(H94,1)="C",3,IF(LEFT(H94,1)="D",4,#na))))</f>
        <v>2</v>
      </c>
      <c r="H94" s="0" t="str">
        <f aca="false">LMPreScn!A96</f>
        <v>BH2N</v>
      </c>
      <c r="I94" s="0" t="n">
        <v>1</v>
      </c>
      <c r="J94" s="0" t="s">
        <v>3592</v>
      </c>
      <c r="K94" s="0" t="n">
        <v>1</v>
      </c>
      <c r="L94" s="0" t="s">
        <v>3593</v>
      </c>
      <c r="M94" s="0" t="n">
        <f aca="false">1 + (2*(INT((ROW()-2)/4))) + MOD(ROW()-2,2)</f>
        <v>47</v>
      </c>
      <c r="N94" s="0" t="str">
        <f aca="false">CONCATENATE("context_",ASC(M94))</f>
        <v>context_47</v>
      </c>
      <c r="O94" s="0" t="n">
        <f aca="false">M94</f>
        <v>47</v>
      </c>
      <c r="P94" s="0" t="str">
        <f aca="false">MID(LMPreScn!M96, SEARCH(" ", LMPreScn!M96, SEARCH(" ", LMPreScn!M96))+1, SEARCH(" ", LMPreScn!M96, SEARCH(" ", LMPreScn!M96)+1) -  (SEARCH(" ", LMPreScn!M96, SEARCH(" ", LMPreScn!M96)) + 1))</f>
        <v>toddler</v>
      </c>
      <c r="Q94" s="0" t="n">
        <f aca="false">IF(R94="attempted", 1, IF(R94="avoided", 2, IF(R94="began",3,IF(R94="completed",4, IF(R94="continued",5,IF(R94="endured", 6, IF(R94="enjoyed", 7, IF(R94="finished", 8, IF(R94="preferred", 9, IF(R94="resisted", 10, IF(R94="started", 11, IF(R94="tried",12,"ERROR"))))))))))))</f>
        <v>3</v>
      </c>
      <c r="R94" s="0" t="str">
        <f aca="false">LMPreScn!T96</f>
        <v>began</v>
      </c>
      <c r="S94" s="0" t="n">
        <f aca="false">1 + (2*(INT((ROW()-2)/4))) + MOD(ROW()-2,2)</f>
        <v>47</v>
      </c>
      <c r="T94" s="0" t="str">
        <f aca="false">LMPreScn!CK96</f>
        <v>eat</v>
      </c>
      <c r="U94" s="33" t="n">
        <f aca="false">LMPreScn!CI96</f>
        <v>0.448979591836735</v>
      </c>
      <c r="V94" s="0" t="n">
        <f aca="false">LMPreScn!R96</f>
        <v>5</v>
      </c>
      <c r="W94" s="0" t="n">
        <f aca="false">LMPreScn!S96</f>
        <v>8</v>
      </c>
      <c r="X94" s="0" t="str">
        <f aca="false">LMPreScn!M96</f>
        <v>The toddler began the lollipops.</v>
      </c>
      <c r="Y94" s="0" t="str">
        <f aca="false">LMPreScn!N96</f>
        <v>She really liked to</v>
      </c>
    </row>
    <row r="95" customFormat="false" ht="13.8" hidden="false" customHeight="false" outlineLevel="0" collapsed="false">
      <c r="A95" s="0" t="str">
        <f aca="false">CONCATENATE("Item/",ASC(C95),"/",E95)</f>
        <v>Item/16012/list_1/half_1/agent_48/metverb_3/target_48/avtcon_1</v>
      </c>
      <c r="B95" s="34" t="str">
        <f aca="false">CONCATENATE("(#", ASC( LMPreScn!I97), ") \d+ (\d+)")</f>
        <v>(#16012) \d+ (\d+)</v>
      </c>
      <c r="C95" s="0" t="n">
        <f aca="false">LMPreScn!I97</f>
        <v>16012</v>
      </c>
      <c r="D95" s="0" t="str">
        <f aca="false">CONCATENATE(P95,"_", R95, "_", T95)</f>
        <v>confectioner_began_make</v>
      </c>
      <c r="E95" s="0" t="str">
        <f aca="false">CONCATENATE( "list_", G95, "/", "half_", K95, "/", "agent_", O95, "/", "metverb_", Q95, "/", "target_", S95, "/", "avtcon_", I95)</f>
        <v>list_1/half_1/agent_48/metverb_3/target_48/avtcon_1</v>
      </c>
      <c r="F95" s="0" t="str">
        <f aca="false">CONCATENATE( H95, "/", L95, "/", P95, "/", R95, "/", T95, "/", J95)</f>
        <v>AH2N/first/confectioner/began/make/con</v>
      </c>
      <c r="G95" s="0" t="n">
        <f aca="false">IF(LEFT(H95,1)="A",1,IF(LEFT(H95,1)="B",2,IF(LEFT(H95,1)="C",3,IF(LEFT(H95,1)="D",4,#na))))</f>
        <v>1</v>
      </c>
      <c r="H95" s="0" t="str">
        <f aca="false">LMPreScn!A97</f>
        <v>AH2N</v>
      </c>
      <c r="I95" s="0" t="n">
        <v>1</v>
      </c>
      <c r="J95" s="0" t="s">
        <v>3592</v>
      </c>
      <c r="K95" s="0" t="n">
        <v>1</v>
      </c>
      <c r="L95" s="0" t="s">
        <v>3593</v>
      </c>
      <c r="M95" s="0" t="n">
        <f aca="false">1 + (2*(INT((ROW()-2)/4))) + MOD(ROW()-2,2)</f>
        <v>48</v>
      </c>
      <c r="N95" s="0" t="str">
        <f aca="false">CONCATENATE("context_",ASC(M95))</f>
        <v>context_48</v>
      </c>
      <c r="O95" s="0" t="n">
        <f aca="false">M95</f>
        <v>48</v>
      </c>
      <c r="P95" s="0" t="str">
        <f aca="false">MID(LMPreScn!M97, SEARCH(" ", LMPreScn!M97, SEARCH(" ", LMPreScn!M97))+1, SEARCH(" ", LMPreScn!M97, SEARCH(" ", LMPreScn!M97)+1) -  (SEARCH(" ", LMPreScn!M97, SEARCH(" ", LMPreScn!M97)) + 1))</f>
        <v>confectioner</v>
      </c>
      <c r="Q95" s="0" t="n">
        <f aca="false">IF(R95="attempted", 1, IF(R95="avoided", 2, IF(R95="began",3,IF(R95="completed",4, IF(R95="continued",5,IF(R95="endured", 6, IF(R95="enjoyed", 7, IF(R95="finished", 8, IF(R95="preferred", 9, IF(R95="resisted", 10, IF(R95="started", 11, IF(R95="tried",12,"ERROR"))))))))))))</f>
        <v>3</v>
      </c>
      <c r="R95" s="0" t="str">
        <f aca="false">LMPreScn!T97</f>
        <v>began</v>
      </c>
      <c r="S95" s="0" t="n">
        <f aca="false">1 + (2*(INT((ROW()-2)/4))) + MOD(ROW()-2,2)</f>
        <v>48</v>
      </c>
      <c r="T95" s="0" t="str">
        <f aca="false">LMPreScn!CK97</f>
        <v>make</v>
      </c>
      <c r="U95" s="33" t="n">
        <f aca="false">LMPreScn!CI97</f>
        <v>0.326530612244898</v>
      </c>
      <c r="V95" s="0" t="n">
        <f aca="false">LMPreScn!R97</f>
        <v>5</v>
      </c>
      <c r="W95" s="0" t="n">
        <f aca="false">LMPreScn!S97</f>
        <v>8</v>
      </c>
      <c r="X95" s="0" t="str">
        <f aca="false">LMPreScn!M97</f>
        <v>The confectioner began the lollipops.</v>
      </c>
      <c r="Y95" s="0" t="str">
        <f aca="false">LMPreScn!N97</f>
        <v>She really liked to</v>
      </c>
    </row>
    <row r="96" customFormat="false" ht="13.8" hidden="false" customHeight="false" outlineLevel="0" collapsed="false">
      <c r="A96" s="0" t="str">
        <f aca="false">CONCATENATE("Item/",ASC(C96),"/",E96)</f>
        <v>Item/17012/list_4/half_1/agent_47/metverb_3/target_48/avtcon_2</v>
      </c>
      <c r="B96" s="34" t="str">
        <f aca="false">CONCATENATE("(#", ASC( LMPreScn!I98), ") \d+ (\d+)")</f>
        <v>(#17012) \d+ (\d+)</v>
      </c>
      <c r="C96" s="0" t="n">
        <f aca="false">LMPreScn!I98</f>
        <v>17012</v>
      </c>
      <c r="D96" s="0" t="str">
        <f aca="false">CONCATENATE(P96,"_", R96, "_", T96)</f>
        <v>toddler_began_make</v>
      </c>
      <c r="E96" s="0" t="str">
        <f aca="false">CONCATENATE( "list_", G96, "/", "half_", K96, "/", "agent_", O96, "/", "metverb_", Q96, "/", "target_", S96, "/", "avtcon_", I96)</f>
        <v>list_4/half_1/agent_47/metverb_3/target_48/avtcon_2</v>
      </c>
      <c r="F96" s="0" t="str">
        <f aca="false">CONCATENATE( H96, "/", L96, "/", P96, "/", R96, "/", T96, "/", J96)</f>
        <v>DH2N/first/toddler/began/make/incon</v>
      </c>
      <c r="G96" s="0" t="n">
        <f aca="false">IF(LEFT(H96,1)="A",1,IF(LEFT(H96,1)="B",2,IF(LEFT(H96,1)="C",3,IF(LEFT(H96,1)="D",4,#na))))</f>
        <v>4</v>
      </c>
      <c r="H96" s="0" t="str">
        <f aca="false">LMPreScn!A98</f>
        <v>DH2N</v>
      </c>
      <c r="I96" s="0" t="n">
        <v>2</v>
      </c>
      <c r="J96" s="0" t="s">
        <v>3594</v>
      </c>
      <c r="K96" s="0" t="n">
        <v>1</v>
      </c>
      <c r="L96" s="0" t="s">
        <v>3593</v>
      </c>
      <c r="M96" s="0" t="n">
        <f aca="false">1 + (2*(INT((ROW()-2)/4))) + MOD(ROW()-2,2)</f>
        <v>47</v>
      </c>
      <c r="N96" s="0" t="str">
        <f aca="false">CONCATENATE("context_",ASC(M96))</f>
        <v>context_47</v>
      </c>
      <c r="O96" s="0" t="n">
        <f aca="false">M96</f>
        <v>47</v>
      </c>
      <c r="P96" s="0" t="str">
        <f aca="false">MID(LMPreScn!M98, SEARCH(" ", LMPreScn!M98, SEARCH(" ", LMPreScn!M98))+1, SEARCH(" ", LMPreScn!M98, SEARCH(" ", LMPreScn!M98)+1) -  (SEARCH(" ", LMPreScn!M98, SEARCH(" ", LMPreScn!M98)) + 1))</f>
        <v>toddler</v>
      </c>
      <c r="Q96" s="0" t="n">
        <f aca="false">IF(R96="attempted", 1, IF(R96="avoided", 2, IF(R96="began",3,IF(R96="completed",4, IF(R96="continued",5,IF(R96="endured", 6, IF(R96="enjoyed", 7, IF(R96="finished", 8, IF(R96="preferred", 9, IF(R96="resisted", 10, IF(R96="started", 11, IF(R96="tried",12,"ERROR"))))))))))))</f>
        <v>3</v>
      </c>
      <c r="R96" s="0" t="str">
        <f aca="false">LMPreScn!T98</f>
        <v>began</v>
      </c>
      <c r="S96" s="0" t="n">
        <f aca="false">1 + (2*(INT((ROW()-2)/4))) + MOD(ROW()-1,2)</f>
        <v>48</v>
      </c>
      <c r="T96" s="0" t="str">
        <f aca="false">LMPreScn!CK98</f>
        <v>make</v>
      </c>
      <c r="U96" s="33" t="n">
        <f aca="false">LMPreScn!CI98</f>
        <v>0</v>
      </c>
      <c r="V96" s="0" t="n">
        <f aca="false">LMPreScn!R98</f>
        <v>5</v>
      </c>
      <c r="W96" s="0" t="n">
        <f aca="false">LMPreScn!S98</f>
        <v>8</v>
      </c>
      <c r="X96" s="0" t="str">
        <f aca="false">LMPreScn!M98</f>
        <v>The toddler began the lollipops.</v>
      </c>
      <c r="Y96" s="0" t="str">
        <f aca="false">LMPreScn!N98</f>
        <v>She really liked to</v>
      </c>
    </row>
    <row r="97" customFormat="false" ht="13.8" hidden="false" customHeight="false" outlineLevel="0" collapsed="false">
      <c r="A97" s="0" t="str">
        <f aca="false">CONCATENATE("Item/",ASC(C97),"/",E97)</f>
        <v>Item/18012/list_3/half_1/agent_48/metverb_3/target_47/avtcon_2</v>
      </c>
      <c r="B97" s="34" t="str">
        <f aca="false">CONCATENATE("(#", ASC( LMPreScn!I99), ") \d+ (\d+)")</f>
        <v>(#18012) \d+ (\d+)</v>
      </c>
      <c r="C97" s="0" t="n">
        <f aca="false">LMPreScn!I99</f>
        <v>18012</v>
      </c>
      <c r="D97" s="0" t="str">
        <f aca="false">CONCATENATE(P97,"_", R97, "_", T97)</f>
        <v>confectioner_began_eat</v>
      </c>
      <c r="E97" s="0" t="str">
        <f aca="false">CONCATENATE( "list_", G97, "/", "half_", K97, "/", "agent_", O97, "/", "metverb_", Q97, "/", "target_", S97, "/", "avtcon_", I97)</f>
        <v>list_3/half_1/agent_48/metverb_3/target_47/avtcon_2</v>
      </c>
      <c r="F97" s="0" t="str">
        <f aca="false">CONCATENATE( H97, "/", L97, "/", P97, "/", R97, "/", T97, "/", J97)</f>
        <v>CH2N/first/confectioner/began/eat/incon</v>
      </c>
      <c r="G97" s="0" t="n">
        <f aca="false">IF(LEFT(H97,1)="A",1,IF(LEFT(H97,1)="B",2,IF(LEFT(H97,1)="C",3,IF(LEFT(H97,1)="D",4,#na))))</f>
        <v>3</v>
      </c>
      <c r="H97" s="0" t="str">
        <f aca="false">LMPreScn!A99</f>
        <v>CH2N</v>
      </c>
      <c r="I97" s="0" t="n">
        <v>2</v>
      </c>
      <c r="J97" s="0" t="s">
        <v>3594</v>
      </c>
      <c r="K97" s="0" t="n">
        <v>1</v>
      </c>
      <c r="L97" s="0" t="s">
        <v>3593</v>
      </c>
      <c r="M97" s="0" t="n">
        <f aca="false">1 + (2*(INT((ROW()-2)/4))) + MOD(ROW()-2,2)</f>
        <v>48</v>
      </c>
      <c r="N97" s="0" t="str">
        <f aca="false">CONCATENATE("context_",ASC(M97))</f>
        <v>context_48</v>
      </c>
      <c r="O97" s="0" t="n">
        <f aca="false">M97</f>
        <v>48</v>
      </c>
      <c r="P97" s="0" t="str">
        <f aca="false">MID(LMPreScn!M99, SEARCH(" ", LMPreScn!M99, SEARCH(" ", LMPreScn!M99))+1, SEARCH(" ", LMPreScn!M99, SEARCH(" ", LMPreScn!M99)+1) -  (SEARCH(" ", LMPreScn!M99, SEARCH(" ", LMPreScn!M99)) + 1))</f>
        <v>confectioner</v>
      </c>
      <c r="Q97" s="0" t="n">
        <f aca="false">IF(R97="attempted", 1, IF(R97="avoided", 2, IF(R97="began",3,IF(R97="completed",4, IF(R97="continued",5,IF(R97="endured", 6, IF(R97="enjoyed", 7, IF(R97="finished", 8, IF(R97="preferred", 9, IF(R97="resisted", 10, IF(R97="started", 11, IF(R97="tried",12,"ERROR"))))))))))))</f>
        <v>3</v>
      </c>
      <c r="R97" s="0" t="str">
        <f aca="false">LMPreScn!T99</f>
        <v>began</v>
      </c>
      <c r="S97" s="0" t="n">
        <f aca="false">1 + (2*(INT((ROW()-2)/4))) + MOD(ROW()-1,2)</f>
        <v>47</v>
      </c>
      <c r="T97" s="0" t="str">
        <f aca="false">LMPreScn!CK99</f>
        <v>eat</v>
      </c>
      <c r="U97" s="33" t="n">
        <f aca="false">LMPreScn!CI99</f>
        <v>0.183673469387755</v>
      </c>
      <c r="V97" s="0" t="n">
        <f aca="false">LMPreScn!R99</f>
        <v>5</v>
      </c>
      <c r="W97" s="0" t="n">
        <f aca="false">LMPreScn!S99</f>
        <v>8</v>
      </c>
      <c r="X97" s="0" t="str">
        <f aca="false">LMPreScn!M99</f>
        <v>The confectioner began the lollipops.</v>
      </c>
      <c r="Y97" s="0" t="str">
        <f aca="false">LMPreScn!N99</f>
        <v>She really liked to</v>
      </c>
    </row>
    <row r="98" customFormat="false" ht="13.8" hidden="false" customHeight="false" outlineLevel="0" collapsed="false">
      <c r="A98" s="0" t="str">
        <f aca="false">CONCATENATE("Item/",ASC(C98),"/",E98)</f>
        <v>Item/10013/list_1/half_1/agent_49/metverb_3/target_49/avtcon_1</v>
      </c>
      <c r="B98" s="34" t="str">
        <f aca="false">CONCATENATE("(#", ASC( LMPreScn!I100), ") \d+ (\d+)")</f>
        <v>(#10013) \d+ (\d+)</v>
      </c>
      <c r="C98" s="0" t="n">
        <f aca="false">LMPreScn!I100</f>
        <v>10013</v>
      </c>
      <c r="D98" s="0" t="str">
        <f aca="false">CONCATENATE(P98,"_", R98, "_", T98)</f>
        <v>gospel_began_preach</v>
      </c>
      <c r="E98" s="0" t="str">
        <f aca="false">CONCATENATE( "list_", G98, "/", "half_", K98, "/", "agent_", O98, "/", "metverb_", Q98, "/", "target_", S98, "/", "avtcon_", I98)</f>
        <v>list_1/half_1/agent_49/metverb_3/target_49/avtcon_1</v>
      </c>
      <c r="F98" s="0" t="str">
        <f aca="false">CONCATENATE( H98, "/", L98, "/", P98, "/", R98, "/", T98, "/", J98)</f>
        <v>AH1N/first/gospel/began/preach/con</v>
      </c>
      <c r="G98" s="0" t="n">
        <f aca="false">IF(LEFT(H98,1)="A",1,IF(LEFT(H98,1)="B",2,IF(LEFT(H98,1)="C",3,IF(LEFT(H98,1)="D",4,#na))))</f>
        <v>1</v>
      </c>
      <c r="H98" s="0" t="str">
        <f aca="false">LMPreScn!A100</f>
        <v>AH1N</v>
      </c>
      <c r="I98" s="0" t="n">
        <v>1</v>
      </c>
      <c r="J98" s="0" t="s">
        <v>3592</v>
      </c>
      <c r="K98" s="0" t="n">
        <v>1</v>
      </c>
      <c r="L98" s="0" t="s">
        <v>3593</v>
      </c>
      <c r="M98" s="0" t="n">
        <f aca="false">1 + (2*(INT((ROW()-2)/4))) + MOD(ROW()-2,2)</f>
        <v>49</v>
      </c>
      <c r="N98" s="0" t="str">
        <f aca="false">CONCATENATE("context_",ASC(M98))</f>
        <v>context_49</v>
      </c>
      <c r="O98" s="0" t="n">
        <f aca="false">M98</f>
        <v>49</v>
      </c>
      <c r="P98" s="0" t="str">
        <f aca="false">MID(LMPreScn!M100, SEARCH(" ", LMPreScn!M100, SEARCH(" ", LMPreScn!M100))+1, SEARCH(" ", LMPreScn!M100, SEARCH(" ", LMPreScn!M100)+1) -  (SEARCH(" ", LMPreScn!M100, SEARCH(" ", LMPreScn!M100)) + 1))</f>
        <v>gospel</v>
      </c>
      <c r="Q98" s="0" t="n">
        <f aca="false">IF(R98="attempted", 1, IF(R98="avoided", 2, IF(R98="began",3,IF(R98="completed",4, IF(R98="continued",5,IF(R98="endured", 6, IF(R98="enjoyed", 7, IF(R98="finished", 8, IF(R98="preferred", 9, IF(R98="resisted", 10, IF(R98="started", 11, IF(R98="tried",12,"ERROR"))))))))))))</f>
        <v>3</v>
      </c>
      <c r="R98" s="0" t="str">
        <f aca="false">LMPreScn!T100</f>
        <v>began</v>
      </c>
      <c r="S98" s="0" t="n">
        <f aca="false">1 + (2*(INT((ROW()-2)/4))) + MOD(ROW()-2,2)</f>
        <v>49</v>
      </c>
      <c r="T98" s="0" t="str">
        <f aca="false">LMPreScn!CK100</f>
        <v>preach</v>
      </c>
      <c r="U98" s="33" t="n">
        <f aca="false">LMPreScn!CI100</f>
        <v>0.530612244897959</v>
      </c>
      <c r="V98" s="0" t="n">
        <f aca="false">LMPreScn!R100</f>
        <v>5</v>
      </c>
      <c r="W98" s="0" t="n">
        <f aca="false">LMPreScn!S100</f>
        <v>8</v>
      </c>
      <c r="X98" s="0" t="str">
        <f aca="false">LMPreScn!M100</f>
        <v>The gospel minister began the church service.</v>
      </c>
      <c r="Y98" s="0" t="str">
        <f aca="false">LMPreScn!N100</f>
        <v>Every Sunday he would</v>
      </c>
    </row>
    <row r="99" customFormat="false" ht="13.8" hidden="false" customHeight="false" outlineLevel="0" collapsed="false">
      <c r="A99" s="0" t="str">
        <f aca="false">CONCATENATE("Item/",ASC(C99),"/",E99)</f>
        <v>Item/11013/list_2/half_1/agent_50/metverb_3/target_50/avtcon_1</v>
      </c>
      <c r="B99" s="34" t="str">
        <f aca="false">CONCATENATE("(#", ASC( LMPreScn!I101), ") \d+ (\d+)")</f>
        <v>(#11013) \d+ (\d+)</v>
      </c>
      <c r="C99" s="0" t="n">
        <f aca="false">LMPreScn!I101</f>
        <v>11013</v>
      </c>
      <c r="D99" s="0" t="str">
        <f aca="false">CONCATENATE(P99,"_", R99, "_", T99)</f>
        <v>choir_began_sing</v>
      </c>
      <c r="E99" s="0" t="str">
        <f aca="false">CONCATENATE( "list_", G99, "/", "half_", K99, "/", "agent_", O99, "/", "metverb_", Q99, "/", "target_", S99, "/", "avtcon_", I99)</f>
        <v>list_2/half_1/agent_50/metverb_3/target_50/avtcon_1</v>
      </c>
      <c r="F99" s="0" t="str">
        <f aca="false">CONCATENATE( H99, "/", L99, "/", P99, "/", R99, "/", T99, "/", J99)</f>
        <v>BH1N/first/choir/began/sing/con</v>
      </c>
      <c r="G99" s="0" t="n">
        <f aca="false">IF(LEFT(H99,1)="A",1,IF(LEFT(H99,1)="B",2,IF(LEFT(H99,1)="C",3,IF(LEFT(H99,1)="D",4,#na))))</f>
        <v>2</v>
      </c>
      <c r="H99" s="0" t="str">
        <f aca="false">LMPreScn!A101</f>
        <v>BH1N</v>
      </c>
      <c r="I99" s="0" t="n">
        <v>1</v>
      </c>
      <c r="J99" s="0" t="s">
        <v>3592</v>
      </c>
      <c r="K99" s="0" t="n">
        <v>1</v>
      </c>
      <c r="L99" s="0" t="s">
        <v>3593</v>
      </c>
      <c r="M99" s="0" t="n">
        <f aca="false">1 + (2*(INT((ROW()-2)/4))) + MOD(ROW()-2,2)</f>
        <v>50</v>
      </c>
      <c r="N99" s="0" t="str">
        <f aca="false">CONCATENATE("context_",ASC(M99))</f>
        <v>context_50</v>
      </c>
      <c r="O99" s="0" t="n">
        <f aca="false">M99</f>
        <v>50</v>
      </c>
      <c r="P99" s="0" t="str">
        <f aca="false">MID(LMPreScn!M101, SEARCH(" ", LMPreScn!M101, SEARCH(" ", LMPreScn!M101))+1, SEARCH(" ", LMPreScn!M101, SEARCH(" ", LMPreScn!M101)+1) -  (SEARCH(" ", LMPreScn!M101, SEARCH(" ", LMPreScn!M101)) + 1))</f>
        <v>choir</v>
      </c>
      <c r="Q99" s="0" t="n">
        <f aca="false">IF(R99="attempted", 1, IF(R99="avoided", 2, IF(R99="began",3,IF(R99="completed",4, IF(R99="continued",5,IF(R99="endured", 6, IF(R99="enjoyed", 7, IF(R99="finished", 8, IF(R99="preferred", 9, IF(R99="resisted", 10, IF(R99="started", 11, IF(R99="tried",12,"ERROR"))))))))))))</f>
        <v>3</v>
      </c>
      <c r="R99" s="0" t="str">
        <f aca="false">LMPreScn!T101</f>
        <v>began</v>
      </c>
      <c r="S99" s="0" t="n">
        <f aca="false">1 + (2*(INT((ROW()-2)/4))) + MOD(ROW()-2,2)</f>
        <v>50</v>
      </c>
      <c r="T99" s="0" t="str">
        <f aca="false">LMPreScn!CK101</f>
        <v>sing</v>
      </c>
      <c r="U99" s="33" t="n">
        <f aca="false">LMPreScn!CI101</f>
        <v>0.541666666666667</v>
      </c>
      <c r="V99" s="0" t="n">
        <f aca="false">LMPreScn!R101</f>
        <v>5</v>
      </c>
      <c r="W99" s="0" t="n">
        <f aca="false">LMPreScn!S101</f>
        <v>8</v>
      </c>
      <c r="X99" s="0" t="str">
        <f aca="false">LMPreScn!M101</f>
        <v>The choir leader began the church service.</v>
      </c>
      <c r="Y99" s="0" t="str">
        <f aca="false">LMPreScn!N101</f>
        <v>Every Sunday he would</v>
      </c>
    </row>
    <row r="100" customFormat="false" ht="13.8" hidden="false" customHeight="false" outlineLevel="0" collapsed="false">
      <c r="A100" s="0" t="str">
        <f aca="false">CONCATENATE("Item/",ASC(C100),"/",E100)</f>
        <v>Item/12013/list_3/half_1/agent_49/metverb_3/target_50/avtcon_2</v>
      </c>
      <c r="B100" s="34" t="str">
        <f aca="false">CONCATENATE("(#", ASC( LMPreScn!I102), ") \d+ (\d+)")</f>
        <v>(#12013) \d+ (\d+)</v>
      </c>
      <c r="C100" s="0" t="n">
        <f aca="false">LMPreScn!I102</f>
        <v>12013</v>
      </c>
      <c r="D100" s="0" t="str">
        <f aca="false">CONCATENATE(P100,"_", R100, "_", T100)</f>
        <v>gospel_began_sing</v>
      </c>
      <c r="E100" s="0" t="str">
        <f aca="false">CONCATENATE( "list_", G100, "/", "half_", K100, "/", "agent_", O100, "/", "metverb_", Q100, "/", "target_", S100, "/", "avtcon_", I100)</f>
        <v>list_3/half_1/agent_49/metverb_3/target_50/avtcon_2</v>
      </c>
      <c r="F100" s="0" t="str">
        <f aca="false">CONCATENATE( H100, "/", L100, "/", P100, "/", R100, "/", T100, "/", J100)</f>
        <v>CH1N/first/gospel/began/sing/incon</v>
      </c>
      <c r="G100" s="0" t="n">
        <f aca="false">IF(LEFT(H100,1)="A",1,IF(LEFT(H100,1)="B",2,IF(LEFT(H100,1)="C",3,IF(LEFT(H100,1)="D",4,#na))))</f>
        <v>3</v>
      </c>
      <c r="H100" s="0" t="str">
        <f aca="false">LMPreScn!A102</f>
        <v>CH1N</v>
      </c>
      <c r="I100" s="0" t="n">
        <v>2</v>
      </c>
      <c r="J100" s="0" t="s">
        <v>3594</v>
      </c>
      <c r="K100" s="0" t="n">
        <v>1</v>
      </c>
      <c r="L100" s="0" t="s">
        <v>3593</v>
      </c>
      <c r="M100" s="0" t="n">
        <f aca="false">1 + (2*(INT((ROW()-2)/4))) + MOD(ROW()-2,2)</f>
        <v>49</v>
      </c>
      <c r="N100" s="0" t="str">
        <f aca="false">CONCATENATE("context_",ASC(M100))</f>
        <v>context_49</v>
      </c>
      <c r="O100" s="0" t="n">
        <f aca="false">M100</f>
        <v>49</v>
      </c>
      <c r="P100" s="0" t="str">
        <f aca="false">MID(LMPreScn!M102, SEARCH(" ", LMPreScn!M102, SEARCH(" ", LMPreScn!M102))+1, SEARCH(" ", LMPreScn!M102, SEARCH(" ", LMPreScn!M102)+1) -  (SEARCH(" ", LMPreScn!M102, SEARCH(" ", LMPreScn!M102)) + 1))</f>
        <v>gospel</v>
      </c>
      <c r="Q100" s="0" t="n">
        <f aca="false">IF(R100="attempted", 1, IF(R100="avoided", 2, IF(R100="began",3,IF(R100="completed",4, IF(R100="continued",5,IF(R100="endured", 6, IF(R100="enjoyed", 7, IF(R100="finished", 8, IF(R100="preferred", 9, IF(R100="resisted", 10, IF(R100="started", 11, IF(R100="tried",12,"ERROR"))))))))))))</f>
        <v>3</v>
      </c>
      <c r="R100" s="0" t="str">
        <f aca="false">LMPreScn!T102</f>
        <v>began</v>
      </c>
      <c r="S100" s="0" t="n">
        <f aca="false">1 + (2*(INT((ROW()-2)/4))) + MOD(ROW()-1,2)</f>
        <v>50</v>
      </c>
      <c r="T100" s="0" t="str">
        <f aca="false">LMPreScn!CK102</f>
        <v>sing</v>
      </c>
      <c r="U100" s="33" t="n">
        <f aca="false">LMPreScn!CI102</f>
        <v>0.102040816326531</v>
      </c>
      <c r="V100" s="0" t="n">
        <f aca="false">LMPreScn!R102</f>
        <v>5</v>
      </c>
      <c r="W100" s="0" t="n">
        <f aca="false">LMPreScn!S102</f>
        <v>8</v>
      </c>
      <c r="X100" s="0" t="str">
        <f aca="false">LMPreScn!M102</f>
        <v>The gospel minister began the church service.</v>
      </c>
      <c r="Y100" s="0" t="str">
        <f aca="false">LMPreScn!N102</f>
        <v>Every Sunday he would</v>
      </c>
    </row>
    <row r="101" customFormat="false" ht="13.8" hidden="false" customHeight="false" outlineLevel="0" collapsed="false">
      <c r="A101" s="0" t="str">
        <f aca="false">CONCATENATE("Item/",ASC(C101),"/",E101)</f>
        <v>Item/13013/list_4/half_1/agent_50/metverb_3/target_49/avtcon_2</v>
      </c>
      <c r="B101" s="34" t="str">
        <f aca="false">CONCATENATE("(#", ASC( LMPreScn!I103), ") \d+ (\d+)")</f>
        <v>(#13013) \d+ (\d+)</v>
      </c>
      <c r="C101" s="0" t="n">
        <f aca="false">LMPreScn!I103</f>
        <v>13013</v>
      </c>
      <c r="D101" s="0" t="str">
        <f aca="false">CONCATENATE(P101,"_", R101, "_", T101)</f>
        <v>choir_began_preach</v>
      </c>
      <c r="E101" s="0" t="str">
        <f aca="false">CONCATENATE( "list_", G101, "/", "half_", K101, "/", "agent_", O101, "/", "metverb_", Q101, "/", "target_", S101, "/", "avtcon_", I101)</f>
        <v>list_4/half_1/agent_50/metverb_3/target_49/avtcon_2</v>
      </c>
      <c r="F101" s="0" t="str">
        <f aca="false">CONCATENATE( H101, "/", L101, "/", P101, "/", R101, "/", T101, "/", J101)</f>
        <v>DH1N/first/choir/began/preach/incon</v>
      </c>
      <c r="G101" s="0" t="n">
        <f aca="false">IF(LEFT(H101,1)="A",1,IF(LEFT(H101,1)="B",2,IF(LEFT(H101,1)="C",3,IF(LEFT(H101,1)="D",4,#na))))</f>
        <v>4</v>
      </c>
      <c r="H101" s="0" t="str">
        <f aca="false">LMPreScn!A103</f>
        <v>DH1N</v>
      </c>
      <c r="I101" s="0" t="n">
        <v>2</v>
      </c>
      <c r="J101" s="0" t="s">
        <v>3594</v>
      </c>
      <c r="K101" s="0" t="n">
        <v>1</v>
      </c>
      <c r="L101" s="0" t="s">
        <v>3593</v>
      </c>
      <c r="M101" s="0" t="n">
        <f aca="false">1 + (2*(INT((ROW()-2)/4))) + MOD(ROW()-2,2)</f>
        <v>50</v>
      </c>
      <c r="N101" s="0" t="str">
        <f aca="false">CONCATENATE("context_",ASC(M101))</f>
        <v>context_50</v>
      </c>
      <c r="O101" s="0" t="n">
        <f aca="false">M101</f>
        <v>50</v>
      </c>
      <c r="P101" s="0" t="str">
        <f aca="false">MID(LMPreScn!M103, SEARCH(" ", LMPreScn!M103, SEARCH(" ", LMPreScn!M103))+1, SEARCH(" ", LMPreScn!M103, SEARCH(" ", LMPreScn!M103)+1) -  (SEARCH(" ", LMPreScn!M103, SEARCH(" ", LMPreScn!M103)) + 1))</f>
        <v>choir</v>
      </c>
      <c r="Q101" s="0" t="n">
        <f aca="false">IF(R101="attempted", 1, IF(R101="avoided", 2, IF(R101="began",3,IF(R101="completed",4, IF(R101="continued",5,IF(R101="endured", 6, IF(R101="enjoyed", 7, IF(R101="finished", 8, IF(R101="preferred", 9, IF(R101="resisted", 10, IF(R101="started", 11, IF(R101="tried",12,"ERROR"))))))))))))</f>
        <v>3</v>
      </c>
      <c r="R101" s="0" t="str">
        <f aca="false">LMPreScn!T103</f>
        <v>began</v>
      </c>
      <c r="S101" s="0" t="n">
        <f aca="false">1 + (2*(INT((ROW()-2)/4))) + MOD(ROW()-1,2)</f>
        <v>49</v>
      </c>
      <c r="T101" s="0" t="str">
        <f aca="false">LMPreScn!CK103</f>
        <v>preach</v>
      </c>
      <c r="U101" s="33" t="n">
        <f aca="false">LMPreScn!CI103</f>
        <v>0.0625</v>
      </c>
      <c r="V101" s="0" t="n">
        <f aca="false">LMPreScn!R103</f>
        <v>5</v>
      </c>
      <c r="W101" s="0" t="n">
        <f aca="false">LMPreScn!S103</f>
        <v>8</v>
      </c>
      <c r="X101" s="0" t="str">
        <f aca="false">LMPreScn!M103</f>
        <v>The choir leader began the church service.</v>
      </c>
      <c r="Y101" s="0" t="str">
        <f aca="false">LMPreScn!N103</f>
        <v>Every Sunday he would</v>
      </c>
    </row>
    <row r="102" customFormat="false" ht="13.8" hidden="false" customHeight="false" outlineLevel="0" collapsed="false">
      <c r="A102" s="0" t="str">
        <f aca="false">CONCATENATE("Item/",ASC(C102),"/",E102)</f>
        <v>Item/15013/list_2/half_1/agent_51/metverb_3/target_51/avtcon_1</v>
      </c>
      <c r="B102" s="34" t="str">
        <f aca="false">CONCATENATE("(#", ASC( LMPreScn!I104), ") \d+ (\d+)")</f>
        <v>(#15013) \d+ (\d+)</v>
      </c>
      <c r="C102" s="0" t="n">
        <f aca="false">LMPreScn!I104</f>
        <v>15013</v>
      </c>
      <c r="D102" s="0" t="str">
        <f aca="false">CONCATENATE(P102,"_", R102, "_", T102)</f>
        <v>gospel_began_preach</v>
      </c>
      <c r="E102" s="0" t="str">
        <f aca="false">CONCATENATE( "list_", G102, "/", "half_", K102, "/", "agent_", O102, "/", "metverb_", Q102, "/", "target_", S102, "/", "avtcon_", I102)</f>
        <v>list_2/half_1/agent_51/metverb_3/target_51/avtcon_1</v>
      </c>
      <c r="F102" s="0" t="str">
        <f aca="false">CONCATENATE( H102, "/", L102, "/", P102, "/", R102, "/", T102, "/", J102)</f>
        <v>BH2N/first/gospel/began/preach/con</v>
      </c>
      <c r="G102" s="0" t="n">
        <f aca="false">IF(LEFT(H102,1)="A",1,IF(LEFT(H102,1)="B",2,IF(LEFT(H102,1)="C",3,IF(LEFT(H102,1)="D",4,#na))))</f>
        <v>2</v>
      </c>
      <c r="H102" s="0" t="str">
        <f aca="false">LMPreScn!A104</f>
        <v>BH2N</v>
      </c>
      <c r="I102" s="0" t="n">
        <v>1</v>
      </c>
      <c r="J102" s="0" t="s">
        <v>3592</v>
      </c>
      <c r="K102" s="0" t="n">
        <v>1</v>
      </c>
      <c r="L102" s="0" t="s">
        <v>3593</v>
      </c>
      <c r="M102" s="0" t="n">
        <f aca="false">1 + (2*(INT((ROW()-2)/4))) + MOD(ROW()-2,2)</f>
        <v>51</v>
      </c>
      <c r="N102" s="0" t="str">
        <f aca="false">CONCATENATE("context_",ASC(M102))</f>
        <v>context_51</v>
      </c>
      <c r="O102" s="0" t="n">
        <f aca="false">M102</f>
        <v>51</v>
      </c>
      <c r="P102" s="0" t="str">
        <f aca="false">MID(LMPreScn!M104, SEARCH(" ", LMPreScn!M104, SEARCH(" ", LMPreScn!M104))+1, SEARCH(" ", LMPreScn!M104, SEARCH(" ", LMPreScn!M104)+1) -  (SEARCH(" ", LMPreScn!M104, SEARCH(" ", LMPreScn!M104)) + 1))</f>
        <v>gospel</v>
      </c>
      <c r="Q102" s="0" t="n">
        <f aca="false">IF(R102="attempted", 1, IF(R102="avoided", 2, IF(R102="began",3,IF(R102="completed",4, IF(R102="continued",5,IF(R102="endured", 6, IF(R102="enjoyed", 7, IF(R102="finished", 8, IF(R102="preferred", 9, IF(R102="resisted", 10, IF(R102="started", 11, IF(R102="tried",12,"ERROR"))))))))))))</f>
        <v>3</v>
      </c>
      <c r="R102" s="0" t="str">
        <f aca="false">LMPreScn!T104</f>
        <v>began</v>
      </c>
      <c r="S102" s="0" t="n">
        <f aca="false">1 + (2*(INT((ROW()-2)/4))) + MOD(ROW()-2,2)</f>
        <v>51</v>
      </c>
      <c r="T102" s="0" t="str">
        <f aca="false">LMPreScn!CK104</f>
        <v>preach</v>
      </c>
      <c r="U102" s="33" t="n">
        <f aca="false">LMPreScn!CI104</f>
        <v>0.530612244897959</v>
      </c>
      <c r="V102" s="0" t="n">
        <f aca="false">LMPreScn!R104</f>
        <v>5</v>
      </c>
      <c r="W102" s="0" t="n">
        <f aca="false">LMPreScn!S104</f>
        <v>8</v>
      </c>
      <c r="X102" s="0" t="str">
        <f aca="false">LMPreScn!M104</f>
        <v>The gospel minister began the church service.</v>
      </c>
      <c r="Y102" s="0" t="str">
        <f aca="false">LMPreScn!N104</f>
        <v>Every Sunday he would</v>
      </c>
    </row>
    <row r="103" customFormat="false" ht="13.8" hidden="false" customHeight="false" outlineLevel="0" collapsed="false">
      <c r="A103" s="0" t="str">
        <f aca="false">CONCATENATE("Item/",ASC(C103),"/",E103)</f>
        <v>Item/16013/list_1/half_1/agent_52/metverb_3/target_52/avtcon_1</v>
      </c>
      <c r="B103" s="34" t="str">
        <f aca="false">CONCATENATE("(#", ASC( LMPreScn!I105), ") \d+ (\d+)")</f>
        <v>(#16013) \d+ (\d+)</v>
      </c>
      <c r="C103" s="0" t="n">
        <f aca="false">LMPreScn!I105</f>
        <v>16013</v>
      </c>
      <c r="D103" s="0" t="str">
        <f aca="false">CONCATENATE(P103,"_", R103, "_", T103)</f>
        <v>choir_began_sing</v>
      </c>
      <c r="E103" s="0" t="str">
        <f aca="false">CONCATENATE( "list_", G103, "/", "half_", K103, "/", "agent_", O103, "/", "metverb_", Q103, "/", "target_", S103, "/", "avtcon_", I103)</f>
        <v>list_1/half_1/agent_52/metverb_3/target_52/avtcon_1</v>
      </c>
      <c r="F103" s="0" t="str">
        <f aca="false">CONCATENATE( H103, "/", L103, "/", P103, "/", R103, "/", T103, "/", J103)</f>
        <v>AH2N/first/choir/began/sing/con</v>
      </c>
      <c r="G103" s="0" t="n">
        <f aca="false">IF(LEFT(H103,1)="A",1,IF(LEFT(H103,1)="B",2,IF(LEFT(H103,1)="C",3,IF(LEFT(H103,1)="D",4,#na))))</f>
        <v>1</v>
      </c>
      <c r="H103" s="0" t="str">
        <f aca="false">LMPreScn!A105</f>
        <v>AH2N</v>
      </c>
      <c r="I103" s="0" t="n">
        <v>1</v>
      </c>
      <c r="J103" s="0" t="s">
        <v>3592</v>
      </c>
      <c r="K103" s="0" t="n">
        <v>1</v>
      </c>
      <c r="L103" s="0" t="s">
        <v>3593</v>
      </c>
      <c r="M103" s="0" t="n">
        <f aca="false">1 + (2*(INT((ROW()-2)/4))) + MOD(ROW()-2,2)</f>
        <v>52</v>
      </c>
      <c r="N103" s="0" t="str">
        <f aca="false">CONCATENATE("context_",ASC(M103))</f>
        <v>context_52</v>
      </c>
      <c r="O103" s="0" t="n">
        <f aca="false">M103</f>
        <v>52</v>
      </c>
      <c r="P103" s="0" t="str">
        <f aca="false">MID(LMPreScn!M105, SEARCH(" ", LMPreScn!M105, SEARCH(" ", LMPreScn!M105))+1, SEARCH(" ", LMPreScn!M105, SEARCH(" ", LMPreScn!M105)+1) -  (SEARCH(" ", LMPreScn!M105, SEARCH(" ", LMPreScn!M105)) + 1))</f>
        <v>choir</v>
      </c>
      <c r="Q103" s="0" t="n">
        <f aca="false">IF(R103="attempted", 1, IF(R103="avoided", 2, IF(R103="began",3,IF(R103="completed",4, IF(R103="continued",5,IF(R103="endured", 6, IF(R103="enjoyed", 7, IF(R103="finished", 8, IF(R103="preferred", 9, IF(R103="resisted", 10, IF(R103="started", 11, IF(R103="tried",12,"ERROR"))))))))))))</f>
        <v>3</v>
      </c>
      <c r="R103" s="0" t="str">
        <f aca="false">LMPreScn!T105</f>
        <v>began</v>
      </c>
      <c r="S103" s="0" t="n">
        <f aca="false">1 + (2*(INT((ROW()-2)/4))) + MOD(ROW()-2,2)</f>
        <v>52</v>
      </c>
      <c r="T103" s="0" t="str">
        <f aca="false">LMPreScn!CK105</f>
        <v>sing</v>
      </c>
      <c r="U103" s="33" t="n">
        <f aca="false">LMPreScn!CI105</f>
        <v>0.541666666666667</v>
      </c>
      <c r="V103" s="0" t="n">
        <f aca="false">LMPreScn!R105</f>
        <v>5</v>
      </c>
      <c r="W103" s="0" t="n">
        <f aca="false">LMPreScn!S105</f>
        <v>8</v>
      </c>
      <c r="X103" s="0" t="str">
        <f aca="false">LMPreScn!M105</f>
        <v>The choir leader began the church service.</v>
      </c>
      <c r="Y103" s="0" t="str">
        <f aca="false">LMPreScn!N105</f>
        <v>Every Sunday he would</v>
      </c>
    </row>
    <row r="104" customFormat="false" ht="13.8" hidden="false" customHeight="false" outlineLevel="0" collapsed="false">
      <c r="A104" s="0" t="str">
        <f aca="false">CONCATENATE("Item/",ASC(C104),"/",E104)</f>
        <v>Item/17013/list_4/half_1/agent_51/metverb_3/target_52/avtcon_2</v>
      </c>
      <c r="B104" s="34" t="str">
        <f aca="false">CONCATENATE("(#", ASC( LMPreScn!I106), ") \d+ (\d+)")</f>
        <v>(#17013) \d+ (\d+)</v>
      </c>
      <c r="C104" s="0" t="n">
        <f aca="false">LMPreScn!I106</f>
        <v>17013</v>
      </c>
      <c r="D104" s="0" t="str">
        <f aca="false">CONCATENATE(P104,"_", R104, "_", T104)</f>
        <v>gospel_began_sing</v>
      </c>
      <c r="E104" s="0" t="str">
        <f aca="false">CONCATENATE( "list_", G104, "/", "half_", K104, "/", "agent_", O104, "/", "metverb_", Q104, "/", "target_", S104, "/", "avtcon_", I104)</f>
        <v>list_4/half_1/agent_51/metverb_3/target_52/avtcon_2</v>
      </c>
      <c r="F104" s="0" t="str">
        <f aca="false">CONCATENATE( H104, "/", L104, "/", P104, "/", R104, "/", T104, "/", J104)</f>
        <v>DH2N/first/gospel/began/sing/incon</v>
      </c>
      <c r="G104" s="0" t="n">
        <f aca="false">IF(LEFT(H104,1)="A",1,IF(LEFT(H104,1)="B",2,IF(LEFT(H104,1)="C",3,IF(LEFT(H104,1)="D",4,#na))))</f>
        <v>4</v>
      </c>
      <c r="H104" s="0" t="str">
        <f aca="false">LMPreScn!A106</f>
        <v>DH2N</v>
      </c>
      <c r="I104" s="0" t="n">
        <v>2</v>
      </c>
      <c r="J104" s="0" t="s">
        <v>3594</v>
      </c>
      <c r="K104" s="0" t="n">
        <v>1</v>
      </c>
      <c r="L104" s="0" t="s">
        <v>3593</v>
      </c>
      <c r="M104" s="0" t="n">
        <f aca="false">1 + (2*(INT((ROW()-2)/4))) + MOD(ROW()-2,2)</f>
        <v>51</v>
      </c>
      <c r="N104" s="0" t="str">
        <f aca="false">CONCATENATE("context_",ASC(M104))</f>
        <v>context_51</v>
      </c>
      <c r="O104" s="0" t="n">
        <f aca="false">M104</f>
        <v>51</v>
      </c>
      <c r="P104" s="0" t="str">
        <f aca="false">MID(LMPreScn!M106, SEARCH(" ", LMPreScn!M106, SEARCH(" ", LMPreScn!M106))+1, SEARCH(" ", LMPreScn!M106, SEARCH(" ", LMPreScn!M106)+1) -  (SEARCH(" ", LMPreScn!M106, SEARCH(" ", LMPreScn!M106)) + 1))</f>
        <v>gospel</v>
      </c>
      <c r="Q104" s="0" t="n">
        <f aca="false">IF(R104="attempted", 1, IF(R104="avoided", 2, IF(R104="began",3,IF(R104="completed",4, IF(R104="continued",5,IF(R104="endured", 6, IF(R104="enjoyed", 7, IF(R104="finished", 8, IF(R104="preferred", 9, IF(R104="resisted", 10, IF(R104="started", 11, IF(R104="tried",12,"ERROR"))))))))))))</f>
        <v>3</v>
      </c>
      <c r="R104" s="0" t="str">
        <f aca="false">LMPreScn!T106</f>
        <v>began</v>
      </c>
      <c r="S104" s="0" t="n">
        <f aca="false">1 + (2*(INT((ROW()-2)/4))) + MOD(ROW()-1,2)</f>
        <v>52</v>
      </c>
      <c r="T104" s="0" t="str">
        <f aca="false">LMPreScn!CK106</f>
        <v>sing</v>
      </c>
      <c r="U104" s="33" t="n">
        <f aca="false">LMPreScn!CI106</f>
        <v>0.102040816326531</v>
      </c>
      <c r="V104" s="0" t="n">
        <f aca="false">LMPreScn!R106</f>
        <v>5</v>
      </c>
      <c r="W104" s="0" t="n">
        <f aca="false">LMPreScn!S106</f>
        <v>8</v>
      </c>
      <c r="X104" s="0" t="str">
        <f aca="false">LMPreScn!M106</f>
        <v>The gospel minister began the church service.</v>
      </c>
      <c r="Y104" s="0" t="str">
        <f aca="false">LMPreScn!N106</f>
        <v>Every Sunday he would</v>
      </c>
    </row>
    <row r="105" customFormat="false" ht="13.8" hidden="false" customHeight="false" outlineLevel="0" collapsed="false">
      <c r="A105" s="0" t="str">
        <f aca="false">CONCATENATE("Item/",ASC(C105),"/",E105)</f>
        <v>Item/18013/list_3/half_1/agent_52/metverb_3/target_51/avtcon_2</v>
      </c>
      <c r="B105" s="34" t="str">
        <f aca="false">CONCATENATE("(#", ASC( LMPreScn!I107), ") \d+ (\d+)")</f>
        <v>(#18013) \d+ (\d+)</v>
      </c>
      <c r="C105" s="0" t="n">
        <f aca="false">LMPreScn!I107</f>
        <v>18013</v>
      </c>
      <c r="D105" s="0" t="str">
        <f aca="false">CONCATENATE(P105,"_", R105, "_", T105)</f>
        <v>choir_began_preach</v>
      </c>
      <c r="E105" s="0" t="str">
        <f aca="false">CONCATENATE( "list_", G105, "/", "half_", K105, "/", "agent_", O105, "/", "metverb_", Q105, "/", "target_", S105, "/", "avtcon_", I105)</f>
        <v>list_3/half_1/agent_52/metverb_3/target_51/avtcon_2</v>
      </c>
      <c r="F105" s="0" t="str">
        <f aca="false">CONCATENATE( H105, "/", L105, "/", P105, "/", R105, "/", T105, "/", J105)</f>
        <v>CH2N/first/choir/began/preach/incon</v>
      </c>
      <c r="G105" s="0" t="n">
        <f aca="false">IF(LEFT(H105,1)="A",1,IF(LEFT(H105,1)="B",2,IF(LEFT(H105,1)="C",3,IF(LEFT(H105,1)="D",4,#na))))</f>
        <v>3</v>
      </c>
      <c r="H105" s="0" t="str">
        <f aca="false">LMPreScn!A107</f>
        <v>CH2N</v>
      </c>
      <c r="I105" s="0" t="n">
        <v>2</v>
      </c>
      <c r="J105" s="0" t="s">
        <v>3594</v>
      </c>
      <c r="K105" s="0" t="n">
        <v>1</v>
      </c>
      <c r="L105" s="0" t="s">
        <v>3593</v>
      </c>
      <c r="M105" s="0" t="n">
        <f aca="false">1 + (2*(INT((ROW()-2)/4))) + MOD(ROW()-2,2)</f>
        <v>52</v>
      </c>
      <c r="N105" s="0" t="str">
        <f aca="false">CONCATENATE("context_",ASC(M105))</f>
        <v>context_52</v>
      </c>
      <c r="O105" s="0" t="n">
        <f aca="false">M105</f>
        <v>52</v>
      </c>
      <c r="P105" s="0" t="str">
        <f aca="false">MID(LMPreScn!M107, SEARCH(" ", LMPreScn!M107, SEARCH(" ", LMPreScn!M107))+1, SEARCH(" ", LMPreScn!M107, SEARCH(" ", LMPreScn!M107)+1) -  (SEARCH(" ", LMPreScn!M107, SEARCH(" ", LMPreScn!M107)) + 1))</f>
        <v>choir</v>
      </c>
      <c r="Q105" s="0" t="n">
        <f aca="false">IF(R105="attempted", 1, IF(R105="avoided", 2, IF(R105="began",3,IF(R105="completed",4, IF(R105="continued",5,IF(R105="endured", 6, IF(R105="enjoyed", 7, IF(R105="finished", 8, IF(R105="preferred", 9, IF(R105="resisted", 10, IF(R105="started", 11, IF(R105="tried",12,"ERROR"))))))))))))</f>
        <v>3</v>
      </c>
      <c r="R105" s="0" t="str">
        <f aca="false">LMPreScn!T107</f>
        <v>began</v>
      </c>
      <c r="S105" s="0" t="n">
        <f aca="false">1 + (2*(INT((ROW()-2)/4))) + MOD(ROW()-1,2)</f>
        <v>51</v>
      </c>
      <c r="T105" s="0" t="str">
        <f aca="false">LMPreScn!CK107</f>
        <v>preach</v>
      </c>
      <c r="U105" s="33" t="n">
        <f aca="false">LMPreScn!CI107</f>
        <v>0.0625</v>
      </c>
      <c r="V105" s="0" t="n">
        <f aca="false">LMPreScn!R107</f>
        <v>5</v>
      </c>
      <c r="W105" s="0" t="n">
        <f aca="false">LMPreScn!S107</f>
        <v>8</v>
      </c>
      <c r="X105" s="0" t="str">
        <f aca="false">LMPreScn!M107</f>
        <v>The choir leader began the church service.</v>
      </c>
      <c r="Y105" s="0" t="str">
        <f aca="false">LMPreScn!N107</f>
        <v>Every Sunday he would</v>
      </c>
    </row>
    <row r="106" customFormat="false" ht="13.8" hidden="false" customHeight="false" outlineLevel="0" collapsed="false">
      <c r="A106" s="0" t="str">
        <f aca="false">CONCATENATE("Item/",ASC(C106),"/",E106)</f>
        <v>Item/10014/list_1/half_1/agent_53/metverb_3/target_53/avtcon_1</v>
      </c>
      <c r="B106" s="34" t="str">
        <f aca="false">CONCATENATE("(#", ASC( LMPreScn!I108), ") \d+ (\d+)")</f>
        <v>(#10014) \d+ (\d+)</v>
      </c>
      <c r="C106" s="0" t="n">
        <f aca="false">LMPreScn!I108</f>
        <v>10014</v>
      </c>
      <c r="D106" s="0" t="str">
        <f aca="false">CONCATENATE(P106,"_", R106, "_", T106)</f>
        <v>kid_began_mow</v>
      </c>
      <c r="E106" s="0" t="str">
        <f aca="false">CONCATENATE( "list_", G106, "/", "half_", K106, "/", "agent_", O106, "/", "metverb_", Q106, "/", "target_", S106, "/", "avtcon_", I106)</f>
        <v>list_1/half_1/agent_53/metverb_3/target_53/avtcon_1</v>
      </c>
      <c r="F106" s="0" t="str">
        <f aca="false">CONCATENATE( H106, "/", L106, "/", P106, "/", R106, "/", T106, "/", J106)</f>
        <v>AH1N/first/kid/began/mow/con</v>
      </c>
      <c r="G106" s="0" t="n">
        <f aca="false">IF(LEFT(H106,1)="A",1,IF(LEFT(H106,1)="B",2,IF(LEFT(H106,1)="C",3,IF(LEFT(H106,1)="D",4,#na))))</f>
        <v>1</v>
      </c>
      <c r="H106" s="0" t="str">
        <f aca="false">LMPreScn!A108</f>
        <v>AH1N</v>
      </c>
      <c r="I106" s="0" t="n">
        <v>1</v>
      </c>
      <c r="J106" s="0" t="s">
        <v>3592</v>
      </c>
      <c r="K106" s="0" t="n">
        <v>1</v>
      </c>
      <c r="L106" s="0" t="s">
        <v>3593</v>
      </c>
      <c r="M106" s="0" t="n">
        <f aca="false">1 + (2*(INT((ROW()-2)/4))) + MOD(ROW()-2,2)</f>
        <v>53</v>
      </c>
      <c r="N106" s="0" t="str">
        <f aca="false">CONCATENATE("context_",ASC(M106))</f>
        <v>context_53</v>
      </c>
      <c r="O106" s="0" t="n">
        <f aca="false">M106</f>
        <v>53</v>
      </c>
      <c r="P106" s="0" t="str">
        <f aca="false">MID(LMPreScn!M108, SEARCH(" ", LMPreScn!M108, SEARCH(" ", LMPreScn!M108))+1, SEARCH(" ", LMPreScn!M108, SEARCH(" ", LMPreScn!M108)+1) -  (SEARCH(" ", LMPreScn!M108, SEARCH(" ", LMPreScn!M108)) + 1))</f>
        <v>kid</v>
      </c>
      <c r="Q106" s="0" t="n">
        <f aca="false">IF(R106="attempted", 1, IF(R106="avoided", 2, IF(R106="began",3,IF(R106="completed",4, IF(R106="continued",5,IF(R106="endured", 6, IF(R106="enjoyed", 7, IF(R106="finished", 8, IF(R106="preferred", 9, IF(R106="resisted", 10, IF(R106="started", 11, IF(R106="tried",12,"ERROR"))))))))))))</f>
        <v>3</v>
      </c>
      <c r="R106" s="0" t="str">
        <f aca="false">LMPreScn!T108</f>
        <v>began</v>
      </c>
      <c r="S106" s="0" t="n">
        <f aca="false">1 + (2*(INT((ROW()-2)/4))) + MOD(ROW()-2,2)</f>
        <v>53</v>
      </c>
      <c r="T106" s="0" t="str">
        <f aca="false">LMPreScn!CK108</f>
        <v>mow</v>
      </c>
      <c r="U106" s="33" t="n">
        <f aca="false">LMPreScn!CI108</f>
        <v>0.612244897959184</v>
      </c>
      <c r="V106" s="0" t="n">
        <f aca="false">LMPreScn!R108</f>
        <v>5</v>
      </c>
      <c r="W106" s="0" t="n">
        <f aca="false">LMPreScn!S108</f>
        <v>10</v>
      </c>
      <c r="X106" s="0" t="str">
        <f aca="false">LMPreScn!M108</f>
        <v>The kid next door began the lawn in the morning before it got hot.</v>
      </c>
      <c r="Y106" s="0" t="str">
        <f aca="false">LMPreScn!N108</f>
        <v>We asked him to</v>
      </c>
    </row>
    <row r="107" customFormat="false" ht="13.8" hidden="false" customHeight="false" outlineLevel="0" collapsed="false">
      <c r="A107" s="0" t="str">
        <f aca="false">CONCATENATE("Item/",ASC(C107),"/",E107)</f>
        <v>Item/11014/list_2/half_1/agent_54/metverb_3/target_54/avtcon_1</v>
      </c>
      <c r="B107" s="34" t="str">
        <f aca="false">CONCATENATE("(#", ASC( LMPreScn!I109), ") \d+ (\d+)")</f>
        <v>(#11014) \d+ (\d+)</v>
      </c>
      <c r="C107" s="0" t="n">
        <f aca="false">LMPreScn!I109</f>
        <v>11014</v>
      </c>
      <c r="D107" s="0" t="str">
        <f aca="false">CONCATENATE(P107,"_", R107, "_", T107)</f>
        <v>neighbor_began_water</v>
      </c>
      <c r="E107" s="0" t="str">
        <f aca="false">CONCATENATE( "list_", G107, "/", "half_", K107, "/", "agent_", O107, "/", "metverb_", Q107, "/", "target_", S107, "/", "avtcon_", I107)</f>
        <v>list_2/half_1/agent_54/metverb_3/target_54/avtcon_1</v>
      </c>
      <c r="F107" s="0" t="str">
        <f aca="false">CONCATENATE( H107, "/", L107, "/", P107, "/", R107, "/", T107, "/", J107)</f>
        <v>BH1N/first/neighbor/began/water/con</v>
      </c>
      <c r="G107" s="0" t="n">
        <f aca="false">IF(LEFT(H107,1)="A",1,IF(LEFT(H107,1)="B",2,IF(LEFT(H107,1)="C",3,IF(LEFT(H107,1)="D",4,#na))))</f>
        <v>2</v>
      </c>
      <c r="H107" s="0" t="str">
        <f aca="false">LMPreScn!A109</f>
        <v>BH1N</v>
      </c>
      <c r="I107" s="0" t="n">
        <v>1</v>
      </c>
      <c r="J107" s="0" t="s">
        <v>3592</v>
      </c>
      <c r="K107" s="0" t="n">
        <v>1</v>
      </c>
      <c r="L107" s="0" t="s">
        <v>3593</v>
      </c>
      <c r="M107" s="0" t="n">
        <f aca="false">1 + (2*(INT((ROW()-2)/4))) + MOD(ROW()-2,2)</f>
        <v>54</v>
      </c>
      <c r="N107" s="0" t="str">
        <f aca="false">CONCATENATE("context_",ASC(M107))</f>
        <v>context_54</v>
      </c>
      <c r="O107" s="0" t="n">
        <f aca="false">M107</f>
        <v>54</v>
      </c>
      <c r="P107" s="0" t="str">
        <f aca="false">MID(LMPreScn!M109, SEARCH(" ", LMPreScn!M109, SEARCH(" ", LMPreScn!M109))+1, SEARCH(" ", LMPreScn!M109, SEARCH(" ", LMPreScn!M109)+1) -  (SEARCH(" ", LMPreScn!M109, SEARCH(" ", LMPreScn!M109)) + 1))</f>
        <v>neighbor</v>
      </c>
      <c r="Q107" s="0" t="n">
        <f aca="false">IF(R107="attempted", 1, IF(R107="avoided", 2, IF(R107="began",3,IF(R107="completed",4, IF(R107="continued",5,IF(R107="endured", 6, IF(R107="enjoyed", 7, IF(R107="finished", 8, IF(R107="preferred", 9, IF(R107="resisted", 10, IF(R107="started", 11, IF(R107="tried",12,"ERROR"))))))))))))</f>
        <v>3</v>
      </c>
      <c r="R107" s="0" t="str">
        <f aca="false">LMPreScn!T109</f>
        <v>began</v>
      </c>
      <c r="S107" s="0" t="n">
        <f aca="false">1 + (2*(INT((ROW()-2)/4))) + MOD(ROW()-2,2)</f>
        <v>54</v>
      </c>
      <c r="T107" s="0" t="str">
        <f aca="false">LMPreScn!CK109</f>
        <v>water</v>
      </c>
      <c r="U107" s="33" t="n">
        <f aca="false">LMPreScn!CI109</f>
        <v>0.468085106382979</v>
      </c>
      <c r="V107" s="0" t="n">
        <f aca="false">LMPreScn!R109</f>
        <v>5</v>
      </c>
      <c r="W107" s="0" t="n">
        <f aca="false">LMPreScn!S109</f>
        <v>10</v>
      </c>
      <c r="X107" s="0" t="str">
        <f aca="false">LMPreScn!M109</f>
        <v>Our neighbor with a hose began the lawn in the morning before it got hot.</v>
      </c>
      <c r="Y107" s="0" t="str">
        <f aca="false">LMPreScn!N109</f>
        <v>We asked him to</v>
      </c>
    </row>
    <row r="108" customFormat="false" ht="13.8" hidden="false" customHeight="false" outlineLevel="0" collapsed="false">
      <c r="A108" s="0" t="str">
        <f aca="false">CONCATENATE("Item/",ASC(C108),"/",E108)</f>
        <v>Item/12014/list_3/half_1/agent_53/metverb_3/target_54/avtcon_2</v>
      </c>
      <c r="B108" s="34" t="str">
        <f aca="false">CONCATENATE("(#", ASC( LMPreScn!I110), ") \d+ (\d+)")</f>
        <v>(#12014) \d+ (\d+)</v>
      </c>
      <c r="C108" s="0" t="n">
        <f aca="false">LMPreScn!I110</f>
        <v>12014</v>
      </c>
      <c r="D108" s="0" t="str">
        <f aca="false">CONCATENATE(P108,"_", R108, "_", T108)</f>
        <v>kid_began_water</v>
      </c>
      <c r="E108" s="0" t="str">
        <f aca="false">CONCATENATE( "list_", G108, "/", "half_", K108, "/", "agent_", O108, "/", "metverb_", Q108, "/", "target_", S108, "/", "avtcon_", I108)</f>
        <v>list_3/half_1/agent_53/metverb_3/target_54/avtcon_2</v>
      </c>
      <c r="F108" s="0" t="str">
        <f aca="false">CONCATENATE( H108, "/", L108, "/", P108, "/", R108, "/", T108, "/", J108)</f>
        <v>CH1N/first/kid/began/water/incon</v>
      </c>
      <c r="G108" s="0" t="n">
        <f aca="false">IF(LEFT(H108,1)="A",1,IF(LEFT(H108,1)="B",2,IF(LEFT(H108,1)="C",3,IF(LEFT(H108,1)="D",4,#na))))</f>
        <v>3</v>
      </c>
      <c r="H108" s="0" t="str">
        <f aca="false">LMPreScn!A110</f>
        <v>CH1N</v>
      </c>
      <c r="I108" s="0" t="n">
        <v>2</v>
      </c>
      <c r="J108" s="0" t="s">
        <v>3594</v>
      </c>
      <c r="K108" s="0" t="n">
        <v>1</v>
      </c>
      <c r="L108" s="0" t="s">
        <v>3593</v>
      </c>
      <c r="M108" s="0" t="n">
        <f aca="false">1 + (2*(INT((ROW()-2)/4))) + MOD(ROW()-2,2)</f>
        <v>53</v>
      </c>
      <c r="N108" s="0" t="str">
        <f aca="false">CONCATENATE("context_",ASC(M108))</f>
        <v>context_53</v>
      </c>
      <c r="O108" s="0" t="n">
        <f aca="false">M108</f>
        <v>53</v>
      </c>
      <c r="P108" s="0" t="str">
        <f aca="false">MID(LMPreScn!M110, SEARCH(" ", LMPreScn!M110, SEARCH(" ", LMPreScn!M110))+1, SEARCH(" ", LMPreScn!M110, SEARCH(" ", LMPreScn!M110)+1) -  (SEARCH(" ", LMPreScn!M110, SEARCH(" ", LMPreScn!M110)) + 1))</f>
        <v>kid</v>
      </c>
      <c r="Q108" s="0" t="n">
        <f aca="false">IF(R108="attempted", 1, IF(R108="avoided", 2, IF(R108="began",3,IF(R108="completed",4, IF(R108="continued",5,IF(R108="endured", 6, IF(R108="enjoyed", 7, IF(R108="finished", 8, IF(R108="preferred", 9, IF(R108="resisted", 10, IF(R108="started", 11, IF(R108="tried",12,"ERROR"))))))))))))</f>
        <v>3</v>
      </c>
      <c r="R108" s="0" t="str">
        <f aca="false">LMPreScn!T110</f>
        <v>began</v>
      </c>
      <c r="S108" s="0" t="n">
        <f aca="false">1 + (2*(INT((ROW()-2)/4))) + MOD(ROW()-1,2)</f>
        <v>54</v>
      </c>
      <c r="T108" s="0" t="str">
        <f aca="false">LMPreScn!CK110</f>
        <v>water</v>
      </c>
      <c r="U108" s="33" t="n">
        <f aca="false">LMPreScn!CI110</f>
        <v>0</v>
      </c>
      <c r="V108" s="0" t="n">
        <f aca="false">LMPreScn!R110</f>
        <v>5</v>
      </c>
      <c r="W108" s="0" t="n">
        <f aca="false">LMPreScn!S110</f>
        <v>10</v>
      </c>
      <c r="X108" s="0" t="str">
        <f aca="false">LMPreScn!M110</f>
        <v>The kid next door began the lawn in the morning before it got hot.</v>
      </c>
      <c r="Y108" s="0" t="str">
        <f aca="false">LMPreScn!N110</f>
        <v>We asked him to</v>
      </c>
    </row>
    <row r="109" customFormat="false" ht="13.8" hidden="false" customHeight="false" outlineLevel="0" collapsed="false">
      <c r="A109" s="0" t="str">
        <f aca="false">CONCATENATE("Item/",ASC(C109),"/",E109)</f>
        <v>Item/13014/list_4/half_1/agent_54/metverb_3/target_53/avtcon_2</v>
      </c>
      <c r="B109" s="34" t="str">
        <f aca="false">CONCATENATE("(#", ASC( LMPreScn!I111), ") \d+ (\d+)")</f>
        <v>(#13014) \d+ (\d+)</v>
      </c>
      <c r="C109" s="0" t="n">
        <f aca="false">LMPreScn!I111</f>
        <v>13014</v>
      </c>
      <c r="D109" s="0" t="str">
        <f aca="false">CONCATENATE(P109,"_", R109, "_", T109)</f>
        <v>neighbor_began_mow</v>
      </c>
      <c r="E109" s="0" t="str">
        <f aca="false">CONCATENATE( "list_", G109, "/", "half_", K109, "/", "agent_", O109, "/", "metverb_", Q109, "/", "target_", S109, "/", "avtcon_", I109)</f>
        <v>list_4/half_1/agent_54/metverb_3/target_53/avtcon_2</v>
      </c>
      <c r="F109" s="0" t="str">
        <f aca="false">CONCATENATE( H109, "/", L109, "/", P109, "/", R109, "/", T109, "/", J109)</f>
        <v>DH1N/first/neighbor/began/mow/incon</v>
      </c>
      <c r="G109" s="0" t="n">
        <f aca="false">IF(LEFT(H109,1)="A",1,IF(LEFT(H109,1)="B",2,IF(LEFT(H109,1)="C",3,IF(LEFT(H109,1)="D",4,#na))))</f>
        <v>4</v>
      </c>
      <c r="H109" s="0" t="str">
        <f aca="false">LMPreScn!A111</f>
        <v>DH1N</v>
      </c>
      <c r="I109" s="0" t="n">
        <v>2</v>
      </c>
      <c r="J109" s="0" t="s">
        <v>3594</v>
      </c>
      <c r="K109" s="0" t="n">
        <v>1</v>
      </c>
      <c r="L109" s="0" t="s">
        <v>3593</v>
      </c>
      <c r="M109" s="0" t="n">
        <f aca="false">1 + (2*(INT((ROW()-2)/4))) + MOD(ROW()-2,2)</f>
        <v>54</v>
      </c>
      <c r="N109" s="0" t="str">
        <f aca="false">CONCATENATE("context_",ASC(M109))</f>
        <v>context_54</v>
      </c>
      <c r="O109" s="0" t="n">
        <f aca="false">M109</f>
        <v>54</v>
      </c>
      <c r="P109" s="0" t="str">
        <f aca="false">MID(LMPreScn!M111, SEARCH(" ", LMPreScn!M111, SEARCH(" ", LMPreScn!M111))+1, SEARCH(" ", LMPreScn!M111, SEARCH(" ", LMPreScn!M111)+1) -  (SEARCH(" ", LMPreScn!M111, SEARCH(" ", LMPreScn!M111)) + 1))</f>
        <v>neighbor</v>
      </c>
      <c r="Q109" s="0" t="n">
        <f aca="false">IF(R109="attempted", 1, IF(R109="avoided", 2, IF(R109="began",3,IF(R109="completed",4, IF(R109="continued",5,IF(R109="endured", 6, IF(R109="enjoyed", 7, IF(R109="finished", 8, IF(R109="preferred", 9, IF(R109="resisted", 10, IF(R109="started", 11, IF(R109="tried",12,"ERROR"))))))))))))</f>
        <v>3</v>
      </c>
      <c r="R109" s="0" t="str">
        <f aca="false">LMPreScn!T111</f>
        <v>began</v>
      </c>
      <c r="S109" s="0" t="n">
        <f aca="false">1 + (2*(INT((ROW()-2)/4))) + MOD(ROW()-1,2)</f>
        <v>53</v>
      </c>
      <c r="T109" s="0" t="str">
        <f aca="false">LMPreScn!CK111</f>
        <v>mow</v>
      </c>
      <c r="U109" s="33" t="n">
        <f aca="false">LMPreScn!CI111</f>
        <v>0.0638297872340425</v>
      </c>
      <c r="V109" s="0" t="n">
        <f aca="false">LMPreScn!R111</f>
        <v>5</v>
      </c>
      <c r="W109" s="0" t="n">
        <f aca="false">LMPreScn!S111</f>
        <v>10</v>
      </c>
      <c r="X109" s="0" t="str">
        <f aca="false">LMPreScn!M111</f>
        <v>Our neighbor with a hose began the lawn in the morning before it got hot.</v>
      </c>
      <c r="Y109" s="0" t="str">
        <f aca="false">LMPreScn!N111</f>
        <v>We asked him to</v>
      </c>
    </row>
    <row r="110" customFormat="false" ht="13.8" hidden="false" customHeight="false" outlineLevel="0" collapsed="false">
      <c r="A110" s="0" t="str">
        <f aca="false">CONCATENATE("Item/",ASC(C110),"/",E110)</f>
        <v>Item/15014/list_2/half_1/agent_55/metverb_3/target_55/avtcon_1</v>
      </c>
      <c r="B110" s="34" t="str">
        <f aca="false">CONCATENATE("(#", ASC( LMPreScn!I112), ") \d+ (\d+)")</f>
        <v>(#15014) \d+ (\d+)</v>
      </c>
      <c r="C110" s="0" t="n">
        <f aca="false">LMPreScn!I112</f>
        <v>15014</v>
      </c>
      <c r="D110" s="0" t="str">
        <f aca="false">CONCATENATE(P110,"_", R110, "_", T110)</f>
        <v>kid_began_mow</v>
      </c>
      <c r="E110" s="0" t="str">
        <f aca="false">CONCATENATE( "list_", G110, "/", "half_", K110, "/", "agent_", O110, "/", "metverb_", Q110, "/", "target_", S110, "/", "avtcon_", I110)</f>
        <v>list_2/half_1/agent_55/metverb_3/target_55/avtcon_1</v>
      </c>
      <c r="F110" s="0" t="str">
        <f aca="false">CONCATENATE( H110, "/", L110, "/", P110, "/", R110, "/", T110, "/", J110)</f>
        <v>BH2N/first/kid/began/mow/con</v>
      </c>
      <c r="G110" s="0" t="n">
        <f aca="false">IF(LEFT(H110,1)="A",1,IF(LEFT(H110,1)="B",2,IF(LEFT(H110,1)="C",3,IF(LEFT(H110,1)="D",4,#na))))</f>
        <v>2</v>
      </c>
      <c r="H110" s="0" t="str">
        <f aca="false">LMPreScn!A112</f>
        <v>BH2N</v>
      </c>
      <c r="I110" s="0" t="n">
        <v>1</v>
      </c>
      <c r="J110" s="0" t="s">
        <v>3592</v>
      </c>
      <c r="K110" s="0" t="n">
        <v>1</v>
      </c>
      <c r="L110" s="0" t="s">
        <v>3593</v>
      </c>
      <c r="M110" s="0" t="n">
        <f aca="false">1 + (2*(INT((ROW()-2)/4))) + MOD(ROW()-2,2)</f>
        <v>55</v>
      </c>
      <c r="N110" s="0" t="str">
        <f aca="false">CONCATENATE("context_",ASC(M110))</f>
        <v>context_55</v>
      </c>
      <c r="O110" s="0" t="n">
        <f aca="false">M110</f>
        <v>55</v>
      </c>
      <c r="P110" s="0" t="str">
        <f aca="false">MID(LMPreScn!M112, SEARCH(" ", LMPreScn!M112, SEARCH(" ", LMPreScn!M112))+1, SEARCH(" ", LMPreScn!M112, SEARCH(" ", LMPreScn!M112)+1) -  (SEARCH(" ", LMPreScn!M112, SEARCH(" ", LMPreScn!M112)) + 1))</f>
        <v>kid</v>
      </c>
      <c r="Q110" s="0" t="n">
        <f aca="false">IF(R110="attempted", 1, IF(R110="avoided", 2, IF(R110="began",3,IF(R110="completed",4, IF(R110="continued",5,IF(R110="endured", 6, IF(R110="enjoyed", 7, IF(R110="finished", 8, IF(R110="preferred", 9, IF(R110="resisted", 10, IF(R110="started", 11, IF(R110="tried",12,"ERROR"))))))))))))</f>
        <v>3</v>
      </c>
      <c r="R110" s="0" t="str">
        <f aca="false">LMPreScn!T112</f>
        <v>began</v>
      </c>
      <c r="S110" s="0" t="n">
        <f aca="false">1 + (2*(INT((ROW()-2)/4))) + MOD(ROW()-2,2)</f>
        <v>55</v>
      </c>
      <c r="T110" s="0" t="str">
        <f aca="false">LMPreScn!CK112</f>
        <v>mow</v>
      </c>
      <c r="U110" s="33" t="n">
        <f aca="false">LMPreScn!CI112</f>
        <v>0.612244897959184</v>
      </c>
      <c r="V110" s="0" t="n">
        <f aca="false">LMPreScn!R112</f>
        <v>5</v>
      </c>
      <c r="W110" s="0" t="n">
        <f aca="false">LMPreScn!S112</f>
        <v>10</v>
      </c>
      <c r="X110" s="0" t="str">
        <f aca="false">LMPreScn!M112</f>
        <v>The kid next door began the lawn in the morning before it got hot.</v>
      </c>
      <c r="Y110" s="0" t="str">
        <f aca="false">LMPreScn!N112</f>
        <v>We asked him to</v>
      </c>
    </row>
    <row r="111" customFormat="false" ht="13.8" hidden="false" customHeight="false" outlineLevel="0" collapsed="false">
      <c r="A111" s="0" t="str">
        <f aca="false">CONCATENATE("Item/",ASC(C111),"/",E111)</f>
        <v>Item/16014/list_1/half_1/agent_56/metverb_3/target_56/avtcon_1</v>
      </c>
      <c r="B111" s="34" t="str">
        <f aca="false">CONCATENATE("(#", ASC( LMPreScn!I113), ") \d+ (\d+)")</f>
        <v>(#16014) \d+ (\d+)</v>
      </c>
      <c r="C111" s="0" t="n">
        <f aca="false">LMPreScn!I113</f>
        <v>16014</v>
      </c>
      <c r="D111" s="0" t="str">
        <f aca="false">CONCATENATE(P111,"_", R111, "_", T111)</f>
        <v>neighbor_began_water</v>
      </c>
      <c r="E111" s="0" t="str">
        <f aca="false">CONCATENATE( "list_", G111, "/", "half_", K111, "/", "agent_", O111, "/", "metverb_", Q111, "/", "target_", S111, "/", "avtcon_", I111)</f>
        <v>list_1/half_1/agent_56/metverb_3/target_56/avtcon_1</v>
      </c>
      <c r="F111" s="0" t="str">
        <f aca="false">CONCATENATE( H111, "/", L111, "/", P111, "/", R111, "/", T111, "/", J111)</f>
        <v>AH2N/first/neighbor/began/water/con</v>
      </c>
      <c r="G111" s="0" t="n">
        <f aca="false">IF(LEFT(H111,1)="A",1,IF(LEFT(H111,1)="B",2,IF(LEFT(H111,1)="C",3,IF(LEFT(H111,1)="D",4,#na))))</f>
        <v>1</v>
      </c>
      <c r="H111" s="0" t="str">
        <f aca="false">LMPreScn!A113</f>
        <v>AH2N</v>
      </c>
      <c r="I111" s="0" t="n">
        <v>1</v>
      </c>
      <c r="J111" s="0" t="s">
        <v>3592</v>
      </c>
      <c r="K111" s="0" t="n">
        <v>1</v>
      </c>
      <c r="L111" s="0" t="s">
        <v>3593</v>
      </c>
      <c r="M111" s="0" t="n">
        <f aca="false">1 + (2*(INT((ROW()-2)/4))) + MOD(ROW()-2,2)</f>
        <v>56</v>
      </c>
      <c r="N111" s="0" t="str">
        <f aca="false">CONCATENATE("context_",ASC(M111))</f>
        <v>context_56</v>
      </c>
      <c r="O111" s="0" t="n">
        <f aca="false">M111</f>
        <v>56</v>
      </c>
      <c r="P111" s="0" t="str">
        <f aca="false">MID(LMPreScn!M113, SEARCH(" ", LMPreScn!M113, SEARCH(" ", LMPreScn!M113))+1, SEARCH(" ", LMPreScn!M113, SEARCH(" ", LMPreScn!M113)+1) -  (SEARCH(" ", LMPreScn!M113, SEARCH(" ", LMPreScn!M113)) + 1))</f>
        <v>neighbor</v>
      </c>
      <c r="Q111" s="0" t="n">
        <f aca="false">IF(R111="attempted", 1, IF(R111="avoided", 2, IF(R111="began",3,IF(R111="completed",4, IF(R111="continued",5,IF(R111="endured", 6, IF(R111="enjoyed", 7, IF(R111="finished", 8, IF(R111="preferred", 9, IF(R111="resisted", 10, IF(R111="started", 11, IF(R111="tried",12,"ERROR"))))))))))))</f>
        <v>3</v>
      </c>
      <c r="R111" s="0" t="str">
        <f aca="false">LMPreScn!T113</f>
        <v>began</v>
      </c>
      <c r="S111" s="0" t="n">
        <f aca="false">1 + (2*(INT((ROW()-2)/4))) + MOD(ROW()-2,2)</f>
        <v>56</v>
      </c>
      <c r="T111" s="0" t="str">
        <f aca="false">LMPreScn!CK113</f>
        <v>water</v>
      </c>
      <c r="U111" s="33" t="n">
        <f aca="false">LMPreScn!CI113</f>
        <v>0.468085106382979</v>
      </c>
      <c r="V111" s="0" t="n">
        <f aca="false">LMPreScn!R113</f>
        <v>5</v>
      </c>
      <c r="W111" s="0" t="n">
        <f aca="false">LMPreScn!S113</f>
        <v>10</v>
      </c>
      <c r="X111" s="0" t="str">
        <f aca="false">LMPreScn!M113</f>
        <v>Our neighbor with a hose began the lawn in the morning before it got hot.</v>
      </c>
      <c r="Y111" s="0" t="str">
        <f aca="false">LMPreScn!N113</f>
        <v>We asked him to</v>
      </c>
    </row>
    <row r="112" customFormat="false" ht="13.8" hidden="false" customHeight="false" outlineLevel="0" collapsed="false">
      <c r="A112" s="0" t="str">
        <f aca="false">CONCATENATE("Item/",ASC(C112),"/",E112)</f>
        <v>Item/17014/list_4/half_1/agent_55/metverb_3/target_56/avtcon_2</v>
      </c>
      <c r="B112" s="34" t="str">
        <f aca="false">CONCATENATE("(#", ASC( LMPreScn!I114), ") \d+ (\d+)")</f>
        <v>(#17014) \d+ (\d+)</v>
      </c>
      <c r="C112" s="0" t="n">
        <f aca="false">LMPreScn!I114</f>
        <v>17014</v>
      </c>
      <c r="D112" s="0" t="str">
        <f aca="false">CONCATENATE(P112,"_", R112, "_", T112)</f>
        <v>kid_began_water</v>
      </c>
      <c r="E112" s="0" t="str">
        <f aca="false">CONCATENATE( "list_", G112, "/", "half_", K112, "/", "agent_", O112, "/", "metverb_", Q112, "/", "target_", S112, "/", "avtcon_", I112)</f>
        <v>list_4/half_1/agent_55/metverb_3/target_56/avtcon_2</v>
      </c>
      <c r="F112" s="0" t="str">
        <f aca="false">CONCATENATE( H112, "/", L112, "/", P112, "/", R112, "/", T112, "/", J112)</f>
        <v>DH2N/first/kid/began/water/incon</v>
      </c>
      <c r="G112" s="0" t="n">
        <f aca="false">IF(LEFT(H112,1)="A",1,IF(LEFT(H112,1)="B",2,IF(LEFT(H112,1)="C",3,IF(LEFT(H112,1)="D",4,#na))))</f>
        <v>4</v>
      </c>
      <c r="H112" s="0" t="str">
        <f aca="false">LMPreScn!A114</f>
        <v>DH2N</v>
      </c>
      <c r="I112" s="0" t="n">
        <v>2</v>
      </c>
      <c r="J112" s="0" t="s">
        <v>3594</v>
      </c>
      <c r="K112" s="0" t="n">
        <v>1</v>
      </c>
      <c r="L112" s="0" t="s">
        <v>3593</v>
      </c>
      <c r="M112" s="0" t="n">
        <f aca="false">1 + (2*(INT((ROW()-2)/4))) + MOD(ROW()-2,2)</f>
        <v>55</v>
      </c>
      <c r="N112" s="0" t="str">
        <f aca="false">CONCATENATE("context_",ASC(M112))</f>
        <v>context_55</v>
      </c>
      <c r="O112" s="0" t="n">
        <f aca="false">M112</f>
        <v>55</v>
      </c>
      <c r="P112" s="0" t="str">
        <f aca="false">MID(LMPreScn!M114, SEARCH(" ", LMPreScn!M114, SEARCH(" ", LMPreScn!M114))+1, SEARCH(" ", LMPreScn!M114, SEARCH(" ", LMPreScn!M114)+1) -  (SEARCH(" ", LMPreScn!M114, SEARCH(" ", LMPreScn!M114)) + 1))</f>
        <v>kid</v>
      </c>
      <c r="Q112" s="0" t="n">
        <f aca="false">IF(R112="attempted", 1, IF(R112="avoided", 2, IF(R112="began",3,IF(R112="completed",4, IF(R112="continued",5,IF(R112="endured", 6, IF(R112="enjoyed", 7, IF(R112="finished", 8, IF(R112="preferred", 9, IF(R112="resisted", 10, IF(R112="started", 11, IF(R112="tried",12,"ERROR"))))))))))))</f>
        <v>3</v>
      </c>
      <c r="R112" s="0" t="str">
        <f aca="false">LMPreScn!T114</f>
        <v>began</v>
      </c>
      <c r="S112" s="0" t="n">
        <f aca="false">1 + (2*(INT((ROW()-2)/4))) + MOD(ROW()-1,2)</f>
        <v>56</v>
      </c>
      <c r="T112" s="0" t="str">
        <f aca="false">LMPreScn!CK114</f>
        <v>water</v>
      </c>
      <c r="U112" s="33" t="n">
        <f aca="false">LMPreScn!CI114</f>
        <v>0</v>
      </c>
      <c r="V112" s="0" t="n">
        <f aca="false">LMPreScn!R114</f>
        <v>5</v>
      </c>
      <c r="W112" s="0" t="n">
        <f aca="false">LMPreScn!S114</f>
        <v>10</v>
      </c>
      <c r="X112" s="0" t="str">
        <f aca="false">LMPreScn!M114</f>
        <v>The kid next door began the lawn in the morning before it got hot.</v>
      </c>
      <c r="Y112" s="0" t="str">
        <f aca="false">LMPreScn!N114</f>
        <v>We asked him to</v>
      </c>
    </row>
    <row r="113" customFormat="false" ht="13.8" hidden="false" customHeight="false" outlineLevel="0" collapsed="false">
      <c r="A113" s="0" t="str">
        <f aca="false">CONCATENATE("Item/",ASC(C113),"/",E113)</f>
        <v>Item/18014/list_3/half_1/agent_56/metverb_3/target_55/avtcon_2</v>
      </c>
      <c r="B113" s="34" t="str">
        <f aca="false">CONCATENATE("(#", ASC( LMPreScn!I115), ") \d+ (\d+)")</f>
        <v>(#18014) \d+ (\d+)</v>
      </c>
      <c r="C113" s="0" t="n">
        <f aca="false">LMPreScn!I115</f>
        <v>18014</v>
      </c>
      <c r="D113" s="0" t="str">
        <f aca="false">CONCATENATE(P113,"_", R113, "_", T113)</f>
        <v>neighbor_began_mow</v>
      </c>
      <c r="E113" s="0" t="str">
        <f aca="false">CONCATENATE( "list_", G113, "/", "half_", K113, "/", "agent_", O113, "/", "metverb_", Q113, "/", "target_", S113, "/", "avtcon_", I113)</f>
        <v>list_3/half_1/agent_56/metverb_3/target_55/avtcon_2</v>
      </c>
      <c r="F113" s="0" t="str">
        <f aca="false">CONCATENATE( H113, "/", L113, "/", P113, "/", R113, "/", T113, "/", J113)</f>
        <v>CH2N/first/neighbor/began/mow/incon</v>
      </c>
      <c r="G113" s="0" t="n">
        <f aca="false">IF(LEFT(H113,1)="A",1,IF(LEFT(H113,1)="B",2,IF(LEFT(H113,1)="C",3,IF(LEFT(H113,1)="D",4,#na))))</f>
        <v>3</v>
      </c>
      <c r="H113" s="0" t="str">
        <f aca="false">LMPreScn!A115</f>
        <v>CH2N</v>
      </c>
      <c r="I113" s="0" t="n">
        <v>2</v>
      </c>
      <c r="J113" s="0" t="s">
        <v>3594</v>
      </c>
      <c r="K113" s="0" t="n">
        <v>1</v>
      </c>
      <c r="L113" s="0" t="s">
        <v>3593</v>
      </c>
      <c r="M113" s="0" t="n">
        <f aca="false">1 + (2*(INT((ROW()-2)/4))) + MOD(ROW()-2,2)</f>
        <v>56</v>
      </c>
      <c r="N113" s="0" t="str">
        <f aca="false">CONCATENATE("context_",ASC(M113))</f>
        <v>context_56</v>
      </c>
      <c r="O113" s="0" t="n">
        <f aca="false">M113</f>
        <v>56</v>
      </c>
      <c r="P113" s="0" t="str">
        <f aca="false">MID(LMPreScn!M115, SEARCH(" ", LMPreScn!M115, SEARCH(" ", LMPreScn!M115))+1, SEARCH(" ", LMPreScn!M115, SEARCH(" ", LMPreScn!M115)+1) -  (SEARCH(" ", LMPreScn!M115, SEARCH(" ", LMPreScn!M115)) + 1))</f>
        <v>neighbor</v>
      </c>
      <c r="Q113" s="0" t="n">
        <f aca="false">IF(R113="attempted", 1, IF(R113="avoided", 2, IF(R113="began",3,IF(R113="completed",4, IF(R113="continued",5,IF(R113="endured", 6, IF(R113="enjoyed", 7, IF(R113="finished", 8, IF(R113="preferred", 9, IF(R113="resisted", 10, IF(R113="started", 11, IF(R113="tried",12,"ERROR"))))))))))))</f>
        <v>3</v>
      </c>
      <c r="R113" s="0" t="str">
        <f aca="false">LMPreScn!T115</f>
        <v>began</v>
      </c>
      <c r="S113" s="0" t="n">
        <f aca="false">1 + (2*(INT((ROW()-2)/4))) + MOD(ROW()-1,2)</f>
        <v>55</v>
      </c>
      <c r="T113" s="0" t="str">
        <f aca="false">LMPreScn!CK115</f>
        <v>mow</v>
      </c>
      <c r="U113" s="33" t="n">
        <f aca="false">LMPreScn!CI115</f>
        <v>0.0638297872340425</v>
      </c>
      <c r="V113" s="0" t="n">
        <f aca="false">LMPreScn!R115</f>
        <v>5</v>
      </c>
      <c r="W113" s="0" t="n">
        <f aca="false">LMPreScn!S115</f>
        <v>10</v>
      </c>
      <c r="X113" s="0" t="str">
        <f aca="false">LMPreScn!M115</f>
        <v>Our neighbor with a hose began the lawn in the morning before it got hot.</v>
      </c>
      <c r="Y113" s="0" t="str">
        <f aca="false">LMPreScn!N115</f>
        <v>We asked him to</v>
      </c>
    </row>
    <row r="114" customFormat="false" ht="13.8" hidden="false" customHeight="false" outlineLevel="0" collapsed="false">
      <c r="A114" s="0" t="str">
        <f aca="false">CONCATENATE("Item/",ASC(C114),"/",E114)</f>
        <v>Item/10015/list_1/half_1/agent_57/metverb_3/target_57/avtcon_1</v>
      </c>
      <c r="B114" s="34" t="str">
        <f aca="false">CONCATENATE("(#", ASC( LMPreScn!I116), ") \d+ (\d+)")</f>
        <v>(#10015) \d+ (\d+)</v>
      </c>
      <c r="C114" s="0" t="n">
        <f aca="false">LMPreScn!I116</f>
        <v>10015</v>
      </c>
      <c r="D114" s="0" t="str">
        <f aca="false">CONCATENATE(P114,"_", R114, "_", T114)</f>
        <v>high_began_play</v>
      </c>
      <c r="E114" s="0" t="str">
        <f aca="false">CONCATENATE( "list_", G114, "/", "half_", K114, "/", "agent_", O114, "/", "metverb_", Q114, "/", "target_", S114, "/", "avtcon_", I114)</f>
        <v>list_1/half_1/agent_57/metverb_3/target_57/avtcon_1</v>
      </c>
      <c r="F114" s="0" t="str">
        <f aca="false">CONCATENATE( H114, "/", L114, "/", P114, "/", R114, "/", T114, "/", J114)</f>
        <v>AH1N/first/high/began/play/con</v>
      </c>
      <c r="G114" s="0" t="n">
        <f aca="false">IF(LEFT(H114,1)="A",1,IF(LEFT(H114,1)="B",2,IF(LEFT(H114,1)="C",3,IF(LEFT(H114,1)="D",4,#na))))</f>
        <v>1</v>
      </c>
      <c r="H114" s="0" t="str">
        <f aca="false">LMPreScn!A116</f>
        <v>AH1N</v>
      </c>
      <c r="I114" s="0" t="n">
        <v>1</v>
      </c>
      <c r="J114" s="0" t="s">
        <v>3592</v>
      </c>
      <c r="K114" s="0" t="n">
        <v>1</v>
      </c>
      <c r="L114" s="0" t="s">
        <v>3593</v>
      </c>
      <c r="M114" s="0" t="n">
        <f aca="false">1 + (2*(INT((ROW()-2)/4))) + MOD(ROW()-2,2)</f>
        <v>57</v>
      </c>
      <c r="N114" s="0" t="str">
        <f aca="false">CONCATENATE("context_",ASC(M114))</f>
        <v>context_57</v>
      </c>
      <c r="O114" s="0" t="n">
        <f aca="false">M114</f>
        <v>57</v>
      </c>
      <c r="P114" s="0" t="str">
        <f aca="false">MID(LMPreScn!M116, SEARCH(" ", LMPreScn!M116, SEARCH(" ", LMPreScn!M116))+1, SEARCH(" ", LMPreScn!M116, SEARCH(" ", LMPreScn!M116)+1) -  (SEARCH(" ", LMPreScn!M116, SEARCH(" ", LMPreScn!M116)) + 1))</f>
        <v>high</v>
      </c>
      <c r="Q114" s="0" t="n">
        <f aca="false">IF(R114="attempted", 1, IF(R114="avoided", 2, IF(R114="began",3,IF(R114="completed",4, IF(R114="continued",5,IF(R114="endured", 6, IF(R114="enjoyed", 7, IF(R114="finished", 8, IF(R114="preferred", 9, IF(R114="resisted", 10, IF(R114="started", 11, IF(R114="tried",12,"ERROR"))))))))))))</f>
        <v>3</v>
      </c>
      <c r="R114" s="0" t="str">
        <f aca="false">LMPreScn!T116</f>
        <v>began</v>
      </c>
      <c r="S114" s="0" t="n">
        <f aca="false">1 + (2*(INT((ROW()-2)/4))) + MOD(ROW()-2,2)</f>
        <v>57</v>
      </c>
      <c r="T114" s="0" t="str">
        <f aca="false">LMPreScn!CK116</f>
        <v>play</v>
      </c>
      <c r="U114" s="33" t="n">
        <f aca="false">LMPreScn!CI116</f>
        <v>0.428571428571429</v>
      </c>
      <c r="V114" s="0" t="n">
        <f aca="false">LMPreScn!R116</f>
        <v>7</v>
      </c>
      <c r="W114" s="0" t="n">
        <f aca="false">LMPreScn!S116</f>
        <v>10</v>
      </c>
      <c r="X114" s="0" t="str">
        <f aca="false">LMPreScn!M116</f>
        <v>The high school band began the parade.</v>
      </c>
      <c r="Y114" s="0" t="str">
        <f aca="false">LMPreScn!N116</f>
        <v>It was fun to watch them</v>
      </c>
    </row>
    <row r="115" customFormat="false" ht="13.8" hidden="false" customHeight="false" outlineLevel="0" collapsed="false">
      <c r="A115" s="0" t="str">
        <f aca="false">CONCATENATE("Item/",ASC(C115),"/",E115)</f>
        <v>Item/11015/list_2/half_1/agent_58/metverb_3/target_58/avtcon_1</v>
      </c>
      <c r="B115" s="34" t="str">
        <f aca="false">CONCATENATE("(#", ASC( LMPreScn!I117), ") \d+ (\d+)")</f>
        <v>(#11015) \d+ (\d+)</v>
      </c>
      <c r="C115" s="0" t="n">
        <f aca="false">LMPreScn!I117</f>
        <v>11015</v>
      </c>
      <c r="D115" s="0" t="str">
        <f aca="false">CONCATENATE(P115,"_", R115, "_", T115)</f>
        <v>giant_began_float</v>
      </c>
      <c r="E115" s="0" t="str">
        <f aca="false">CONCATENATE( "list_", G115, "/", "half_", K115, "/", "agent_", O115, "/", "metverb_", Q115, "/", "target_", S115, "/", "avtcon_", I115)</f>
        <v>list_2/half_1/agent_58/metverb_3/target_58/avtcon_1</v>
      </c>
      <c r="F115" s="0" t="str">
        <f aca="false">CONCATENATE( H115, "/", L115, "/", P115, "/", R115, "/", T115, "/", J115)</f>
        <v>BH1N/first/giant/began/float/con</v>
      </c>
      <c r="G115" s="0" t="n">
        <f aca="false">IF(LEFT(H115,1)="A",1,IF(LEFT(H115,1)="B",2,IF(LEFT(H115,1)="C",3,IF(LEFT(H115,1)="D",4,#na))))</f>
        <v>2</v>
      </c>
      <c r="H115" s="0" t="str">
        <f aca="false">LMPreScn!A117</f>
        <v>BH1N</v>
      </c>
      <c r="I115" s="0" t="n">
        <v>1</v>
      </c>
      <c r="J115" s="0" t="s">
        <v>3592</v>
      </c>
      <c r="K115" s="0" t="n">
        <v>1</v>
      </c>
      <c r="L115" s="0" t="s">
        <v>3593</v>
      </c>
      <c r="M115" s="0" t="n">
        <f aca="false">1 + (2*(INT((ROW()-2)/4))) + MOD(ROW()-2,2)</f>
        <v>58</v>
      </c>
      <c r="N115" s="0" t="str">
        <f aca="false">CONCATENATE("context_",ASC(M115))</f>
        <v>context_58</v>
      </c>
      <c r="O115" s="0" t="n">
        <f aca="false">M115</f>
        <v>58</v>
      </c>
      <c r="P115" s="0" t="str">
        <f aca="false">MID(LMPreScn!M117, SEARCH(" ", LMPreScn!M117, SEARCH(" ", LMPreScn!M117))+1, SEARCH(" ", LMPreScn!M117, SEARCH(" ", LMPreScn!M117)+1) -  (SEARCH(" ", LMPreScn!M117, SEARCH(" ", LMPreScn!M117)) + 1))</f>
        <v>giant</v>
      </c>
      <c r="Q115" s="0" t="n">
        <f aca="false">IF(R115="attempted", 1, IF(R115="avoided", 2, IF(R115="began",3,IF(R115="completed",4, IF(R115="continued",5,IF(R115="endured", 6, IF(R115="enjoyed", 7, IF(R115="finished", 8, IF(R115="preferred", 9, IF(R115="resisted", 10, IF(R115="started", 11, IF(R115="tried",12,"ERROR"))))))))))))</f>
        <v>3</v>
      </c>
      <c r="R115" s="0" t="str">
        <f aca="false">LMPreScn!T117</f>
        <v>began</v>
      </c>
      <c r="S115" s="0" t="n">
        <f aca="false">1 + (2*(INT((ROW()-2)/4))) + MOD(ROW()-2,2)</f>
        <v>58</v>
      </c>
      <c r="T115" s="0" t="str">
        <f aca="false">LMPreScn!CK117</f>
        <v>float</v>
      </c>
      <c r="U115" s="33" t="n">
        <f aca="false">LMPreScn!CI117</f>
        <v>0.673469387755102</v>
      </c>
      <c r="V115" s="0" t="n">
        <f aca="false">LMPreScn!R117</f>
        <v>7</v>
      </c>
      <c r="W115" s="0" t="n">
        <f aca="false">LMPreScn!S117</f>
        <v>10</v>
      </c>
      <c r="X115" s="0" t="str">
        <f aca="false">LMPreScn!M117</f>
        <v>The giant helium balloons began the parade.</v>
      </c>
      <c r="Y115" s="0" t="str">
        <f aca="false">LMPreScn!N117</f>
        <v>It was fun to watch them</v>
      </c>
    </row>
    <row r="116" customFormat="false" ht="13.8" hidden="false" customHeight="false" outlineLevel="0" collapsed="false">
      <c r="A116" s="0" t="str">
        <f aca="false">CONCATENATE("Item/",ASC(C116),"/",E116)</f>
        <v>Item/12015/list_3/half_1/agent_57/metverb_3/target_58/avtcon_2</v>
      </c>
      <c r="B116" s="34" t="str">
        <f aca="false">CONCATENATE("(#", ASC( LMPreScn!I118), ") \d+ (\d+)")</f>
        <v>(#12015) \d+ (\d+)</v>
      </c>
      <c r="C116" s="0" t="n">
        <f aca="false">LMPreScn!I118</f>
        <v>12015</v>
      </c>
      <c r="D116" s="0" t="str">
        <f aca="false">CONCATENATE(P116,"_", R116, "_", T116)</f>
        <v>high_began_float</v>
      </c>
      <c r="E116" s="0" t="str">
        <f aca="false">CONCATENATE( "list_", G116, "/", "half_", K116, "/", "agent_", O116, "/", "metverb_", Q116, "/", "target_", S116, "/", "avtcon_", I116)</f>
        <v>list_3/half_1/agent_57/metverb_3/target_58/avtcon_2</v>
      </c>
      <c r="F116" s="0" t="str">
        <f aca="false">CONCATENATE( H116, "/", L116, "/", P116, "/", R116, "/", T116, "/", J116)</f>
        <v>CH1N/first/high/began/float/incon</v>
      </c>
      <c r="G116" s="0" t="n">
        <f aca="false">IF(LEFT(H116,1)="A",1,IF(LEFT(H116,1)="B",2,IF(LEFT(H116,1)="C",3,IF(LEFT(H116,1)="D",4,#na))))</f>
        <v>3</v>
      </c>
      <c r="H116" s="0" t="str">
        <f aca="false">LMPreScn!A118</f>
        <v>CH1N</v>
      </c>
      <c r="I116" s="0" t="n">
        <v>2</v>
      </c>
      <c r="J116" s="0" t="s">
        <v>3594</v>
      </c>
      <c r="K116" s="0" t="n">
        <v>1</v>
      </c>
      <c r="L116" s="0" t="s">
        <v>3593</v>
      </c>
      <c r="M116" s="0" t="n">
        <f aca="false">1 + (2*(INT((ROW()-2)/4))) + MOD(ROW()-2,2)</f>
        <v>57</v>
      </c>
      <c r="N116" s="0" t="str">
        <f aca="false">CONCATENATE("context_",ASC(M116))</f>
        <v>context_57</v>
      </c>
      <c r="O116" s="0" t="n">
        <f aca="false">M116</f>
        <v>57</v>
      </c>
      <c r="P116" s="0" t="str">
        <f aca="false">MID(LMPreScn!M118, SEARCH(" ", LMPreScn!M118, SEARCH(" ", LMPreScn!M118))+1, SEARCH(" ", LMPreScn!M118, SEARCH(" ", LMPreScn!M118)+1) -  (SEARCH(" ", LMPreScn!M118, SEARCH(" ", LMPreScn!M118)) + 1))</f>
        <v>high</v>
      </c>
      <c r="Q116" s="0" t="n">
        <f aca="false">IF(R116="attempted", 1, IF(R116="avoided", 2, IF(R116="began",3,IF(R116="completed",4, IF(R116="continued",5,IF(R116="endured", 6, IF(R116="enjoyed", 7, IF(R116="finished", 8, IF(R116="preferred", 9, IF(R116="resisted", 10, IF(R116="started", 11, IF(R116="tried",12,"ERROR"))))))))))))</f>
        <v>3</v>
      </c>
      <c r="R116" s="0" t="str">
        <f aca="false">LMPreScn!T118</f>
        <v>began</v>
      </c>
      <c r="S116" s="0" t="n">
        <f aca="false">1 + (2*(INT((ROW()-2)/4))) + MOD(ROW()-1,2)</f>
        <v>58</v>
      </c>
      <c r="T116" s="0" t="str">
        <f aca="false">LMPreScn!CK118</f>
        <v>float</v>
      </c>
      <c r="U116" s="33" t="n">
        <f aca="false">LMPreScn!CI118</f>
        <v>0</v>
      </c>
      <c r="V116" s="0" t="n">
        <f aca="false">LMPreScn!R118</f>
        <v>7</v>
      </c>
      <c r="W116" s="0" t="n">
        <f aca="false">LMPreScn!S118</f>
        <v>10</v>
      </c>
      <c r="X116" s="0" t="str">
        <f aca="false">LMPreScn!M118</f>
        <v>The high school band began the parade.</v>
      </c>
      <c r="Y116" s="0" t="str">
        <f aca="false">LMPreScn!N118</f>
        <v>It was fun to watch them</v>
      </c>
    </row>
    <row r="117" customFormat="false" ht="13.8" hidden="false" customHeight="false" outlineLevel="0" collapsed="false">
      <c r="A117" s="0" t="str">
        <f aca="false">CONCATENATE("Item/",ASC(C117),"/",E117)</f>
        <v>Item/13015/list_4/half_1/agent_58/metverb_3/target_57/avtcon_2</v>
      </c>
      <c r="B117" s="34" t="str">
        <f aca="false">CONCATENATE("(#", ASC( LMPreScn!I119), ") \d+ (\d+)")</f>
        <v>(#13015) \d+ (\d+)</v>
      </c>
      <c r="C117" s="0" t="n">
        <f aca="false">LMPreScn!I119</f>
        <v>13015</v>
      </c>
      <c r="D117" s="0" t="str">
        <f aca="false">CONCATENATE(P117,"_", R117, "_", T117)</f>
        <v>giant_began_play</v>
      </c>
      <c r="E117" s="0" t="str">
        <f aca="false">CONCATENATE( "list_", G117, "/", "half_", K117, "/", "agent_", O117, "/", "metverb_", Q117, "/", "target_", S117, "/", "avtcon_", I117)</f>
        <v>list_4/half_1/agent_58/metverb_3/target_57/avtcon_2</v>
      </c>
      <c r="F117" s="0" t="str">
        <f aca="false">CONCATENATE( H117, "/", L117, "/", P117, "/", R117, "/", T117, "/", J117)</f>
        <v>DH1N/first/giant/began/play/incon</v>
      </c>
      <c r="G117" s="0" t="n">
        <f aca="false">IF(LEFT(H117,1)="A",1,IF(LEFT(H117,1)="B",2,IF(LEFT(H117,1)="C",3,IF(LEFT(H117,1)="D",4,#na))))</f>
        <v>4</v>
      </c>
      <c r="H117" s="0" t="str">
        <f aca="false">LMPreScn!A119</f>
        <v>DH1N</v>
      </c>
      <c r="I117" s="0" t="n">
        <v>2</v>
      </c>
      <c r="J117" s="0" t="s">
        <v>3594</v>
      </c>
      <c r="K117" s="0" t="n">
        <v>1</v>
      </c>
      <c r="L117" s="0" t="s">
        <v>3593</v>
      </c>
      <c r="M117" s="0" t="n">
        <f aca="false">1 + (2*(INT((ROW()-2)/4))) + MOD(ROW()-2,2)</f>
        <v>58</v>
      </c>
      <c r="N117" s="0" t="str">
        <f aca="false">CONCATENATE("context_",ASC(M117))</f>
        <v>context_58</v>
      </c>
      <c r="O117" s="0" t="n">
        <f aca="false">M117</f>
        <v>58</v>
      </c>
      <c r="P117" s="0" t="str">
        <f aca="false">MID(LMPreScn!M119, SEARCH(" ", LMPreScn!M119, SEARCH(" ", LMPreScn!M119))+1, SEARCH(" ", LMPreScn!M119, SEARCH(" ", LMPreScn!M119)+1) -  (SEARCH(" ", LMPreScn!M119, SEARCH(" ", LMPreScn!M119)) + 1))</f>
        <v>giant</v>
      </c>
      <c r="Q117" s="0" t="n">
        <f aca="false">IF(R117="attempted", 1, IF(R117="avoided", 2, IF(R117="began",3,IF(R117="completed",4, IF(R117="continued",5,IF(R117="endured", 6, IF(R117="enjoyed", 7, IF(R117="finished", 8, IF(R117="preferred", 9, IF(R117="resisted", 10, IF(R117="started", 11, IF(R117="tried",12,"ERROR"))))))))))))</f>
        <v>3</v>
      </c>
      <c r="R117" s="0" t="str">
        <f aca="false">LMPreScn!T119</f>
        <v>began</v>
      </c>
      <c r="S117" s="0" t="n">
        <f aca="false">1 + (2*(INT((ROW()-2)/4))) + MOD(ROW()-1,2)</f>
        <v>57</v>
      </c>
      <c r="T117" s="0" t="str">
        <f aca="false">LMPreScn!CK119</f>
        <v>play</v>
      </c>
      <c r="U117" s="33" t="n">
        <f aca="false">LMPreScn!CI119</f>
        <v>0</v>
      </c>
      <c r="V117" s="0" t="n">
        <f aca="false">LMPreScn!R119</f>
        <v>7</v>
      </c>
      <c r="W117" s="0" t="n">
        <f aca="false">LMPreScn!S119</f>
        <v>10</v>
      </c>
      <c r="X117" s="0" t="str">
        <f aca="false">LMPreScn!M119</f>
        <v>The giant helium balloons began the parade.</v>
      </c>
      <c r="Y117" s="0" t="str">
        <f aca="false">LMPreScn!N119</f>
        <v>It was fun to watch them</v>
      </c>
    </row>
    <row r="118" customFormat="false" ht="13.8" hidden="false" customHeight="false" outlineLevel="0" collapsed="false">
      <c r="A118" s="0" t="str">
        <f aca="false">CONCATENATE("Item/",ASC(C118),"/",E118)</f>
        <v>Item/15015/list_2/half_1/agent_59/metverb_3/target_59/avtcon_1</v>
      </c>
      <c r="B118" s="34" t="str">
        <f aca="false">CONCATENATE("(#", ASC( LMPreScn!I120), ") \d+ (\d+)")</f>
        <v>(#15015) \d+ (\d+)</v>
      </c>
      <c r="C118" s="0" t="n">
        <f aca="false">LMPreScn!I120</f>
        <v>15015</v>
      </c>
      <c r="D118" s="0" t="str">
        <f aca="false">CONCATENATE(P118,"_", R118, "_", T118)</f>
        <v>high_began_play</v>
      </c>
      <c r="E118" s="0" t="str">
        <f aca="false">CONCATENATE( "list_", G118, "/", "half_", K118, "/", "agent_", O118, "/", "metverb_", Q118, "/", "target_", S118, "/", "avtcon_", I118)</f>
        <v>list_2/half_1/agent_59/metverb_3/target_59/avtcon_1</v>
      </c>
      <c r="F118" s="0" t="str">
        <f aca="false">CONCATENATE( H118, "/", L118, "/", P118, "/", R118, "/", T118, "/", J118)</f>
        <v>BH2N/first/high/began/play/con</v>
      </c>
      <c r="G118" s="0" t="n">
        <f aca="false">IF(LEFT(H118,1)="A",1,IF(LEFT(H118,1)="B",2,IF(LEFT(H118,1)="C",3,IF(LEFT(H118,1)="D",4,#na))))</f>
        <v>2</v>
      </c>
      <c r="H118" s="0" t="str">
        <f aca="false">LMPreScn!A120</f>
        <v>BH2N</v>
      </c>
      <c r="I118" s="0" t="n">
        <v>1</v>
      </c>
      <c r="J118" s="0" t="s">
        <v>3592</v>
      </c>
      <c r="K118" s="0" t="n">
        <v>1</v>
      </c>
      <c r="L118" s="0" t="s">
        <v>3593</v>
      </c>
      <c r="M118" s="0" t="n">
        <f aca="false">1 + (2*(INT((ROW()-2)/4))) + MOD(ROW()-2,2)</f>
        <v>59</v>
      </c>
      <c r="N118" s="0" t="str">
        <f aca="false">CONCATENATE("context_",ASC(M118))</f>
        <v>context_59</v>
      </c>
      <c r="O118" s="0" t="n">
        <f aca="false">M118</f>
        <v>59</v>
      </c>
      <c r="P118" s="0" t="str">
        <f aca="false">MID(LMPreScn!M120, SEARCH(" ", LMPreScn!M120, SEARCH(" ", LMPreScn!M120))+1, SEARCH(" ", LMPreScn!M120, SEARCH(" ", LMPreScn!M120)+1) -  (SEARCH(" ", LMPreScn!M120, SEARCH(" ", LMPreScn!M120)) + 1))</f>
        <v>high</v>
      </c>
      <c r="Q118" s="0" t="n">
        <f aca="false">IF(R118="attempted", 1, IF(R118="avoided", 2, IF(R118="began",3,IF(R118="completed",4, IF(R118="continued",5,IF(R118="endured", 6, IF(R118="enjoyed", 7, IF(R118="finished", 8, IF(R118="preferred", 9, IF(R118="resisted", 10, IF(R118="started", 11, IF(R118="tried",12,"ERROR"))))))))))))</f>
        <v>3</v>
      </c>
      <c r="R118" s="0" t="str">
        <f aca="false">LMPreScn!T120</f>
        <v>began</v>
      </c>
      <c r="S118" s="0" t="n">
        <f aca="false">1 + (2*(INT((ROW()-2)/4))) + MOD(ROW()-2,2)</f>
        <v>59</v>
      </c>
      <c r="T118" s="0" t="str">
        <f aca="false">LMPreScn!CK120</f>
        <v>play</v>
      </c>
      <c r="U118" s="33" t="n">
        <f aca="false">LMPreScn!CI120</f>
        <v>0.428571428571429</v>
      </c>
      <c r="V118" s="0" t="n">
        <f aca="false">LMPreScn!R120</f>
        <v>7</v>
      </c>
      <c r="W118" s="0" t="n">
        <f aca="false">LMPreScn!S120</f>
        <v>10</v>
      </c>
      <c r="X118" s="0" t="str">
        <f aca="false">LMPreScn!M120</f>
        <v>The high school band began the parade.</v>
      </c>
      <c r="Y118" s="0" t="str">
        <f aca="false">LMPreScn!N120</f>
        <v>It was fun to watch them</v>
      </c>
    </row>
    <row r="119" customFormat="false" ht="13.8" hidden="false" customHeight="false" outlineLevel="0" collapsed="false">
      <c r="A119" s="0" t="str">
        <f aca="false">CONCATENATE("Item/",ASC(C119),"/",E119)</f>
        <v>Item/16015/list_1/half_1/agent_60/metverb_3/target_60/avtcon_1</v>
      </c>
      <c r="B119" s="34" t="str">
        <f aca="false">CONCATENATE("(#", ASC( LMPreScn!I121), ") \d+ (\d+)")</f>
        <v>(#16015) \d+ (\d+)</v>
      </c>
      <c r="C119" s="0" t="n">
        <f aca="false">LMPreScn!I121</f>
        <v>16015</v>
      </c>
      <c r="D119" s="0" t="str">
        <f aca="false">CONCATENATE(P119,"_", R119, "_", T119)</f>
        <v>giant_began_float</v>
      </c>
      <c r="E119" s="0" t="str">
        <f aca="false">CONCATENATE( "list_", G119, "/", "half_", K119, "/", "agent_", O119, "/", "metverb_", Q119, "/", "target_", S119, "/", "avtcon_", I119)</f>
        <v>list_1/half_1/agent_60/metverb_3/target_60/avtcon_1</v>
      </c>
      <c r="F119" s="0" t="str">
        <f aca="false">CONCATENATE( H119, "/", L119, "/", P119, "/", R119, "/", T119, "/", J119)</f>
        <v>AH2N/first/giant/began/float/con</v>
      </c>
      <c r="G119" s="0" t="n">
        <f aca="false">IF(LEFT(H119,1)="A",1,IF(LEFT(H119,1)="B",2,IF(LEFT(H119,1)="C",3,IF(LEFT(H119,1)="D",4,#na))))</f>
        <v>1</v>
      </c>
      <c r="H119" s="0" t="str">
        <f aca="false">LMPreScn!A121</f>
        <v>AH2N</v>
      </c>
      <c r="I119" s="0" t="n">
        <v>1</v>
      </c>
      <c r="J119" s="0" t="s">
        <v>3592</v>
      </c>
      <c r="K119" s="0" t="n">
        <v>1</v>
      </c>
      <c r="L119" s="0" t="s">
        <v>3593</v>
      </c>
      <c r="M119" s="0" t="n">
        <f aca="false">1 + (2*(INT((ROW()-2)/4))) + MOD(ROW()-2,2)</f>
        <v>60</v>
      </c>
      <c r="N119" s="0" t="str">
        <f aca="false">CONCATENATE("context_",ASC(M119))</f>
        <v>context_60</v>
      </c>
      <c r="O119" s="0" t="n">
        <f aca="false">M119</f>
        <v>60</v>
      </c>
      <c r="P119" s="0" t="str">
        <f aca="false">MID(LMPreScn!M121, SEARCH(" ", LMPreScn!M121, SEARCH(" ", LMPreScn!M121))+1, SEARCH(" ", LMPreScn!M121, SEARCH(" ", LMPreScn!M121)+1) -  (SEARCH(" ", LMPreScn!M121, SEARCH(" ", LMPreScn!M121)) + 1))</f>
        <v>giant</v>
      </c>
      <c r="Q119" s="0" t="n">
        <f aca="false">IF(R119="attempted", 1, IF(R119="avoided", 2, IF(R119="began",3,IF(R119="completed",4, IF(R119="continued",5,IF(R119="endured", 6, IF(R119="enjoyed", 7, IF(R119="finished", 8, IF(R119="preferred", 9, IF(R119="resisted", 10, IF(R119="started", 11, IF(R119="tried",12,"ERROR"))))))))))))</f>
        <v>3</v>
      </c>
      <c r="R119" s="0" t="str">
        <f aca="false">LMPreScn!T121</f>
        <v>began</v>
      </c>
      <c r="S119" s="0" t="n">
        <f aca="false">1 + (2*(INT((ROW()-2)/4))) + MOD(ROW()-2,2)</f>
        <v>60</v>
      </c>
      <c r="T119" s="0" t="str">
        <f aca="false">LMPreScn!CK121</f>
        <v>float</v>
      </c>
      <c r="U119" s="33" t="n">
        <f aca="false">LMPreScn!CI121</f>
        <v>0.673469387755102</v>
      </c>
      <c r="V119" s="0" t="n">
        <f aca="false">LMPreScn!R121</f>
        <v>7</v>
      </c>
      <c r="W119" s="0" t="n">
        <f aca="false">LMPreScn!S121</f>
        <v>10</v>
      </c>
      <c r="X119" s="0" t="str">
        <f aca="false">LMPreScn!M121</f>
        <v>The giant helium balloons began the parade.</v>
      </c>
      <c r="Y119" s="0" t="str">
        <f aca="false">LMPreScn!N121</f>
        <v>It was fun to watch them</v>
      </c>
    </row>
    <row r="120" customFormat="false" ht="13.8" hidden="false" customHeight="false" outlineLevel="0" collapsed="false">
      <c r="A120" s="0" t="str">
        <f aca="false">CONCATENATE("Item/",ASC(C120),"/",E120)</f>
        <v>Item/17015/list_4/half_1/agent_59/metverb_3/target_60/avtcon_2</v>
      </c>
      <c r="B120" s="34" t="str">
        <f aca="false">CONCATENATE("(#", ASC( LMPreScn!I122), ") \d+ (\d+)")</f>
        <v>(#17015) \d+ (\d+)</v>
      </c>
      <c r="C120" s="0" t="n">
        <f aca="false">LMPreScn!I122</f>
        <v>17015</v>
      </c>
      <c r="D120" s="0" t="str">
        <f aca="false">CONCATENATE(P120,"_", R120, "_", T120)</f>
        <v>high_began_float</v>
      </c>
      <c r="E120" s="0" t="str">
        <f aca="false">CONCATENATE( "list_", G120, "/", "half_", K120, "/", "agent_", O120, "/", "metverb_", Q120, "/", "target_", S120, "/", "avtcon_", I120)</f>
        <v>list_4/half_1/agent_59/metverb_3/target_60/avtcon_2</v>
      </c>
      <c r="F120" s="0" t="str">
        <f aca="false">CONCATENATE( H120, "/", L120, "/", P120, "/", R120, "/", T120, "/", J120)</f>
        <v>DH2N/first/high/began/float/incon</v>
      </c>
      <c r="G120" s="0" t="n">
        <f aca="false">IF(LEFT(H120,1)="A",1,IF(LEFT(H120,1)="B",2,IF(LEFT(H120,1)="C",3,IF(LEFT(H120,1)="D",4,#na))))</f>
        <v>4</v>
      </c>
      <c r="H120" s="0" t="str">
        <f aca="false">LMPreScn!A122</f>
        <v>DH2N</v>
      </c>
      <c r="I120" s="0" t="n">
        <v>2</v>
      </c>
      <c r="J120" s="0" t="s">
        <v>3594</v>
      </c>
      <c r="K120" s="0" t="n">
        <v>1</v>
      </c>
      <c r="L120" s="0" t="s">
        <v>3593</v>
      </c>
      <c r="M120" s="0" t="n">
        <f aca="false">1 + (2*(INT((ROW()-2)/4))) + MOD(ROW()-2,2)</f>
        <v>59</v>
      </c>
      <c r="N120" s="0" t="str">
        <f aca="false">CONCATENATE("context_",ASC(M120))</f>
        <v>context_59</v>
      </c>
      <c r="O120" s="0" t="n">
        <f aca="false">M120</f>
        <v>59</v>
      </c>
      <c r="P120" s="0" t="str">
        <f aca="false">MID(LMPreScn!M122, SEARCH(" ", LMPreScn!M122, SEARCH(" ", LMPreScn!M122))+1, SEARCH(" ", LMPreScn!M122, SEARCH(" ", LMPreScn!M122)+1) -  (SEARCH(" ", LMPreScn!M122, SEARCH(" ", LMPreScn!M122)) + 1))</f>
        <v>high</v>
      </c>
      <c r="Q120" s="0" t="n">
        <f aca="false">IF(R120="attempted", 1, IF(R120="avoided", 2, IF(R120="began",3,IF(R120="completed",4, IF(R120="continued",5,IF(R120="endured", 6, IF(R120="enjoyed", 7, IF(R120="finished", 8, IF(R120="preferred", 9, IF(R120="resisted", 10, IF(R120="started", 11, IF(R120="tried",12,"ERROR"))))))))))))</f>
        <v>3</v>
      </c>
      <c r="R120" s="0" t="str">
        <f aca="false">LMPreScn!T122</f>
        <v>began</v>
      </c>
      <c r="S120" s="0" t="n">
        <f aca="false">1 + (2*(INT((ROW()-2)/4))) + MOD(ROW()-1,2)</f>
        <v>60</v>
      </c>
      <c r="T120" s="0" t="str">
        <f aca="false">LMPreScn!CK122</f>
        <v>float</v>
      </c>
      <c r="U120" s="33" t="n">
        <f aca="false">LMPreScn!CI122</f>
        <v>0</v>
      </c>
      <c r="V120" s="0" t="n">
        <f aca="false">LMPreScn!R122</f>
        <v>7</v>
      </c>
      <c r="W120" s="0" t="n">
        <f aca="false">LMPreScn!S122</f>
        <v>10</v>
      </c>
      <c r="X120" s="0" t="str">
        <f aca="false">LMPreScn!M122</f>
        <v>The high school band began the parade.</v>
      </c>
      <c r="Y120" s="0" t="str">
        <f aca="false">LMPreScn!N122</f>
        <v>It was fun to watch them</v>
      </c>
    </row>
    <row r="121" customFormat="false" ht="13.8" hidden="false" customHeight="false" outlineLevel="0" collapsed="false">
      <c r="A121" s="0" t="str">
        <f aca="false">CONCATENATE("Item/",ASC(C121),"/",E121)</f>
        <v>Item/18015/list_3/half_1/agent_60/metverb_3/target_59/avtcon_2</v>
      </c>
      <c r="B121" s="34" t="str">
        <f aca="false">CONCATENATE("(#", ASC( LMPreScn!I123), ") \d+ (\d+)")</f>
        <v>(#18015) \d+ (\d+)</v>
      </c>
      <c r="C121" s="0" t="n">
        <f aca="false">LMPreScn!I123</f>
        <v>18015</v>
      </c>
      <c r="D121" s="0" t="str">
        <f aca="false">CONCATENATE(P121,"_", R121, "_", T121)</f>
        <v>giant_began_play</v>
      </c>
      <c r="E121" s="0" t="str">
        <f aca="false">CONCATENATE( "list_", G121, "/", "half_", K121, "/", "agent_", O121, "/", "metverb_", Q121, "/", "target_", S121, "/", "avtcon_", I121)</f>
        <v>list_3/half_1/agent_60/metverb_3/target_59/avtcon_2</v>
      </c>
      <c r="F121" s="0" t="str">
        <f aca="false">CONCATENATE( H121, "/", L121, "/", P121, "/", R121, "/", T121, "/", J121)</f>
        <v>CH2N/first/giant/began/play/incon</v>
      </c>
      <c r="G121" s="0" t="n">
        <f aca="false">IF(LEFT(H121,1)="A",1,IF(LEFT(H121,1)="B",2,IF(LEFT(H121,1)="C",3,IF(LEFT(H121,1)="D",4,#na))))</f>
        <v>3</v>
      </c>
      <c r="H121" s="0" t="str">
        <f aca="false">LMPreScn!A123</f>
        <v>CH2N</v>
      </c>
      <c r="I121" s="0" t="n">
        <v>2</v>
      </c>
      <c r="J121" s="0" t="s">
        <v>3594</v>
      </c>
      <c r="K121" s="0" t="n">
        <v>1</v>
      </c>
      <c r="L121" s="0" t="s">
        <v>3593</v>
      </c>
      <c r="M121" s="0" t="n">
        <f aca="false">1 + (2*(INT((ROW()-2)/4))) + MOD(ROW()-2,2)</f>
        <v>60</v>
      </c>
      <c r="N121" s="0" t="str">
        <f aca="false">CONCATENATE("context_",ASC(M121))</f>
        <v>context_60</v>
      </c>
      <c r="O121" s="0" t="n">
        <f aca="false">M121</f>
        <v>60</v>
      </c>
      <c r="P121" s="0" t="str">
        <f aca="false">MID(LMPreScn!M123, SEARCH(" ", LMPreScn!M123, SEARCH(" ", LMPreScn!M123))+1, SEARCH(" ", LMPreScn!M123, SEARCH(" ", LMPreScn!M123)+1) -  (SEARCH(" ", LMPreScn!M123, SEARCH(" ", LMPreScn!M123)) + 1))</f>
        <v>giant</v>
      </c>
      <c r="Q121" s="0" t="n">
        <f aca="false">IF(R121="attempted", 1, IF(R121="avoided", 2, IF(R121="began",3,IF(R121="completed",4, IF(R121="continued",5,IF(R121="endured", 6, IF(R121="enjoyed", 7, IF(R121="finished", 8, IF(R121="preferred", 9, IF(R121="resisted", 10, IF(R121="started", 11, IF(R121="tried",12,"ERROR"))))))))))))</f>
        <v>3</v>
      </c>
      <c r="R121" s="0" t="str">
        <f aca="false">LMPreScn!T123</f>
        <v>began</v>
      </c>
      <c r="S121" s="0" t="n">
        <f aca="false">1 + (2*(INT((ROW()-2)/4))) + MOD(ROW()-1,2)</f>
        <v>59</v>
      </c>
      <c r="T121" s="0" t="str">
        <f aca="false">LMPreScn!CK123</f>
        <v>play</v>
      </c>
      <c r="U121" s="33" t="n">
        <f aca="false">LMPreScn!CI123</f>
        <v>0</v>
      </c>
      <c r="V121" s="0" t="n">
        <f aca="false">LMPreScn!R123</f>
        <v>7</v>
      </c>
      <c r="W121" s="0" t="n">
        <f aca="false">LMPreScn!S123</f>
        <v>10</v>
      </c>
      <c r="X121" s="0" t="str">
        <f aca="false">LMPreScn!M123</f>
        <v>The giant helium balloons began the parade.</v>
      </c>
      <c r="Y121" s="0" t="str">
        <f aca="false">LMPreScn!N123</f>
        <v>It was fun to watch them</v>
      </c>
    </row>
    <row r="122" customFormat="false" ht="13.8" hidden="false" customHeight="false" outlineLevel="0" collapsed="false">
      <c r="A122" s="0" t="str">
        <f aca="false">CONCATENATE("Item/",ASC(C122),"/",E122)</f>
        <v>Item/10016/list_4/half_1/agent_61/metverb_3/target_61/avtcon_1</v>
      </c>
      <c r="B122" s="34" t="str">
        <f aca="false">CONCATENATE("(#", ASC( LMPreScn!I124), ") \d+ (\d+)")</f>
        <v>(#10016) \d+ (\d+)</v>
      </c>
      <c r="C122" s="0" t="n">
        <f aca="false">LMPreScn!I124</f>
        <v>10016</v>
      </c>
      <c r="D122" s="0" t="str">
        <f aca="false">CONCATENATE(P122,"_", R122, "_", T122)</f>
        <v>gunslinger_began_shoot</v>
      </c>
      <c r="E122" s="0" t="str">
        <f aca="false">CONCATENATE( "list_", G122, "/", "half_", K122, "/", "agent_", O122, "/", "metverb_", Q122, "/", "target_", S122, "/", "avtcon_", I122)</f>
        <v>list_4/half_1/agent_61/metverb_3/target_61/avtcon_1</v>
      </c>
      <c r="F122" s="0" t="str">
        <f aca="false">CONCATENATE( H122, "/", L122, "/", P122, "/", R122, "/", T122, "/", J122)</f>
        <v>DH1N/first/gunslinger/began/shoot/con</v>
      </c>
      <c r="G122" s="0" t="n">
        <f aca="false">IF(LEFT(H122,1)="A",1,IF(LEFT(H122,1)="B",2,IF(LEFT(H122,1)="C",3,IF(LEFT(H122,1)="D",4,#na))))</f>
        <v>4</v>
      </c>
      <c r="H122" s="0" t="str">
        <f aca="false">LMPreScn!A124</f>
        <v>DH1N</v>
      </c>
      <c r="I122" s="0" t="n">
        <v>1</v>
      </c>
      <c r="J122" s="0" t="s">
        <v>3592</v>
      </c>
      <c r="K122" s="0" t="n">
        <v>1</v>
      </c>
      <c r="L122" s="0" t="s">
        <v>3593</v>
      </c>
      <c r="M122" s="0" t="n">
        <f aca="false">1 + (2*(INT((ROW()-2)/4))) + MOD(ROW()-2,2)</f>
        <v>61</v>
      </c>
      <c r="N122" s="0" t="str">
        <f aca="false">CONCATENATE("context_",ASC(M122))</f>
        <v>context_61</v>
      </c>
      <c r="O122" s="0" t="n">
        <f aca="false">M122</f>
        <v>61</v>
      </c>
      <c r="P122" s="0" t="str">
        <f aca="false">MID(LMPreScn!M124, SEARCH(" ", LMPreScn!M124, SEARCH(" ", LMPreScn!M124))+1, SEARCH(" ", LMPreScn!M124, SEARCH(" ", LMPreScn!M124)+1) -  (SEARCH(" ", LMPreScn!M124, SEARCH(" ", LMPreScn!M124)) + 1))</f>
        <v>gunslinger</v>
      </c>
      <c r="Q122" s="0" t="n">
        <f aca="false">IF(R122="attempted", 1, IF(R122="avoided", 2, IF(R122="began",3,IF(R122="completed",4, IF(R122="continued",5,IF(R122="endured", 6, IF(R122="enjoyed", 7, IF(R122="finished", 8, IF(R122="preferred", 9, IF(R122="resisted", 10, IF(R122="started", 11, IF(R122="tried",12,"ERROR"))))))))))))</f>
        <v>3</v>
      </c>
      <c r="R122" s="0" t="str">
        <f aca="false">LMPreScn!T124</f>
        <v>began</v>
      </c>
      <c r="S122" s="0" t="n">
        <f aca="false">1 + (2*(INT((ROW()-2)/4))) + MOD(ROW()-2,2)</f>
        <v>61</v>
      </c>
      <c r="T122" s="0" t="str">
        <f aca="false">LMPreScn!CK124</f>
        <v>shoot</v>
      </c>
      <c r="U122" s="33" t="n">
        <f aca="false">LMPreScn!CI124</f>
        <v>0.354166666666667</v>
      </c>
      <c r="V122" s="0" t="n">
        <f aca="false">LMPreScn!R124</f>
        <v>5</v>
      </c>
      <c r="W122" s="0" t="n">
        <f aca="false">LMPreScn!S124</f>
        <v>8</v>
      </c>
      <c r="X122" s="0" t="str">
        <f aca="false">LMPreScn!M124</f>
        <v>The gunslinger began all his fights the same way.</v>
      </c>
      <c r="Y122" s="0" t="str">
        <f aca="false">LMPreScn!N124</f>
        <v>With precision he would</v>
      </c>
    </row>
    <row r="123" customFormat="false" ht="13.8" hidden="false" customHeight="false" outlineLevel="0" collapsed="false">
      <c r="A123" s="0" t="str">
        <f aca="false">CONCATENATE("Item/",ASC(C123),"/",E123)</f>
        <v>Item/11016/list_1/half_1/agent_62/metverb_3/target_62/avtcon_1</v>
      </c>
      <c r="B123" s="34" t="str">
        <f aca="false">CONCATENATE("(#", ASC( LMPreScn!I125), ") \d+ (\d+)")</f>
        <v>(#11016) \d+ (\d+)</v>
      </c>
      <c r="C123" s="0" t="n">
        <f aca="false">LMPreScn!I125</f>
        <v>11016</v>
      </c>
      <c r="D123" s="0" t="str">
        <f aca="false">CONCATENATE(P123,"_", R123, "_", T123)</f>
        <v>heavyweight_began_punch</v>
      </c>
      <c r="E123" s="0" t="str">
        <f aca="false">CONCATENATE( "list_", G123, "/", "half_", K123, "/", "agent_", O123, "/", "metverb_", Q123, "/", "target_", S123, "/", "avtcon_", I123)</f>
        <v>list_1/half_1/agent_62/metverb_3/target_62/avtcon_1</v>
      </c>
      <c r="F123" s="0" t="str">
        <f aca="false">CONCATENATE( H123, "/", L123, "/", P123, "/", R123, "/", T123, "/", J123)</f>
        <v>AH1N/first/heavyweight/began/punch/con</v>
      </c>
      <c r="G123" s="0" t="n">
        <f aca="false">IF(LEFT(H123,1)="A",1,IF(LEFT(H123,1)="B",2,IF(LEFT(H123,1)="C",3,IF(LEFT(H123,1)="D",4,#na))))</f>
        <v>1</v>
      </c>
      <c r="H123" s="0" t="str">
        <f aca="false">LMPreScn!A125</f>
        <v>AH1N</v>
      </c>
      <c r="I123" s="0" t="n">
        <v>1</v>
      </c>
      <c r="J123" s="0" t="s">
        <v>3592</v>
      </c>
      <c r="K123" s="0" t="n">
        <v>1</v>
      </c>
      <c r="L123" s="0" t="s">
        <v>3593</v>
      </c>
      <c r="M123" s="0" t="n">
        <f aca="false">1 + (2*(INT((ROW()-2)/4))) + MOD(ROW()-2,2)</f>
        <v>62</v>
      </c>
      <c r="N123" s="0" t="str">
        <f aca="false">CONCATENATE("context_",ASC(M123))</f>
        <v>context_62</v>
      </c>
      <c r="O123" s="0" t="n">
        <f aca="false">M123</f>
        <v>62</v>
      </c>
      <c r="P123" s="0" t="str">
        <f aca="false">MID(LMPreScn!M125, SEARCH(" ", LMPreScn!M125, SEARCH(" ", LMPreScn!M125))+1, SEARCH(" ", LMPreScn!M125, SEARCH(" ", LMPreScn!M125)+1) -  (SEARCH(" ", LMPreScn!M125, SEARCH(" ", LMPreScn!M125)) + 1))</f>
        <v>heavyweight</v>
      </c>
      <c r="Q123" s="0" t="n">
        <f aca="false">IF(R123="attempted", 1, IF(R123="avoided", 2, IF(R123="began",3,IF(R123="completed",4, IF(R123="continued",5,IF(R123="endured", 6, IF(R123="enjoyed", 7, IF(R123="finished", 8, IF(R123="preferred", 9, IF(R123="resisted", 10, IF(R123="started", 11, IF(R123="tried",12,"ERROR"))))))))))))</f>
        <v>3</v>
      </c>
      <c r="R123" s="0" t="str">
        <f aca="false">LMPreScn!T125</f>
        <v>began</v>
      </c>
      <c r="S123" s="0" t="n">
        <f aca="false">1 + (2*(INT((ROW()-2)/4))) + MOD(ROW()-2,2)</f>
        <v>62</v>
      </c>
      <c r="T123" s="0" t="str">
        <f aca="false">LMPreScn!CK125</f>
        <v>punch</v>
      </c>
      <c r="U123" s="33" t="n">
        <f aca="false">LMPreScn!CI125</f>
        <v>0.104166666666667</v>
      </c>
      <c r="V123" s="0" t="n">
        <f aca="false">LMPreScn!R125</f>
        <v>5</v>
      </c>
      <c r="W123" s="0" t="n">
        <f aca="false">LMPreScn!S125</f>
        <v>8</v>
      </c>
      <c r="X123" s="0" t="str">
        <f aca="false">LMPreScn!M125</f>
        <v>The heavyweight champ began all his fights the same way.</v>
      </c>
      <c r="Y123" s="0" t="str">
        <f aca="false">LMPreScn!N125</f>
        <v>With precision he would</v>
      </c>
    </row>
    <row r="124" customFormat="false" ht="13.8" hidden="false" customHeight="false" outlineLevel="0" collapsed="false">
      <c r="A124" s="0" t="str">
        <f aca="false">CONCATENATE("Item/",ASC(C124),"/",E124)</f>
        <v>Item/12016/list_2/half_1/agent_61/metverb_3/target_62/avtcon_2</v>
      </c>
      <c r="B124" s="34" t="str">
        <f aca="false">CONCATENATE("(#", ASC( LMPreScn!I126), ") \d+ (\d+)")</f>
        <v>(#12016) \d+ (\d+)</v>
      </c>
      <c r="C124" s="0" t="n">
        <f aca="false">LMPreScn!I126</f>
        <v>12016</v>
      </c>
      <c r="D124" s="0" t="str">
        <f aca="false">CONCATENATE(P124,"_", R124, "_", T124)</f>
        <v>gunslinger_began_punch</v>
      </c>
      <c r="E124" s="0" t="str">
        <f aca="false">CONCATENATE( "list_", G124, "/", "half_", K124, "/", "agent_", O124, "/", "metverb_", Q124, "/", "target_", S124, "/", "avtcon_", I124)</f>
        <v>list_2/half_1/agent_61/metverb_3/target_62/avtcon_2</v>
      </c>
      <c r="F124" s="0" t="str">
        <f aca="false">CONCATENATE( H124, "/", L124, "/", P124, "/", R124, "/", T124, "/", J124)</f>
        <v>BH1N/first/gunslinger/began/punch/incon</v>
      </c>
      <c r="G124" s="0" t="n">
        <f aca="false">IF(LEFT(H124,1)="A",1,IF(LEFT(H124,1)="B",2,IF(LEFT(H124,1)="C",3,IF(LEFT(H124,1)="D",4,#na))))</f>
        <v>2</v>
      </c>
      <c r="H124" s="0" t="str">
        <f aca="false">LMPreScn!A126</f>
        <v>BH1N</v>
      </c>
      <c r="I124" s="0" t="n">
        <v>2</v>
      </c>
      <c r="J124" s="0" t="s">
        <v>3594</v>
      </c>
      <c r="K124" s="0" t="n">
        <v>1</v>
      </c>
      <c r="L124" s="0" t="s">
        <v>3593</v>
      </c>
      <c r="M124" s="0" t="n">
        <f aca="false">1 + (2*(INT((ROW()-2)/4))) + MOD(ROW()-2,2)</f>
        <v>61</v>
      </c>
      <c r="N124" s="0" t="str">
        <f aca="false">CONCATENATE("context_",ASC(M124))</f>
        <v>context_61</v>
      </c>
      <c r="O124" s="0" t="n">
        <f aca="false">M124</f>
        <v>61</v>
      </c>
      <c r="P124" s="0" t="str">
        <f aca="false">MID(LMPreScn!M126, SEARCH(" ", LMPreScn!M126, SEARCH(" ", LMPreScn!M126))+1, SEARCH(" ", LMPreScn!M126, SEARCH(" ", LMPreScn!M126)+1) -  (SEARCH(" ", LMPreScn!M126, SEARCH(" ", LMPreScn!M126)) + 1))</f>
        <v>gunslinger</v>
      </c>
      <c r="Q124" s="0" t="n">
        <f aca="false">IF(R124="attempted", 1, IF(R124="avoided", 2, IF(R124="began",3,IF(R124="completed",4, IF(R124="continued",5,IF(R124="endured", 6, IF(R124="enjoyed", 7, IF(R124="finished", 8, IF(R124="preferred", 9, IF(R124="resisted", 10, IF(R124="started", 11, IF(R124="tried",12,"ERROR"))))))))))))</f>
        <v>3</v>
      </c>
      <c r="R124" s="0" t="str">
        <f aca="false">LMPreScn!T126</f>
        <v>began</v>
      </c>
      <c r="S124" s="0" t="n">
        <f aca="false">1 + (2*(INT((ROW()-2)/4))) + MOD(ROW()-1,2)</f>
        <v>62</v>
      </c>
      <c r="T124" s="0" t="str">
        <f aca="false">LMPreScn!CK126</f>
        <v>punch</v>
      </c>
      <c r="U124" s="33" t="n">
        <f aca="false">LMPreScn!CI126</f>
        <v>0.0208333333333333</v>
      </c>
      <c r="V124" s="0" t="n">
        <f aca="false">LMPreScn!R126</f>
        <v>5</v>
      </c>
      <c r="W124" s="0" t="n">
        <f aca="false">LMPreScn!S126</f>
        <v>8</v>
      </c>
      <c r="X124" s="0" t="str">
        <f aca="false">LMPreScn!M126</f>
        <v>The gunslinger began all his fights the same way.</v>
      </c>
      <c r="Y124" s="0" t="str">
        <f aca="false">LMPreScn!N126</f>
        <v>With precision he would</v>
      </c>
    </row>
    <row r="125" customFormat="false" ht="13.8" hidden="false" customHeight="false" outlineLevel="0" collapsed="false">
      <c r="A125" s="0" t="str">
        <f aca="false">CONCATENATE("Item/",ASC(C125),"/",E125)</f>
        <v>Item/13016/list_3/half_1/agent_62/metverb_3/target_61/avtcon_2</v>
      </c>
      <c r="B125" s="34" t="str">
        <f aca="false">CONCATENATE("(#", ASC( LMPreScn!I127), ") \d+ (\d+)")</f>
        <v>(#13016) \d+ (\d+)</v>
      </c>
      <c r="C125" s="0" t="n">
        <f aca="false">LMPreScn!I127</f>
        <v>13016</v>
      </c>
      <c r="D125" s="0" t="str">
        <f aca="false">CONCATENATE(P125,"_", R125, "_", T125)</f>
        <v>heavyweight_began_shoot</v>
      </c>
      <c r="E125" s="0" t="str">
        <f aca="false">CONCATENATE( "list_", G125, "/", "half_", K125, "/", "agent_", O125, "/", "metverb_", Q125, "/", "target_", S125, "/", "avtcon_", I125)</f>
        <v>list_3/half_1/agent_62/metverb_3/target_61/avtcon_2</v>
      </c>
      <c r="F125" s="0" t="str">
        <f aca="false">CONCATENATE( H125, "/", L125, "/", P125, "/", R125, "/", T125, "/", J125)</f>
        <v>CH1N/first/heavyweight/began/shoot/incon</v>
      </c>
      <c r="G125" s="0" t="n">
        <f aca="false">IF(LEFT(H125,1)="A",1,IF(LEFT(H125,1)="B",2,IF(LEFT(H125,1)="C",3,IF(LEFT(H125,1)="D",4,#na))))</f>
        <v>3</v>
      </c>
      <c r="H125" s="0" t="str">
        <f aca="false">LMPreScn!A127</f>
        <v>CH1N</v>
      </c>
      <c r="I125" s="0" t="n">
        <v>2</v>
      </c>
      <c r="J125" s="0" t="s">
        <v>3594</v>
      </c>
      <c r="K125" s="0" t="n">
        <v>1</v>
      </c>
      <c r="L125" s="0" t="s">
        <v>3593</v>
      </c>
      <c r="M125" s="0" t="n">
        <f aca="false">1 + (2*(INT((ROW()-2)/4))) + MOD(ROW()-2,2)</f>
        <v>62</v>
      </c>
      <c r="N125" s="0" t="str">
        <f aca="false">CONCATENATE("context_",ASC(M125))</f>
        <v>context_62</v>
      </c>
      <c r="O125" s="0" t="n">
        <f aca="false">M125</f>
        <v>62</v>
      </c>
      <c r="P125" s="0" t="str">
        <f aca="false">MID(LMPreScn!M127, SEARCH(" ", LMPreScn!M127, SEARCH(" ", LMPreScn!M127))+1, SEARCH(" ", LMPreScn!M127, SEARCH(" ", LMPreScn!M127)+1) -  (SEARCH(" ", LMPreScn!M127, SEARCH(" ", LMPreScn!M127)) + 1))</f>
        <v>heavyweight</v>
      </c>
      <c r="Q125" s="0" t="n">
        <f aca="false">IF(R125="attempted", 1, IF(R125="avoided", 2, IF(R125="began",3,IF(R125="completed",4, IF(R125="continued",5,IF(R125="endured", 6, IF(R125="enjoyed", 7, IF(R125="finished", 8, IF(R125="preferred", 9, IF(R125="resisted", 10, IF(R125="started", 11, IF(R125="tried",12,"ERROR"))))))))))))</f>
        <v>3</v>
      </c>
      <c r="R125" s="0" t="str">
        <f aca="false">LMPreScn!T127</f>
        <v>began</v>
      </c>
      <c r="S125" s="0" t="n">
        <f aca="false">1 + (2*(INT((ROW()-2)/4))) + MOD(ROW()-1,2)</f>
        <v>61</v>
      </c>
      <c r="T125" s="0" t="str">
        <f aca="false">LMPreScn!CK127</f>
        <v>shoot</v>
      </c>
      <c r="U125" s="33" t="n">
        <f aca="false">LMPreScn!CI127</f>
        <v>0</v>
      </c>
      <c r="V125" s="0" t="n">
        <f aca="false">LMPreScn!R127</f>
        <v>5</v>
      </c>
      <c r="W125" s="0" t="n">
        <f aca="false">LMPreScn!S127</f>
        <v>8</v>
      </c>
      <c r="X125" s="0" t="str">
        <f aca="false">LMPreScn!M127</f>
        <v>The heavyweight champ began all his fights the same way.</v>
      </c>
      <c r="Y125" s="0" t="str">
        <f aca="false">LMPreScn!N127</f>
        <v>With precision he would</v>
      </c>
    </row>
    <row r="126" customFormat="false" ht="13.8" hidden="false" customHeight="false" outlineLevel="0" collapsed="false">
      <c r="A126" s="0" t="str">
        <f aca="false">CONCATENATE("Item/",ASC(C126),"/",E126)</f>
        <v>Item/15016/list_1/half_1/agent_63/metverb_3/target_63/avtcon_1</v>
      </c>
      <c r="B126" s="34" t="str">
        <f aca="false">CONCATENATE("(#", ASC( LMPreScn!I128), ") \d+ (\d+)")</f>
        <v>(#15016) \d+ (\d+)</v>
      </c>
      <c r="C126" s="0" t="n">
        <f aca="false">LMPreScn!I128</f>
        <v>15016</v>
      </c>
      <c r="D126" s="0" t="str">
        <f aca="false">CONCATENATE(P126,"_", R126, "_", T126)</f>
        <v>gunslinger_began_shoot</v>
      </c>
      <c r="E126" s="0" t="str">
        <f aca="false">CONCATENATE( "list_", G126, "/", "half_", K126, "/", "agent_", O126, "/", "metverb_", Q126, "/", "target_", S126, "/", "avtcon_", I126)</f>
        <v>list_1/half_1/agent_63/metverb_3/target_63/avtcon_1</v>
      </c>
      <c r="F126" s="0" t="str">
        <f aca="false">CONCATENATE( H126, "/", L126, "/", P126, "/", R126, "/", T126, "/", J126)</f>
        <v>AH2N/first/gunslinger/began/shoot/con</v>
      </c>
      <c r="G126" s="0" t="n">
        <f aca="false">IF(LEFT(H126,1)="A",1,IF(LEFT(H126,1)="B",2,IF(LEFT(H126,1)="C",3,IF(LEFT(H126,1)="D",4,#na))))</f>
        <v>1</v>
      </c>
      <c r="H126" s="0" t="str">
        <f aca="false">LMPreScn!A128</f>
        <v>AH2N</v>
      </c>
      <c r="I126" s="0" t="n">
        <v>1</v>
      </c>
      <c r="J126" s="0" t="s">
        <v>3592</v>
      </c>
      <c r="K126" s="0" t="n">
        <v>1</v>
      </c>
      <c r="L126" s="0" t="s">
        <v>3593</v>
      </c>
      <c r="M126" s="0" t="n">
        <f aca="false">1 + (2*(INT((ROW()-2)/4))) + MOD(ROW()-2,2)</f>
        <v>63</v>
      </c>
      <c r="N126" s="0" t="str">
        <f aca="false">CONCATENATE("context_",ASC(M126))</f>
        <v>context_63</v>
      </c>
      <c r="O126" s="0" t="n">
        <f aca="false">M126</f>
        <v>63</v>
      </c>
      <c r="P126" s="0" t="str">
        <f aca="false">MID(LMPreScn!M128, SEARCH(" ", LMPreScn!M128, SEARCH(" ", LMPreScn!M128))+1, SEARCH(" ", LMPreScn!M128, SEARCH(" ", LMPreScn!M128)+1) -  (SEARCH(" ", LMPreScn!M128, SEARCH(" ", LMPreScn!M128)) + 1))</f>
        <v>gunslinger</v>
      </c>
      <c r="Q126" s="0" t="n">
        <f aca="false">IF(R126="attempted", 1, IF(R126="avoided", 2, IF(R126="began",3,IF(R126="completed",4, IF(R126="continued",5,IF(R126="endured", 6, IF(R126="enjoyed", 7, IF(R126="finished", 8, IF(R126="preferred", 9, IF(R126="resisted", 10, IF(R126="started", 11, IF(R126="tried",12,"ERROR"))))))))))))</f>
        <v>3</v>
      </c>
      <c r="R126" s="0" t="str">
        <f aca="false">LMPreScn!T128</f>
        <v>began</v>
      </c>
      <c r="S126" s="0" t="n">
        <f aca="false">1 + (2*(INT((ROW()-2)/4))) + MOD(ROW()-2,2)</f>
        <v>63</v>
      </c>
      <c r="T126" s="0" t="str">
        <f aca="false">LMPreScn!CK128</f>
        <v>shoot</v>
      </c>
      <c r="U126" s="33" t="n">
        <f aca="false">LMPreScn!CI128</f>
        <v>0.354166666666667</v>
      </c>
      <c r="V126" s="0" t="n">
        <f aca="false">LMPreScn!R128</f>
        <v>5</v>
      </c>
      <c r="W126" s="0" t="n">
        <f aca="false">LMPreScn!S128</f>
        <v>8</v>
      </c>
      <c r="X126" s="0" t="str">
        <f aca="false">LMPreScn!M128</f>
        <v>The gunslinger began all his fights the same way.</v>
      </c>
      <c r="Y126" s="0" t="str">
        <f aca="false">LMPreScn!N128</f>
        <v>With precision he would</v>
      </c>
    </row>
    <row r="127" customFormat="false" ht="13.8" hidden="false" customHeight="false" outlineLevel="0" collapsed="false">
      <c r="A127" s="0" t="str">
        <f aca="false">CONCATENATE("Item/",ASC(C127),"/",E127)</f>
        <v>Item/16016/list_4/half_1/agent_64/metverb_3/target_64/avtcon_1</v>
      </c>
      <c r="B127" s="34" t="str">
        <f aca="false">CONCATENATE("(#", ASC( LMPreScn!I129), ") \d+ (\d+)")</f>
        <v>(#16016) \d+ (\d+)</v>
      </c>
      <c r="C127" s="0" t="n">
        <f aca="false">LMPreScn!I129</f>
        <v>16016</v>
      </c>
      <c r="D127" s="0" t="str">
        <f aca="false">CONCATENATE(P127,"_", R127, "_", T127)</f>
        <v>heavyweight_began_punch</v>
      </c>
      <c r="E127" s="0" t="str">
        <f aca="false">CONCATENATE( "list_", G127, "/", "half_", K127, "/", "agent_", O127, "/", "metverb_", Q127, "/", "target_", S127, "/", "avtcon_", I127)</f>
        <v>list_4/half_1/agent_64/metverb_3/target_64/avtcon_1</v>
      </c>
      <c r="F127" s="0" t="str">
        <f aca="false">CONCATENATE( H127, "/", L127, "/", P127, "/", R127, "/", T127, "/", J127)</f>
        <v>DH2N/first/heavyweight/began/punch/con</v>
      </c>
      <c r="G127" s="0" t="n">
        <f aca="false">IF(LEFT(H127,1)="A",1,IF(LEFT(H127,1)="B",2,IF(LEFT(H127,1)="C",3,IF(LEFT(H127,1)="D",4,#na))))</f>
        <v>4</v>
      </c>
      <c r="H127" s="0" t="str">
        <f aca="false">LMPreScn!A129</f>
        <v>DH2N</v>
      </c>
      <c r="I127" s="0" t="n">
        <v>1</v>
      </c>
      <c r="J127" s="0" t="s">
        <v>3592</v>
      </c>
      <c r="K127" s="0" t="n">
        <v>1</v>
      </c>
      <c r="L127" s="0" t="s">
        <v>3593</v>
      </c>
      <c r="M127" s="0" t="n">
        <f aca="false">1 + (2*(INT((ROW()-2)/4))) + MOD(ROW()-2,2)</f>
        <v>64</v>
      </c>
      <c r="N127" s="0" t="str">
        <f aca="false">CONCATENATE("context_",ASC(M127))</f>
        <v>context_64</v>
      </c>
      <c r="O127" s="0" t="n">
        <f aca="false">M127</f>
        <v>64</v>
      </c>
      <c r="P127" s="0" t="str">
        <f aca="false">MID(LMPreScn!M129, SEARCH(" ", LMPreScn!M129, SEARCH(" ", LMPreScn!M129))+1, SEARCH(" ", LMPreScn!M129, SEARCH(" ", LMPreScn!M129)+1) -  (SEARCH(" ", LMPreScn!M129, SEARCH(" ", LMPreScn!M129)) + 1))</f>
        <v>heavyweight</v>
      </c>
      <c r="Q127" s="0" t="n">
        <f aca="false">IF(R127="attempted", 1, IF(R127="avoided", 2, IF(R127="began",3,IF(R127="completed",4, IF(R127="continued",5,IF(R127="endured", 6, IF(R127="enjoyed", 7, IF(R127="finished", 8, IF(R127="preferred", 9, IF(R127="resisted", 10, IF(R127="started", 11, IF(R127="tried",12,"ERROR"))))))))))))</f>
        <v>3</v>
      </c>
      <c r="R127" s="0" t="str">
        <f aca="false">LMPreScn!T129</f>
        <v>began</v>
      </c>
      <c r="S127" s="0" t="n">
        <f aca="false">1 + (2*(INT((ROW()-2)/4))) + MOD(ROW()-2,2)</f>
        <v>64</v>
      </c>
      <c r="T127" s="0" t="str">
        <f aca="false">LMPreScn!CK129</f>
        <v>punch</v>
      </c>
      <c r="U127" s="33" t="n">
        <f aca="false">LMPreScn!CI129</f>
        <v>0.104166666666667</v>
      </c>
      <c r="V127" s="0" t="n">
        <f aca="false">LMPreScn!R129</f>
        <v>5</v>
      </c>
      <c r="W127" s="0" t="n">
        <f aca="false">LMPreScn!S129</f>
        <v>8</v>
      </c>
      <c r="X127" s="0" t="str">
        <f aca="false">LMPreScn!M129</f>
        <v>The heavyweight champ began all his fights the same way.</v>
      </c>
      <c r="Y127" s="0" t="str">
        <f aca="false">LMPreScn!N129</f>
        <v>With precision he would</v>
      </c>
    </row>
    <row r="128" customFormat="false" ht="13.8" hidden="false" customHeight="false" outlineLevel="0" collapsed="false">
      <c r="A128" s="0" t="str">
        <f aca="false">CONCATENATE("Item/",ASC(C128),"/",E128)</f>
        <v>Item/17016/list_3/half_1/agent_63/metverb_3/target_64/avtcon_2</v>
      </c>
      <c r="B128" s="34" t="str">
        <f aca="false">CONCATENATE("(#", ASC( LMPreScn!I130), ") \d+ (\d+)")</f>
        <v>(#17016) \d+ (\d+)</v>
      </c>
      <c r="C128" s="0" t="n">
        <f aca="false">LMPreScn!I130</f>
        <v>17016</v>
      </c>
      <c r="D128" s="0" t="str">
        <f aca="false">CONCATENATE(P128,"_", R128, "_", T128)</f>
        <v>gunslinger_began_punch</v>
      </c>
      <c r="E128" s="0" t="str">
        <f aca="false">CONCATENATE( "list_", G128, "/", "half_", K128, "/", "agent_", O128, "/", "metverb_", Q128, "/", "target_", S128, "/", "avtcon_", I128)</f>
        <v>list_3/half_1/agent_63/metverb_3/target_64/avtcon_2</v>
      </c>
      <c r="F128" s="0" t="str">
        <f aca="false">CONCATENATE( H128, "/", L128, "/", P128, "/", R128, "/", T128, "/", J128)</f>
        <v>CH2N/first/gunslinger/began/punch/incon</v>
      </c>
      <c r="G128" s="0" t="n">
        <f aca="false">IF(LEFT(H128,1)="A",1,IF(LEFT(H128,1)="B",2,IF(LEFT(H128,1)="C",3,IF(LEFT(H128,1)="D",4,#na))))</f>
        <v>3</v>
      </c>
      <c r="H128" s="0" t="str">
        <f aca="false">LMPreScn!A130</f>
        <v>CH2N</v>
      </c>
      <c r="I128" s="0" t="n">
        <v>2</v>
      </c>
      <c r="J128" s="0" t="s">
        <v>3594</v>
      </c>
      <c r="K128" s="0" t="n">
        <v>1</v>
      </c>
      <c r="L128" s="0" t="s">
        <v>3593</v>
      </c>
      <c r="M128" s="0" t="n">
        <f aca="false">1 + (2*(INT((ROW()-2)/4))) + MOD(ROW()-2,2)</f>
        <v>63</v>
      </c>
      <c r="N128" s="0" t="str">
        <f aca="false">CONCATENATE("context_",ASC(M128))</f>
        <v>context_63</v>
      </c>
      <c r="O128" s="0" t="n">
        <f aca="false">M128</f>
        <v>63</v>
      </c>
      <c r="P128" s="0" t="str">
        <f aca="false">MID(LMPreScn!M130, SEARCH(" ", LMPreScn!M130, SEARCH(" ", LMPreScn!M130))+1, SEARCH(" ", LMPreScn!M130, SEARCH(" ", LMPreScn!M130)+1) -  (SEARCH(" ", LMPreScn!M130, SEARCH(" ", LMPreScn!M130)) + 1))</f>
        <v>gunslinger</v>
      </c>
      <c r="Q128" s="0" t="n">
        <f aca="false">IF(R128="attempted", 1, IF(R128="avoided", 2, IF(R128="began",3,IF(R128="completed",4, IF(R128="continued",5,IF(R128="endured", 6, IF(R128="enjoyed", 7, IF(R128="finished", 8, IF(R128="preferred", 9, IF(R128="resisted", 10, IF(R128="started", 11, IF(R128="tried",12,"ERROR"))))))))))))</f>
        <v>3</v>
      </c>
      <c r="R128" s="0" t="str">
        <f aca="false">LMPreScn!T130</f>
        <v>began</v>
      </c>
      <c r="S128" s="0" t="n">
        <f aca="false">1 + (2*(INT((ROW()-2)/4))) + MOD(ROW()-1,2)</f>
        <v>64</v>
      </c>
      <c r="T128" s="0" t="str">
        <f aca="false">LMPreScn!CK130</f>
        <v>punch</v>
      </c>
      <c r="U128" s="33" t="n">
        <f aca="false">LMPreScn!CI130</f>
        <v>0.0208333333333333</v>
      </c>
      <c r="V128" s="0" t="n">
        <f aca="false">LMPreScn!R130</f>
        <v>5</v>
      </c>
      <c r="W128" s="0" t="n">
        <f aca="false">LMPreScn!S130</f>
        <v>8</v>
      </c>
      <c r="X128" s="0" t="str">
        <f aca="false">LMPreScn!M130</f>
        <v>The gunslinger began all his fights the same way.</v>
      </c>
      <c r="Y128" s="0" t="str">
        <f aca="false">LMPreScn!N130</f>
        <v>With precision he would</v>
      </c>
    </row>
    <row r="129" customFormat="false" ht="13.8" hidden="false" customHeight="false" outlineLevel="0" collapsed="false">
      <c r="A129" s="0" t="str">
        <f aca="false">CONCATENATE("Item/",ASC(C129),"/",E129)</f>
        <v>Item/18016/list_2/half_1/agent_64/metverb_3/target_63/avtcon_2</v>
      </c>
      <c r="B129" s="34" t="str">
        <f aca="false">CONCATENATE("(#", ASC( LMPreScn!I131), ") \d+ (\d+)")</f>
        <v>(#18016) \d+ (\d+)</v>
      </c>
      <c r="C129" s="0" t="n">
        <f aca="false">LMPreScn!I131</f>
        <v>18016</v>
      </c>
      <c r="D129" s="0" t="str">
        <f aca="false">CONCATENATE(P129,"_", R129, "_", T129)</f>
        <v>heavyweight_began_shoot</v>
      </c>
      <c r="E129" s="0" t="str">
        <f aca="false">CONCATENATE( "list_", G129, "/", "half_", K129, "/", "agent_", O129, "/", "metverb_", Q129, "/", "target_", S129, "/", "avtcon_", I129)</f>
        <v>list_2/half_1/agent_64/metverb_3/target_63/avtcon_2</v>
      </c>
      <c r="F129" s="0" t="str">
        <f aca="false">CONCATENATE( H129, "/", L129, "/", P129, "/", R129, "/", T129, "/", J129)</f>
        <v>BH2N/first/heavyweight/began/shoot/incon</v>
      </c>
      <c r="G129" s="0" t="n">
        <f aca="false">IF(LEFT(H129,1)="A",1,IF(LEFT(H129,1)="B",2,IF(LEFT(H129,1)="C",3,IF(LEFT(H129,1)="D",4,#na))))</f>
        <v>2</v>
      </c>
      <c r="H129" s="0" t="str">
        <f aca="false">LMPreScn!A131</f>
        <v>BH2N</v>
      </c>
      <c r="I129" s="0" t="n">
        <v>2</v>
      </c>
      <c r="J129" s="0" t="s">
        <v>3594</v>
      </c>
      <c r="K129" s="0" t="n">
        <v>1</v>
      </c>
      <c r="L129" s="0" t="s">
        <v>3593</v>
      </c>
      <c r="M129" s="0" t="n">
        <f aca="false">1 + (2*(INT((ROW()-2)/4))) + MOD(ROW()-2,2)</f>
        <v>64</v>
      </c>
      <c r="N129" s="0" t="str">
        <f aca="false">CONCATENATE("context_",ASC(M129))</f>
        <v>context_64</v>
      </c>
      <c r="O129" s="0" t="n">
        <f aca="false">M129</f>
        <v>64</v>
      </c>
      <c r="P129" s="0" t="str">
        <f aca="false">MID(LMPreScn!M131, SEARCH(" ", LMPreScn!M131, SEARCH(" ", LMPreScn!M131))+1, SEARCH(" ", LMPreScn!M131, SEARCH(" ", LMPreScn!M131)+1) -  (SEARCH(" ", LMPreScn!M131, SEARCH(" ", LMPreScn!M131)) + 1))</f>
        <v>heavyweight</v>
      </c>
      <c r="Q129" s="0" t="n">
        <f aca="false">IF(R129="attempted", 1, IF(R129="avoided", 2, IF(R129="began",3,IF(R129="completed",4, IF(R129="continued",5,IF(R129="endured", 6, IF(R129="enjoyed", 7, IF(R129="finished", 8, IF(R129="preferred", 9, IF(R129="resisted", 10, IF(R129="started", 11, IF(R129="tried",12,"ERROR"))))))))))))</f>
        <v>3</v>
      </c>
      <c r="R129" s="0" t="str">
        <f aca="false">LMPreScn!T131</f>
        <v>began</v>
      </c>
      <c r="S129" s="0" t="n">
        <f aca="false">1 + (2*(INT((ROW()-2)/4))) + MOD(ROW()-1,2)</f>
        <v>63</v>
      </c>
      <c r="T129" s="0" t="str">
        <f aca="false">LMPreScn!CK131</f>
        <v>shoot</v>
      </c>
      <c r="U129" s="33" t="n">
        <f aca="false">LMPreScn!CI131</f>
        <v>0</v>
      </c>
      <c r="V129" s="0" t="n">
        <f aca="false">LMPreScn!R131</f>
        <v>5</v>
      </c>
      <c r="W129" s="0" t="n">
        <f aca="false">LMPreScn!S131</f>
        <v>8</v>
      </c>
      <c r="X129" s="0" t="str">
        <f aca="false">LMPreScn!M131</f>
        <v>The heavyweight champ began all his fights the same way.</v>
      </c>
      <c r="Y129" s="0" t="str">
        <f aca="false">LMPreScn!N131</f>
        <v>With precision he would</v>
      </c>
    </row>
    <row r="130" customFormat="false" ht="13.8" hidden="false" customHeight="false" outlineLevel="0" collapsed="false">
      <c r="A130" s="0" t="str">
        <f aca="false">CONCATENATE("Item/",ASC(C130),"/",E130)</f>
        <v>Item/10017/list_4/half_1/agent_65/metverb_4/target_65/avtcon_1</v>
      </c>
      <c r="B130" s="34" t="str">
        <f aca="false">CONCATENATE("(#", ASC( LMPreScn!I132), ") \d+ (\d+)")</f>
        <v>(#10017) \d+ (\d+)</v>
      </c>
      <c r="C130" s="0" t="n">
        <f aca="false">LMPreScn!I132</f>
        <v>10017</v>
      </c>
      <c r="D130" s="0" t="str">
        <f aca="false">CONCATENATE(P130,"_", R130, "_", T130)</f>
        <v>artisan_completed_sew</v>
      </c>
      <c r="E130" s="0" t="str">
        <f aca="false">CONCATENATE( "list_", G130, "/", "half_", K130, "/", "agent_", O130, "/", "metverb_", Q130, "/", "target_", S130, "/", "avtcon_", I130)</f>
        <v>list_4/half_1/agent_65/metverb_4/target_65/avtcon_1</v>
      </c>
      <c r="F130" s="0" t="str">
        <f aca="false">CONCATENATE( H130, "/", L130, "/", P130, "/", R130, "/", T130, "/", J130)</f>
        <v>DH1N/first/artisan/completed/sew/con</v>
      </c>
      <c r="G130" s="0" t="n">
        <f aca="false">IF(LEFT(H130,1)="A",1,IF(LEFT(H130,1)="B",2,IF(LEFT(H130,1)="C",3,IF(LEFT(H130,1)="D",4,#na))))</f>
        <v>4</v>
      </c>
      <c r="H130" s="0" t="str">
        <f aca="false">LMPreScn!A132</f>
        <v>DH1N</v>
      </c>
      <c r="I130" s="0" t="n">
        <v>1</v>
      </c>
      <c r="J130" s="0" t="s">
        <v>3592</v>
      </c>
      <c r="K130" s="0" t="n">
        <v>1</v>
      </c>
      <c r="L130" s="0" t="s">
        <v>3593</v>
      </c>
      <c r="M130" s="0" t="n">
        <f aca="false">1 + (2*(INT((ROW()-2)/4))) + MOD(ROW()-2,2)</f>
        <v>65</v>
      </c>
      <c r="N130" s="0" t="str">
        <f aca="false">CONCATENATE("context_",ASC(M130))</f>
        <v>context_65</v>
      </c>
      <c r="O130" s="0" t="n">
        <f aca="false">M130</f>
        <v>65</v>
      </c>
      <c r="P130" s="0" t="str">
        <f aca="false">MID(LMPreScn!M132, SEARCH(" ", LMPreScn!M132, SEARCH(" ", LMPreScn!M132))+1, SEARCH(" ", LMPreScn!M132, SEARCH(" ", LMPreScn!M132)+1) -  (SEARCH(" ", LMPreScn!M132, SEARCH(" ", LMPreScn!M132)) + 1))</f>
        <v>artisan</v>
      </c>
      <c r="Q130" s="0" t="n">
        <f aca="false">IF(R130="attempted", 1, IF(R130="avoided", 2, IF(R130="began",3,IF(R130="completed",4, IF(R130="continued",5,IF(R130="endured", 6, IF(R130="enjoyed", 7, IF(R130="finished", 8, IF(R130="preferred", 9, IF(R130="resisted", 10, IF(R130="started", 11, IF(R130="tried",12,"ERROR"))))))))))))</f>
        <v>4</v>
      </c>
      <c r="R130" s="0" t="str">
        <f aca="false">LMPreScn!T132</f>
        <v>completed</v>
      </c>
      <c r="S130" s="0" t="n">
        <f aca="false">1 + (2*(INT((ROW()-2)/4))) + MOD(ROW()-2,2)</f>
        <v>65</v>
      </c>
      <c r="T130" s="0" t="str">
        <f aca="false">LMPreScn!CK132</f>
        <v>sew</v>
      </c>
      <c r="U130" s="33" t="n">
        <f aca="false">LMPreScn!CI132</f>
        <v>0.183673469387755</v>
      </c>
      <c r="V130" s="0" t="n">
        <f aca="false">LMPreScn!R132</f>
        <v>6</v>
      </c>
      <c r="W130" s="0" t="n">
        <f aca="false">LMPreScn!S132</f>
        <v>10</v>
      </c>
      <c r="X130" s="0" t="str">
        <f aca="false">LMPreScn!M132</f>
        <v>The artisan completed the rug.</v>
      </c>
      <c r="Y130" s="0" t="str">
        <f aca="false">LMPreScn!N132</f>
        <v>It had been difficult to</v>
      </c>
    </row>
    <row r="131" customFormat="false" ht="13.8" hidden="false" customHeight="false" outlineLevel="0" collapsed="false">
      <c r="A131" s="0" t="str">
        <f aca="false">CONCATENATE("Item/",ASC(C131),"/",E131)</f>
        <v>Item/11017/list_1/half_1/agent_66/metverb_4/target_66/avtcon_1</v>
      </c>
      <c r="B131" s="34" t="str">
        <f aca="false">CONCATENATE("(#", ASC( LMPreScn!I133), ") \d+ (\d+)")</f>
        <v>(#11017) \d+ (\d+)</v>
      </c>
      <c r="C131" s="0" t="n">
        <f aca="false">LMPreScn!I133</f>
        <v>11017</v>
      </c>
      <c r="D131" s="0" t="str">
        <f aca="false">CONCATENATE(P131,"_", R131, "_", T131)</f>
        <v>maid_completed_clean</v>
      </c>
      <c r="E131" s="0" t="str">
        <f aca="false">CONCATENATE( "list_", G131, "/", "half_", K131, "/", "agent_", O131, "/", "metverb_", Q131, "/", "target_", S131, "/", "avtcon_", I131)</f>
        <v>list_1/half_1/agent_66/metverb_4/target_66/avtcon_1</v>
      </c>
      <c r="F131" s="0" t="str">
        <f aca="false">CONCATENATE( H131, "/", L131, "/", P131, "/", R131, "/", T131, "/", J131)</f>
        <v>AH1N/first/maid/completed/clean/con</v>
      </c>
      <c r="G131" s="0" t="n">
        <f aca="false">IF(LEFT(H131,1)="A",1,IF(LEFT(H131,1)="B",2,IF(LEFT(H131,1)="C",3,IF(LEFT(H131,1)="D",4,#na))))</f>
        <v>1</v>
      </c>
      <c r="H131" s="0" t="str">
        <f aca="false">LMPreScn!A133</f>
        <v>AH1N</v>
      </c>
      <c r="I131" s="0" t="n">
        <v>1</v>
      </c>
      <c r="J131" s="0" t="s">
        <v>3592</v>
      </c>
      <c r="K131" s="0" t="n">
        <v>1</v>
      </c>
      <c r="L131" s="0" t="s">
        <v>3593</v>
      </c>
      <c r="M131" s="0" t="n">
        <f aca="false">1 + (2*(INT((ROW()-2)/4))) + MOD(ROW()-2,2)</f>
        <v>66</v>
      </c>
      <c r="N131" s="0" t="str">
        <f aca="false">CONCATENATE("context_",ASC(M131))</f>
        <v>context_66</v>
      </c>
      <c r="O131" s="0" t="n">
        <f aca="false">M131</f>
        <v>66</v>
      </c>
      <c r="P131" s="0" t="str">
        <f aca="false">MID(LMPreScn!M133, SEARCH(" ", LMPreScn!M133, SEARCH(" ", LMPreScn!M133))+1, SEARCH(" ", LMPreScn!M133, SEARCH(" ", LMPreScn!M133)+1) -  (SEARCH(" ", LMPreScn!M133, SEARCH(" ", LMPreScn!M133)) + 1))</f>
        <v>maid</v>
      </c>
      <c r="Q131" s="0" t="n">
        <f aca="false">IF(R131="attempted", 1, IF(R131="avoided", 2, IF(R131="began",3,IF(R131="completed",4, IF(R131="continued",5,IF(R131="endured", 6, IF(R131="enjoyed", 7, IF(R131="finished", 8, IF(R131="preferred", 9, IF(R131="resisted", 10, IF(R131="started", 11, IF(R131="tried",12,"ERROR"))))))))))))</f>
        <v>4</v>
      </c>
      <c r="R131" s="0" t="str">
        <f aca="false">LMPreScn!T133</f>
        <v>completed</v>
      </c>
      <c r="S131" s="0" t="n">
        <f aca="false">1 + (2*(INT((ROW()-2)/4))) + MOD(ROW()-2,2)</f>
        <v>66</v>
      </c>
      <c r="T131" s="0" t="str">
        <f aca="false">LMPreScn!CK133</f>
        <v>clean</v>
      </c>
      <c r="U131" s="33" t="n">
        <f aca="false">LMPreScn!CI133</f>
        <v>0.469387755102041</v>
      </c>
      <c r="V131" s="0" t="n">
        <f aca="false">LMPreScn!R133</f>
        <v>6</v>
      </c>
      <c r="W131" s="0" t="n">
        <f aca="false">LMPreScn!S133</f>
        <v>10</v>
      </c>
      <c r="X131" s="0" t="str">
        <f aca="false">LMPreScn!M133</f>
        <v>The maid completed the rug.</v>
      </c>
      <c r="Y131" s="0" t="str">
        <f aca="false">LMPreScn!N133</f>
        <v>It had been difficult to</v>
      </c>
    </row>
    <row r="132" customFormat="false" ht="13.8" hidden="false" customHeight="false" outlineLevel="0" collapsed="false">
      <c r="A132" s="0" t="str">
        <f aca="false">CONCATENATE("Item/",ASC(C132),"/",E132)</f>
        <v>Item/12017/list_2/half_1/agent_65/metverb_4/target_66/avtcon_2</v>
      </c>
      <c r="B132" s="34" t="str">
        <f aca="false">CONCATENATE("(#", ASC( LMPreScn!I134), ") \d+ (\d+)")</f>
        <v>(#12017) \d+ (\d+)</v>
      </c>
      <c r="C132" s="0" t="n">
        <f aca="false">LMPreScn!I134</f>
        <v>12017</v>
      </c>
      <c r="D132" s="0" t="str">
        <f aca="false">CONCATENATE(P132,"_", R132, "_", T132)</f>
        <v>artisan_completed_clean</v>
      </c>
      <c r="E132" s="0" t="str">
        <f aca="false">CONCATENATE( "list_", G132, "/", "half_", K132, "/", "agent_", O132, "/", "metverb_", Q132, "/", "target_", S132, "/", "avtcon_", I132)</f>
        <v>list_2/half_1/agent_65/metverb_4/target_66/avtcon_2</v>
      </c>
      <c r="F132" s="0" t="str">
        <f aca="false">CONCATENATE( H132, "/", L132, "/", P132, "/", R132, "/", T132, "/", J132)</f>
        <v>BH1N/first/artisan/completed/clean/incon</v>
      </c>
      <c r="G132" s="0" t="n">
        <f aca="false">IF(LEFT(H132,1)="A",1,IF(LEFT(H132,1)="B",2,IF(LEFT(H132,1)="C",3,IF(LEFT(H132,1)="D",4,#na))))</f>
        <v>2</v>
      </c>
      <c r="H132" s="0" t="str">
        <f aca="false">LMPreScn!A134</f>
        <v>BH1N</v>
      </c>
      <c r="I132" s="0" t="n">
        <v>2</v>
      </c>
      <c r="J132" s="0" t="s">
        <v>3594</v>
      </c>
      <c r="K132" s="0" t="n">
        <v>1</v>
      </c>
      <c r="L132" s="0" t="s">
        <v>3593</v>
      </c>
      <c r="M132" s="0" t="n">
        <f aca="false">1 + (2*(INT((ROW()-2)/4))) + MOD(ROW()-2,2)</f>
        <v>65</v>
      </c>
      <c r="N132" s="0" t="str">
        <f aca="false">CONCATENATE("context_",ASC(M132))</f>
        <v>context_65</v>
      </c>
      <c r="O132" s="0" t="n">
        <f aca="false">M132</f>
        <v>65</v>
      </c>
      <c r="P132" s="0" t="str">
        <f aca="false">MID(LMPreScn!M134, SEARCH(" ", LMPreScn!M134, SEARCH(" ", LMPreScn!M134))+1, SEARCH(" ", LMPreScn!M134, SEARCH(" ", LMPreScn!M134)+1) -  (SEARCH(" ", LMPreScn!M134, SEARCH(" ", LMPreScn!M134)) + 1))</f>
        <v>artisan</v>
      </c>
      <c r="Q132" s="0" t="n">
        <f aca="false">IF(R132="attempted", 1, IF(R132="avoided", 2, IF(R132="began",3,IF(R132="completed",4, IF(R132="continued",5,IF(R132="endured", 6, IF(R132="enjoyed", 7, IF(R132="finished", 8, IF(R132="preferred", 9, IF(R132="resisted", 10, IF(R132="started", 11, IF(R132="tried",12,"ERROR"))))))))))))</f>
        <v>4</v>
      </c>
      <c r="R132" s="0" t="str">
        <f aca="false">LMPreScn!T134</f>
        <v>completed</v>
      </c>
      <c r="S132" s="0" t="n">
        <f aca="false">1 + (2*(INT((ROW()-2)/4))) + MOD(ROW()-1,2)</f>
        <v>66</v>
      </c>
      <c r="T132" s="0" t="str">
        <f aca="false">LMPreScn!CK134</f>
        <v>clean</v>
      </c>
      <c r="U132" s="33" t="n">
        <f aca="false">LMPreScn!CI134</f>
        <v>0</v>
      </c>
      <c r="V132" s="0" t="n">
        <f aca="false">LMPreScn!R134</f>
        <v>6</v>
      </c>
      <c r="W132" s="0" t="n">
        <f aca="false">LMPreScn!S134</f>
        <v>10</v>
      </c>
      <c r="X132" s="0" t="str">
        <f aca="false">LMPreScn!M134</f>
        <v>The artisan completed the rug.</v>
      </c>
      <c r="Y132" s="0" t="str">
        <f aca="false">LMPreScn!N134</f>
        <v>It had been difficult to</v>
      </c>
    </row>
    <row r="133" customFormat="false" ht="13.8" hidden="false" customHeight="false" outlineLevel="0" collapsed="false">
      <c r="A133" s="0" t="str">
        <f aca="false">CONCATENATE("Item/",ASC(C133),"/",E133)</f>
        <v>Item/13017/list_3/half_1/agent_66/metverb_4/target_65/avtcon_2</v>
      </c>
      <c r="B133" s="34" t="str">
        <f aca="false">CONCATENATE("(#", ASC( LMPreScn!I135), ") \d+ (\d+)")</f>
        <v>(#13017) \d+ (\d+)</v>
      </c>
      <c r="C133" s="0" t="n">
        <f aca="false">LMPreScn!I135</f>
        <v>13017</v>
      </c>
      <c r="D133" s="0" t="str">
        <f aca="false">CONCATENATE(P133,"_", R133, "_", T133)</f>
        <v>maid_completed_sew</v>
      </c>
      <c r="E133" s="0" t="str">
        <f aca="false">CONCATENATE( "list_", G133, "/", "half_", K133, "/", "agent_", O133, "/", "metverb_", Q133, "/", "target_", S133, "/", "avtcon_", I133)</f>
        <v>list_3/half_1/agent_66/metverb_4/target_65/avtcon_2</v>
      </c>
      <c r="F133" s="0" t="str">
        <f aca="false">CONCATENATE( H133, "/", L133, "/", P133, "/", R133, "/", T133, "/", J133)</f>
        <v>CH1N/first/maid/completed/sew/incon</v>
      </c>
      <c r="G133" s="0" t="n">
        <f aca="false">IF(LEFT(H133,1)="A",1,IF(LEFT(H133,1)="B",2,IF(LEFT(H133,1)="C",3,IF(LEFT(H133,1)="D",4,#na))))</f>
        <v>3</v>
      </c>
      <c r="H133" s="0" t="str">
        <f aca="false">LMPreScn!A135</f>
        <v>CH1N</v>
      </c>
      <c r="I133" s="0" t="n">
        <v>2</v>
      </c>
      <c r="J133" s="0" t="s">
        <v>3594</v>
      </c>
      <c r="K133" s="0" t="n">
        <v>1</v>
      </c>
      <c r="L133" s="0" t="s">
        <v>3593</v>
      </c>
      <c r="M133" s="0" t="n">
        <f aca="false">1 + (2*(INT((ROW()-2)/4))) + MOD(ROW()-2,2)</f>
        <v>66</v>
      </c>
      <c r="N133" s="0" t="str">
        <f aca="false">CONCATENATE("context_",ASC(M133))</f>
        <v>context_66</v>
      </c>
      <c r="O133" s="0" t="n">
        <f aca="false">M133</f>
        <v>66</v>
      </c>
      <c r="P133" s="0" t="str">
        <f aca="false">MID(LMPreScn!M135, SEARCH(" ", LMPreScn!M135, SEARCH(" ", LMPreScn!M135))+1, SEARCH(" ", LMPreScn!M135, SEARCH(" ", LMPreScn!M135)+1) -  (SEARCH(" ", LMPreScn!M135, SEARCH(" ", LMPreScn!M135)) + 1))</f>
        <v>maid</v>
      </c>
      <c r="Q133" s="0" t="n">
        <f aca="false">IF(R133="attempted", 1, IF(R133="avoided", 2, IF(R133="began",3,IF(R133="completed",4, IF(R133="continued",5,IF(R133="endured", 6, IF(R133="enjoyed", 7, IF(R133="finished", 8, IF(R133="preferred", 9, IF(R133="resisted", 10, IF(R133="started", 11, IF(R133="tried",12,"ERROR"))))))))))))</f>
        <v>4</v>
      </c>
      <c r="R133" s="0" t="str">
        <f aca="false">LMPreScn!T135</f>
        <v>completed</v>
      </c>
      <c r="S133" s="0" t="n">
        <f aca="false">1 + (2*(INT((ROW()-2)/4))) + MOD(ROW()-1,2)</f>
        <v>65</v>
      </c>
      <c r="T133" s="0" t="str">
        <f aca="false">LMPreScn!CK135</f>
        <v>sew</v>
      </c>
      <c r="U133" s="33" t="n">
        <f aca="false">LMPreScn!CI135</f>
        <v>0.102040816326531</v>
      </c>
      <c r="V133" s="0" t="n">
        <f aca="false">LMPreScn!R135</f>
        <v>6</v>
      </c>
      <c r="W133" s="0" t="n">
        <f aca="false">LMPreScn!S135</f>
        <v>10</v>
      </c>
      <c r="X133" s="0" t="str">
        <f aca="false">LMPreScn!M135</f>
        <v>The maid completed the rug.</v>
      </c>
      <c r="Y133" s="0" t="str">
        <f aca="false">LMPreScn!N135</f>
        <v>It had been difficult to</v>
      </c>
    </row>
    <row r="134" customFormat="false" ht="13.8" hidden="false" customHeight="false" outlineLevel="0" collapsed="false">
      <c r="A134" s="0" t="str">
        <f aca="false">CONCATENATE("Item/",ASC(C134),"/",E134)</f>
        <v>Item/15017/list_1/half_1/agent_67/metverb_4/target_67/avtcon_1</v>
      </c>
      <c r="B134" s="34" t="str">
        <f aca="false">CONCATENATE("(#", ASC( LMPreScn!I136), ") \d+ (\d+)")</f>
        <v>(#15017) \d+ (\d+)</v>
      </c>
      <c r="C134" s="0" t="n">
        <f aca="false">LMPreScn!I136</f>
        <v>15017</v>
      </c>
      <c r="D134" s="0" t="str">
        <f aca="false">CONCATENATE(P134,"_", R134, "_", T134)</f>
        <v>artisan_completed_sew</v>
      </c>
      <c r="E134" s="0" t="str">
        <f aca="false">CONCATENATE( "list_", G134, "/", "half_", K134, "/", "agent_", O134, "/", "metverb_", Q134, "/", "target_", S134, "/", "avtcon_", I134)</f>
        <v>list_1/half_1/agent_67/metverb_4/target_67/avtcon_1</v>
      </c>
      <c r="F134" s="0" t="str">
        <f aca="false">CONCATENATE( H134, "/", L134, "/", P134, "/", R134, "/", T134, "/", J134)</f>
        <v>AH2N/first/artisan/completed/sew/con</v>
      </c>
      <c r="G134" s="0" t="n">
        <f aca="false">IF(LEFT(H134,1)="A",1,IF(LEFT(H134,1)="B",2,IF(LEFT(H134,1)="C",3,IF(LEFT(H134,1)="D",4,#na))))</f>
        <v>1</v>
      </c>
      <c r="H134" s="0" t="str">
        <f aca="false">LMPreScn!A136</f>
        <v>AH2N</v>
      </c>
      <c r="I134" s="0" t="n">
        <v>1</v>
      </c>
      <c r="J134" s="0" t="s">
        <v>3592</v>
      </c>
      <c r="K134" s="0" t="n">
        <v>1</v>
      </c>
      <c r="L134" s="0" t="s">
        <v>3593</v>
      </c>
      <c r="M134" s="0" t="n">
        <f aca="false">1 + (2*(INT((ROW()-2)/4))) + MOD(ROW()-2,2)</f>
        <v>67</v>
      </c>
      <c r="N134" s="0" t="str">
        <f aca="false">CONCATENATE("context_",ASC(M134))</f>
        <v>context_67</v>
      </c>
      <c r="O134" s="0" t="n">
        <f aca="false">M134</f>
        <v>67</v>
      </c>
      <c r="P134" s="0" t="str">
        <f aca="false">MID(LMPreScn!M136, SEARCH(" ", LMPreScn!M136, SEARCH(" ", LMPreScn!M136))+1, SEARCH(" ", LMPreScn!M136, SEARCH(" ", LMPreScn!M136)+1) -  (SEARCH(" ", LMPreScn!M136, SEARCH(" ", LMPreScn!M136)) + 1))</f>
        <v>artisan</v>
      </c>
      <c r="Q134" s="0" t="n">
        <f aca="false">IF(R134="attempted", 1, IF(R134="avoided", 2, IF(R134="began",3,IF(R134="completed",4, IF(R134="continued",5,IF(R134="endured", 6, IF(R134="enjoyed", 7, IF(R134="finished", 8, IF(R134="preferred", 9, IF(R134="resisted", 10, IF(R134="started", 11, IF(R134="tried",12,"ERROR"))))))))))))</f>
        <v>4</v>
      </c>
      <c r="R134" s="0" t="str">
        <f aca="false">LMPreScn!T136</f>
        <v>completed</v>
      </c>
      <c r="S134" s="0" t="n">
        <f aca="false">1 + (2*(INT((ROW()-2)/4))) + MOD(ROW()-2,2)</f>
        <v>67</v>
      </c>
      <c r="T134" s="0" t="str">
        <f aca="false">LMPreScn!CK136</f>
        <v>sew</v>
      </c>
      <c r="U134" s="33" t="n">
        <f aca="false">LMPreScn!CI136</f>
        <v>0.183673469387755</v>
      </c>
      <c r="V134" s="0" t="n">
        <f aca="false">LMPreScn!R136</f>
        <v>6</v>
      </c>
      <c r="W134" s="0" t="n">
        <f aca="false">LMPreScn!S136</f>
        <v>10</v>
      </c>
      <c r="X134" s="0" t="str">
        <f aca="false">LMPreScn!M136</f>
        <v>The artisan completed the rug.</v>
      </c>
      <c r="Y134" s="0" t="str">
        <f aca="false">LMPreScn!N136</f>
        <v>It had been difficult to</v>
      </c>
    </row>
    <row r="135" customFormat="false" ht="13.8" hidden="false" customHeight="false" outlineLevel="0" collapsed="false">
      <c r="A135" s="0" t="str">
        <f aca="false">CONCATENATE("Item/",ASC(C135),"/",E135)</f>
        <v>Item/16017/list_4/half_1/agent_68/metverb_4/target_68/avtcon_1</v>
      </c>
      <c r="B135" s="34" t="str">
        <f aca="false">CONCATENATE("(#", ASC( LMPreScn!I137), ") \d+ (\d+)")</f>
        <v>(#16017) \d+ (\d+)</v>
      </c>
      <c r="C135" s="0" t="n">
        <f aca="false">LMPreScn!I137</f>
        <v>16017</v>
      </c>
      <c r="D135" s="0" t="str">
        <f aca="false">CONCATENATE(P135,"_", R135, "_", T135)</f>
        <v>maid_completed_clean</v>
      </c>
      <c r="E135" s="0" t="str">
        <f aca="false">CONCATENATE( "list_", G135, "/", "half_", K135, "/", "agent_", O135, "/", "metverb_", Q135, "/", "target_", S135, "/", "avtcon_", I135)</f>
        <v>list_4/half_1/agent_68/metverb_4/target_68/avtcon_1</v>
      </c>
      <c r="F135" s="0" t="str">
        <f aca="false">CONCATENATE( H135, "/", L135, "/", P135, "/", R135, "/", T135, "/", J135)</f>
        <v>DH2N/first/maid/completed/clean/con</v>
      </c>
      <c r="G135" s="0" t="n">
        <f aca="false">IF(LEFT(H135,1)="A",1,IF(LEFT(H135,1)="B",2,IF(LEFT(H135,1)="C",3,IF(LEFT(H135,1)="D",4,#na))))</f>
        <v>4</v>
      </c>
      <c r="H135" s="0" t="str">
        <f aca="false">LMPreScn!A137</f>
        <v>DH2N</v>
      </c>
      <c r="I135" s="0" t="n">
        <v>1</v>
      </c>
      <c r="J135" s="0" t="s">
        <v>3592</v>
      </c>
      <c r="K135" s="0" t="n">
        <v>1</v>
      </c>
      <c r="L135" s="0" t="s">
        <v>3593</v>
      </c>
      <c r="M135" s="0" t="n">
        <f aca="false">1 + (2*(INT((ROW()-2)/4))) + MOD(ROW()-2,2)</f>
        <v>68</v>
      </c>
      <c r="N135" s="0" t="str">
        <f aca="false">CONCATENATE("context_",ASC(M135))</f>
        <v>context_68</v>
      </c>
      <c r="O135" s="0" t="n">
        <f aca="false">M135</f>
        <v>68</v>
      </c>
      <c r="P135" s="0" t="str">
        <f aca="false">MID(LMPreScn!M137, SEARCH(" ", LMPreScn!M137, SEARCH(" ", LMPreScn!M137))+1, SEARCH(" ", LMPreScn!M137, SEARCH(" ", LMPreScn!M137)+1) -  (SEARCH(" ", LMPreScn!M137, SEARCH(" ", LMPreScn!M137)) + 1))</f>
        <v>maid</v>
      </c>
      <c r="Q135" s="0" t="n">
        <f aca="false">IF(R135="attempted", 1, IF(R135="avoided", 2, IF(R135="began",3,IF(R135="completed",4, IF(R135="continued",5,IF(R135="endured", 6, IF(R135="enjoyed", 7, IF(R135="finished", 8, IF(R135="preferred", 9, IF(R135="resisted", 10, IF(R135="started", 11, IF(R135="tried",12,"ERROR"))))))))))))</f>
        <v>4</v>
      </c>
      <c r="R135" s="0" t="str">
        <f aca="false">LMPreScn!T137</f>
        <v>completed</v>
      </c>
      <c r="S135" s="0" t="n">
        <f aca="false">1 + (2*(INT((ROW()-2)/4))) + MOD(ROW()-2,2)</f>
        <v>68</v>
      </c>
      <c r="T135" s="0" t="str">
        <f aca="false">LMPreScn!CK137</f>
        <v>clean</v>
      </c>
      <c r="U135" s="33" t="n">
        <f aca="false">LMPreScn!CI137</f>
        <v>0.469387755102041</v>
      </c>
      <c r="V135" s="0" t="n">
        <f aca="false">LMPreScn!R137</f>
        <v>6</v>
      </c>
      <c r="W135" s="0" t="n">
        <f aca="false">LMPreScn!S137</f>
        <v>10</v>
      </c>
      <c r="X135" s="0" t="str">
        <f aca="false">LMPreScn!M137</f>
        <v>The maid completed the rug.</v>
      </c>
      <c r="Y135" s="0" t="str">
        <f aca="false">LMPreScn!N137</f>
        <v>It had been difficult to</v>
      </c>
    </row>
    <row r="136" customFormat="false" ht="13.8" hidden="false" customHeight="false" outlineLevel="0" collapsed="false">
      <c r="A136" s="0" t="str">
        <f aca="false">CONCATENATE("Item/",ASC(C136),"/",E136)</f>
        <v>Item/17017/list_3/half_1/agent_67/metverb_4/target_68/avtcon_2</v>
      </c>
      <c r="B136" s="34" t="str">
        <f aca="false">CONCATENATE("(#", ASC( LMPreScn!I138), ") \d+ (\d+)")</f>
        <v>(#17017) \d+ (\d+)</v>
      </c>
      <c r="C136" s="0" t="n">
        <f aca="false">LMPreScn!I138</f>
        <v>17017</v>
      </c>
      <c r="D136" s="0" t="str">
        <f aca="false">CONCATENATE(P136,"_", R136, "_", T136)</f>
        <v>artisan_completed_clean</v>
      </c>
      <c r="E136" s="0" t="str">
        <f aca="false">CONCATENATE( "list_", G136, "/", "half_", K136, "/", "agent_", O136, "/", "metverb_", Q136, "/", "target_", S136, "/", "avtcon_", I136)</f>
        <v>list_3/half_1/agent_67/metverb_4/target_68/avtcon_2</v>
      </c>
      <c r="F136" s="0" t="str">
        <f aca="false">CONCATENATE( H136, "/", L136, "/", P136, "/", R136, "/", T136, "/", J136)</f>
        <v>CH2N/first/artisan/completed/clean/incon</v>
      </c>
      <c r="G136" s="0" t="n">
        <f aca="false">IF(LEFT(H136,1)="A",1,IF(LEFT(H136,1)="B",2,IF(LEFT(H136,1)="C",3,IF(LEFT(H136,1)="D",4,#na))))</f>
        <v>3</v>
      </c>
      <c r="H136" s="0" t="str">
        <f aca="false">LMPreScn!A138</f>
        <v>CH2N</v>
      </c>
      <c r="I136" s="0" t="n">
        <v>2</v>
      </c>
      <c r="J136" s="0" t="s">
        <v>3594</v>
      </c>
      <c r="K136" s="0" t="n">
        <v>1</v>
      </c>
      <c r="L136" s="0" t="s">
        <v>3593</v>
      </c>
      <c r="M136" s="0" t="n">
        <f aca="false">1 + (2*(INT((ROW()-2)/4))) + MOD(ROW()-2,2)</f>
        <v>67</v>
      </c>
      <c r="N136" s="0" t="str">
        <f aca="false">CONCATENATE("context_",ASC(M136))</f>
        <v>context_67</v>
      </c>
      <c r="O136" s="0" t="n">
        <f aca="false">M136</f>
        <v>67</v>
      </c>
      <c r="P136" s="0" t="str">
        <f aca="false">MID(LMPreScn!M138, SEARCH(" ", LMPreScn!M138, SEARCH(" ", LMPreScn!M138))+1, SEARCH(" ", LMPreScn!M138, SEARCH(" ", LMPreScn!M138)+1) -  (SEARCH(" ", LMPreScn!M138, SEARCH(" ", LMPreScn!M138)) + 1))</f>
        <v>artisan</v>
      </c>
      <c r="Q136" s="0" t="n">
        <f aca="false">IF(R136="attempted", 1, IF(R136="avoided", 2, IF(R136="began",3,IF(R136="completed",4, IF(R136="continued",5,IF(R136="endured", 6, IF(R136="enjoyed", 7, IF(R136="finished", 8, IF(R136="preferred", 9, IF(R136="resisted", 10, IF(R136="started", 11, IF(R136="tried",12,"ERROR"))))))))))))</f>
        <v>4</v>
      </c>
      <c r="R136" s="0" t="str">
        <f aca="false">LMPreScn!T138</f>
        <v>completed</v>
      </c>
      <c r="S136" s="0" t="n">
        <f aca="false">1 + (2*(INT((ROW()-2)/4))) + MOD(ROW()-1,2)</f>
        <v>68</v>
      </c>
      <c r="T136" s="0" t="str">
        <f aca="false">LMPreScn!CK138</f>
        <v>clean</v>
      </c>
      <c r="U136" s="33" t="n">
        <f aca="false">LMPreScn!CI138</f>
        <v>0</v>
      </c>
      <c r="V136" s="0" t="n">
        <f aca="false">LMPreScn!R138</f>
        <v>6</v>
      </c>
      <c r="W136" s="0" t="n">
        <f aca="false">LMPreScn!S138</f>
        <v>10</v>
      </c>
      <c r="X136" s="0" t="str">
        <f aca="false">LMPreScn!M138</f>
        <v>The artisan completed the rug.</v>
      </c>
      <c r="Y136" s="0" t="str">
        <f aca="false">LMPreScn!N138</f>
        <v>It had been difficult to</v>
      </c>
    </row>
    <row r="137" customFormat="false" ht="13.8" hidden="false" customHeight="false" outlineLevel="0" collapsed="false">
      <c r="A137" s="0" t="str">
        <f aca="false">CONCATENATE("Item/",ASC(C137),"/",E137)</f>
        <v>Item/18017/list_2/half_1/agent_68/metverb_4/target_67/avtcon_2</v>
      </c>
      <c r="B137" s="34" t="str">
        <f aca="false">CONCATENATE("(#", ASC( LMPreScn!I139), ") \d+ (\d+)")</f>
        <v>(#18017) \d+ (\d+)</v>
      </c>
      <c r="C137" s="0" t="n">
        <f aca="false">LMPreScn!I139</f>
        <v>18017</v>
      </c>
      <c r="D137" s="0" t="str">
        <f aca="false">CONCATENATE(P137,"_", R137, "_", T137)</f>
        <v>maid_completed_sew</v>
      </c>
      <c r="E137" s="0" t="str">
        <f aca="false">CONCATENATE( "list_", G137, "/", "half_", K137, "/", "agent_", O137, "/", "metverb_", Q137, "/", "target_", S137, "/", "avtcon_", I137)</f>
        <v>list_2/half_1/agent_68/metverb_4/target_67/avtcon_2</v>
      </c>
      <c r="F137" s="0" t="str">
        <f aca="false">CONCATENATE( H137, "/", L137, "/", P137, "/", R137, "/", T137, "/", J137)</f>
        <v>BH2N/first/maid/completed/sew/incon</v>
      </c>
      <c r="G137" s="0" t="n">
        <f aca="false">IF(LEFT(H137,1)="A",1,IF(LEFT(H137,1)="B",2,IF(LEFT(H137,1)="C",3,IF(LEFT(H137,1)="D",4,#na))))</f>
        <v>2</v>
      </c>
      <c r="H137" s="0" t="str">
        <f aca="false">LMPreScn!A139</f>
        <v>BH2N</v>
      </c>
      <c r="I137" s="0" t="n">
        <v>2</v>
      </c>
      <c r="J137" s="0" t="s">
        <v>3594</v>
      </c>
      <c r="K137" s="0" t="n">
        <v>1</v>
      </c>
      <c r="L137" s="0" t="s">
        <v>3593</v>
      </c>
      <c r="M137" s="0" t="n">
        <f aca="false">1 + (2*(INT((ROW()-2)/4))) + MOD(ROW()-2,2)</f>
        <v>68</v>
      </c>
      <c r="N137" s="0" t="str">
        <f aca="false">CONCATENATE("context_",ASC(M137))</f>
        <v>context_68</v>
      </c>
      <c r="O137" s="0" t="n">
        <f aca="false">M137</f>
        <v>68</v>
      </c>
      <c r="P137" s="0" t="str">
        <f aca="false">MID(LMPreScn!M139, SEARCH(" ", LMPreScn!M139, SEARCH(" ", LMPreScn!M139))+1, SEARCH(" ", LMPreScn!M139, SEARCH(" ", LMPreScn!M139)+1) -  (SEARCH(" ", LMPreScn!M139, SEARCH(" ", LMPreScn!M139)) + 1))</f>
        <v>maid</v>
      </c>
      <c r="Q137" s="0" t="n">
        <f aca="false">IF(R137="attempted", 1, IF(R137="avoided", 2, IF(R137="began",3,IF(R137="completed",4, IF(R137="continued",5,IF(R137="endured", 6, IF(R137="enjoyed", 7, IF(R137="finished", 8, IF(R137="preferred", 9, IF(R137="resisted", 10, IF(R137="started", 11, IF(R137="tried",12,"ERROR"))))))))))))</f>
        <v>4</v>
      </c>
      <c r="R137" s="0" t="str">
        <f aca="false">LMPreScn!T139</f>
        <v>completed</v>
      </c>
      <c r="S137" s="0" t="n">
        <f aca="false">1 + (2*(INT((ROW()-2)/4))) + MOD(ROW()-1,2)</f>
        <v>67</v>
      </c>
      <c r="T137" s="0" t="str">
        <f aca="false">LMPreScn!CK139</f>
        <v>sew</v>
      </c>
      <c r="U137" s="33" t="n">
        <f aca="false">LMPreScn!CI139</f>
        <v>0.102040816326531</v>
      </c>
      <c r="V137" s="0" t="n">
        <f aca="false">LMPreScn!R139</f>
        <v>6</v>
      </c>
      <c r="W137" s="0" t="n">
        <f aca="false">LMPreScn!S139</f>
        <v>10</v>
      </c>
      <c r="X137" s="0" t="str">
        <f aca="false">LMPreScn!M139</f>
        <v>The maid completed the rug.</v>
      </c>
      <c r="Y137" s="0" t="str">
        <f aca="false">LMPreScn!N139</f>
        <v>It had been difficult to</v>
      </c>
    </row>
    <row r="138" customFormat="false" ht="13.8" hidden="false" customHeight="false" outlineLevel="0" collapsed="false">
      <c r="A138" s="0" t="str">
        <f aca="false">CONCATENATE("Item/",ASC(C138),"/",E138)</f>
        <v>Item/10018/list_4/half_1/agent_69/metverb_4/target_69/avtcon_1</v>
      </c>
      <c r="B138" s="34" t="str">
        <f aca="false">CONCATENATE("(#", ASC( LMPreScn!I140), ") \d+ (\d+)")</f>
        <v>(#10018) \d+ (\d+)</v>
      </c>
      <c r="C138" s="0" t="n">
        <f aca="false">LMPreScn!I140</f>
        <v>10018</v>
      </c>
      <c r="D138" s="0" t="str">
        <f aca="false">CONCATENATE(P138,"_", R138, "_", T138)</f>
        <v>janitor_completed_clean</v>
      </c>
      <c r="E138" s="0" t="str">
        <f aca="false">CONCATENATE( "list_", G138, "/", "half_", K138, "/", "agent_", O138, "/", "metverb_", Q138, "/", "target_", S138, "/", "avtcon_", I138)</f>
        <v>list_4/half_1/agent_69/metverb_4/target_69/avtcon_1</v>
      </c>
      <c r="F138" s="0" t="str">
        <f aca="false">CONCATENATE( H138, "/", L138, "/", P138, "/", R138, "/", T138, "/", J138)</f>
        <v>DH1N/first/janitor/completed/clean/con</v>
      </c>
      <c r="G138" s="0" t="n">
        <f aca="false">IF(LEFT(H138,1)="A",1,IF(LEFT(H138,1)="B",2,IF(LEFT(H138,1)="C",3,IF(LEFT(H138,1)="D",4,#na))))</f>
        <v>4</v>
      </c>
      <c r="H138" s="0" t="str">
        <f aca="false">LMPreScn!A140</f>
        <v>DH1N</v>
      </c>
      <c r="I138" s="0" t="n">
        <v>1</v>
      </c>
      <c r="J138" s="0" t="s">
        <v>3592</v>
      </c>
      <c r="K138" s="0" t="n">
        <v>1</v>
      </c>
      <c r="L138" s="0" t="s">
        <v>3593</v>
      </c>
      <c r="M138" s="0" t="n">
        <f aca="false">1 + (2*(INT((ROW()-2)/4))) + MOD(ROW()-2,2)</f>
        <v>69</v>
      </c>
      <c r="N138" s="0" t="str">
        <f aca="false">CONCATENATE("context_",ASC(M138))</f>
        <v>context_69</v>
      </c>
      <c r="O138" s="0" t="n">
        <f aca="false">M138</f>
        <v>69</v>
      </c>
      <c r="P138" s="0" t="str">
        <f aca="false">MID(LMPreScn!M140, SEARCH(" ", LMPreScn!M140, SEARCH(" ", LMPreScn!M140))+1, SEARCH(" ", LMPreScn!M140, SEARCH(" ", LMPreScn!M140)+1) -  (SEARCH(" ", LMPreScn!M140, SEARCH(" ", LMPreScn!M140)) + 1))</f>
        <v>janitor</v>
      </c>
      <c r="Q138" s="0" t="n">
        <f aca="false">IF(R138="attempted", 1, IF(R138="avoided", 2, IF(R138="began",3,IF(R138="completed",4, IF(R138="continued",5,IF(R138="endured", 6, IF(R138="enjoyed", 7, IF(R138="finished", 8, IF(R138="preferred", 9, IF(R138="resisted", 10, IF(R138="started", 11, IF(R138="tried",12,"ERROR"))))))))))))</f>
        <v>4</v>
      </c>
      <c r="R138" s="0" t="str">
        <f aca="false">LMPreScn!T140</f>
        <v>completed</v>
      </c>
      <c r="S138" s="0" t="n">
        <f aca="false">1 + (2*(INT((ROW()-2)/4))) + MOD(ROW()-2,2)</f>
        <v>69</v>
      </c>
      <c r="T138" s="0" t="str">
        <f aca="false">LMPreScn!CK140</f>
        <v>clean</v>
      </c>
      <c r="U138" s="33" t="n">
        <f aca="false">LMPreScn!CI140</f>
        <v>0.489795918367347</v>
      </c>
      <c r="V138" s="0" t="n">
        <f aca="false">LMPreScn!R140</f>
        <v>6</v>
      </c>
      <c r="W138" s="0" t="n">
        <f aca="false">LMPreScn!S140</f>
        <v>11</v>
      </c>
      <c r="X138" s="0" t="str">
        <f aca="false">LMPreScn!M140</f>
        <v>The janitor completed the upstairs windows.</v>
      </c>
      <c r="Y138" s="0" t="str">
        <f aca="false">LMPreScn!N140</f>
        <v>They had been tricky to</v>
      </c>
    </row>
    <row r="139" customFormat="false" ht="13.8" hidden="false" customHeight="false" outlineLevel="0" collapsed="false">
      <c r="A139" s="0" t="str">
        <f aca="false">CONCATENATE("Item/",ASC(C139),"/",E139)</f>
        <v>Item/11018/list_1/half_1/agent_70/metverb_4/target_70/avtcon_1</v>
      </c>
      <c r="B139" s="34" t="str">
        <f aca="false">CONCATENATE("(#", ASC( LMPreScn!I141), ") \d+ (\d+)")</f>
        <v>(#11018) \d+ (\d+)</v>
      </c>
      <c r="C139" s="0" t="n">
        <f aca="false">LMPreScn!I141</f>
        <v>11018</v>
      </c>
      <c r="D139" s="0" t="str">
        <f aca="false">CONCATENATE(P139,"_", R139, "_", T139)</f>
        <v>construction_completed_install</v>
      </c>
      <c r="E139" s="0" t="str">
        <f aca="false">CONCATENATE( "list_", G139, "/", "half_", K139, "/", "agent_", O139, "/", "metverb_", Q139, "/", "target_", S139, "/", "avtcon_", I139)</f>
        <v>list_1/half_1/agent_70/metverb_4/target_70/avtcon_1</v>
      </c>
      <c r="F139" s="0" t="str">
        <f aca="false">CONCATENATE( H139, "/", L139, "/", P139, "/", R139, "/", T139, "/", J139)</f>
        <v>AH1N/first/construction/completed/install/con</v>
      </c>
      <c r="G139" s="0" t="n">
        <f aca="false">IF(LEFT(H139,1)="A",1,IF(LEFT(H139,1)="B",2,IF(LEFT(H139,1)="C",3,IF(LEFT(H139,1)="D",4,#na))))</f>
        <v>1</v>
      </c>
      <c r="H139" s="0" t="str">
        <f aca="false">LMPreScn!A141</f>
        <v>AH1N</v>
      </c>
      <c r="I139" s="0" t="n">
        <v>1</v>
      </c>
      <c r="J139" s="0" t="s">
        <v>3592</v>
      </c>
      <c r="K139" s="0" t="n">
        <v>1</v>
      </c>
      <c r="L139" s="0" t="s">
        <v>3593</v>
      </c>
      <c r="M139" s="0" t="n">
        <f aca="false">1 + (2*(INT((ROW()-2)/4))) + MOD(ROW()-2,2)</f>
        <v>70</v>
      </c>
      <c r="N139" s="0" t="str">
        <f aca="false">CONCATENATE("context_",ASC(M139))</f>
        <v>context_70</v>
      </c>
      <c r="O139" s="0" t="n">
        <f aca="false">M139</f>
        <v>70</v>
      </c>
      <c r="P139" s="0" t="str">
        <f aca="false">MID(LMPreScn!M141, SEARCH(" ", LMPreScn!M141, SEARCH(" ", LMPreScn!M141))+1, SEARCH(" ", LMPreScn!M141, SEARCH(" ", LMPreScn!M141)+1) -  (SEARCH(" ", LMPreScn!M141, SEARCH(" ", LMPreScn!M141)) + 1))</f>
        <v>construction</v>
      </c>
      <c r="Q139" s="0" t="n">
        <f aca="false">IF(R139="attempted", 1, IF(R139="avoided", 2, IF(R139="began",3,IF(R139="completed",4, IF(R139="continued",5,IF(R139="endured", 6, IF(R139="enjoyed", 7, IF(R139="finished", 8, IF(R139="preferred", 9, IF(R139="resisted", 10, IF(R139="started", 11, IF(R139="tried",12,"ERROR"))))))))))))</f>
        <v>4</v>
      </c>
      <c r="R139" s="0" t="str">
        <f aca="false">LMPreScn!T141</f>
        <v>completed</v>
      </c>
      <c r="S139" s="0" t="n">
        <f aca="false">1 + (2*(INT((ROW()-2)/4))) + MOD(ROW()-2,2)</f>
        <v>70</v>
      </c>
      <c r="T139" s="0" t="str">
        <f aca="false">LMPreScn!CK141</f>
        <v>install</v>
      </c>
      <c r="U139" s="33" t="n">
        <f aca="false">LMPreScn!CI141</f>
        <v>0.291666666666667</v>
      </c>
      <c r="V139" s="0" t="n">
        <f aca="false">LMPreScn!R141</f>
        <v>6</v>
      </c>
      <c r="W139" s="0" t="n">
        <f aca="false">LMPreScn!S141</f>
        <v>11</v>
      </c>
      <c r="X139" s="0" t="str">
        <f aca="false">LMPreScn!M141</f>
        <v>The construction crew completed the upstairs windows.</v>
      </c>
      <c r="Y139" s="0" t="str">
        <f aca="false">LMPreScn!N141</f>
        <v>They had been tricky to</v>
      </c>
    </row>
    <row r="140" customFormat="false" ht="13.8" hidden="false" customHeight="false" outlineLevel="0" collapsed="false">
      <c r="A140" s="0" t="str">
        <f aca="false">CONCATENATE("Item/",ASC(C140),"/",E140)</f>
        <v>Item/12018/list_2/half_1/agent_69/metverb_4/target_70/avtcon_2</v>
      </c>
      <c r="B140" s="34" t="str">
        <f aca="false">CONCATENATE("(#", ASC( LMPreScn!I142), ") \d+ (\d+)")</f>
        <v>(#12018) \d+ (\d+)</v>
      </c>
      <c r="C140" s="0" t="n">
        <f aca="false">LMPreScn!I142</f>
        <v>12018</v>
      </c>
      <c r="D140" s="0" t="str">
        <f aca="false">CONCATENATE(P140,"_", R140, "_", T140)</f>
        <v>janitor_completed_install</v>
      </c>
      <c r="E140" s="0" t="str">
        <f aca="false">CONCATENATE( "list_", G140, "/", "half_", K140, "/", "agent_", O140, "/", "metverb_", Q140, "/", "target_", S140, "/", "avtcon_", I140)</f>
        <v>list_2/half_1/agent_69/metverb_4/target_70/avtcon_2</v>
      </c>
      <c r="F140" s="0" t="str">
        <f aca="false">CONCATENATE( H140, "/", L140, "/", P140, "/", R140, "/", T140, "/", J140)</f>
        <v>BH1N/first/janitor/completed/install/incon</v>
      </c>
      <c r="G140" s="0" t="n">
        <f aca="false">IF(LEFT(H140,1)="A",1,IF(LEFT(H140,1)="B",2,IF(LEFT(H140,1)="C",3,IF(LEFT(H140,1)="D",4,#na))))</f>
        <v>2</v>
      </c>
      <c r="H140" s="0" t="str">
        <f aca="false">LMPreScn!A142</f>
        <v>BH1N</v>
      </c>
      <c r="I140" s="0" t="n">
        <v>2</v>
      </c>
      <c r="J140" s="0" t="s">
        <v>3594</v>
      </c>
      <c r="K140" s="0" t="n">
        <v>1</v>
      </c>
      <c r="L140" s="0" t="s">
        <v>3593</v>
      </c>
      <c r="M140" s="0" t="n">
        <f aca="false">1 + (2*(INT((ROW()-2)/4))) + MOD(ROW()-2,2)</f>
        <v>69</v>
      </c>
      <c r="N140" s="0" t="str">
        <f aca="false">CONCATENATE("context_",ASC(M140))</f>
        <v>context_69</v>
      </c>
      <c r="O140" s="0" t="n">
        <f aca="false">M140</f>
        <v>69</v>
      </c>
      <c r="P140" s="0" t="str">
        <f aca="false">MID(LMPreScn!M142, SEARCH(" ", LMPreScn!M142, SEARCH(" ", LMPreScn!M142))+1, SEARCH(" ", LMPreScn!M142, SEARCH(" ", LMPreScn!M142)+1) -  (SEARCH(" ", LMPreScn!M142, SEARCH(" ", LMPreScn!M142)) + 1))</f>
        <v>janitor</v>
      </c>
      <c r="Q140" s="0" t="n">
        <f aca="false">IF(R140="attempted", 1, IF(R140="avoided", 2, IF(R140="began",3,IF(R140="completed",4, IF(R140="continued",5,IF(R140="endured", 6, IF(R140="enjoyed", 7, IF(R140="finished", 8, IF(R140="preferred", 9, IF(R140="resisted", 10, IF(R140="started", 11, IF(R140="tried",12,"ERROR"))))))))))))</f>
        <v>4</v>
      </c>
      <c r="R140" s="0" t="str">
        <f aca="false">LMPreScn!T142</f>
        <v>completed</v>
      </c>
      <c r="S140" s="0" t="n">
        <f aca="false">1 + (2*(INT((ROW()-2)/4))) + MOD(ROW()-1,2)</f>
        <v>70</v>
      </c>
      <c r="T140" s="0" t="str">
        <f aca="false">LMPreScn!CK142</f>
        <v>install</v>
      </c>
      <c r="U140" s="33" t="n">
        <f aca="false">LMPreScn!CI142</f>
        <v>0.0204081632653061</v>
      </c>
      <c r="V140" s="0" t="n">
        <f aca="false">LMPreScn!R142</f>
        <v>6</v>
      </c>
      <c r="W140" s="0" t="n">
        <f aca="false">LMPreScn!S142</f>
        <v>11</v>
      </c>
      <c r="X140" s="0" t="str">
        <f aca="false">LMPreScn!M142</f>
        <v>The janitor completed the upstairs windows.</v>
      </c>
      <c r="Y140" s="0" t="str">
        <f aca="false">LMPreScn!N142</f>
        <v>They had been tricky to</v>
      </c>
    </row>
    <row r="141" customFormat="false" ht="13.8" hidden="false" customHeight="false" outlineLevel="0" collapsed="false">
      <c r="A141" s="0" t="str">
        <f aca="false">CONCATENATE("Item/",ASC(C141),"/",E141)</f>
        <v>Item/13018/list_3/half_1/agent_70/metverb_4/target_69/avtcon_2</v>
      </c>
      <c r="B141" s="34" t="str">
        <f aca="false">CONCATENATE("(#", ASC( LMPreScn!I143), ") \d+ (\d+)")</f>
        <v>(#13018) \d+ (\d+)</v>
      </c>
      <c r="C141" s="0" t="n">
        <f aca="false">LMPreScn!I143</f>
        <v>13018</v>
      </c>
      <c r="D141" s="0" t="str">
        <f aca="false">CONCATENATE(P141,"_", R141, "_", T141)</f>
        <v>construction_completed_clean</v>
      </c>
      <c r="E141" s="0" t="str">
        <f aca="false">CONCATENATE( "list_", G141, "/", "half_", K141, "/", "agent_", O141, "/", "metverb_", Q141, "/", "target_", S141, "/", "avtcon_", I141)</f>
        <v>list_3/half_1/agent_70/metverb_4/target_69/avtcon_2</v>
      </c>
      <c r="F141" s="0" t="str">
        <f aca="false">CONCATENATE( H141, "/", L141, "/", P141, "/", R141, "/", T141, "/", J141)</f>
        <v>CH1N/first/construction/completed/clean/incon</v>
      </c>
      <c r="G141" s="0" t="n">
        <f aca="false">IF(LEFT(H141,1)="A",1,IF(LEFT(H141,1)="B",2,IF(LEFT(H141,1)="C",3,IF(LEFT(H141,1)="D",4,#na))))</f>
        <v>3</v>
      </c>
      <c r="H141" s="0" t="str">
        <f aca="false">LMPreScn!A143</f>
        <v>CH1N</v>
      </c>
      <c r="I141" s="0" t="n">
        <v>2</v>
      </c>
      <c r="J141" s="0" t="s">
        <v>3594</v>
      </c>
      <c r="K141" s="0" t="n">
        <v>1</v>
      </c>
      <c r="L141" s="0" t="s">
        <v>3593</v>
      </c>
      <c r="M141" s="0" t="n">
        <f aca="false">1 + (2*(INT((ROW()-2)/4))) + MOD(ROW()-2,2)</f>
        <v>70</v>
      </c>
      <c r="N141" s="0" t="str">
        <f aca="false">CONCATENATE("context_",ASC(M141))</f>
        <v>context_70</v>
      </c>
      <c r="O141" s="0" t="n">
        <f aca="false">M141</f>
        <v>70</v>
      </c>
      <c r="P141" s="0" t="str">
        <f aca="false">MID(LMPreScn!M143, SEARCH(" ", LMPreScn!M143, SEARCH(" ", LMPreScn!M143))+1, SEARCH(" ", LMPreScn!M143, SEARCH(" ", LMPreScn!M143)+1) -  (SEARCH(" ", LMPreScn!M143, SEARCH(" ", LMPreScn!M143)) + 1))</f>
        <v>construction</v>
      </c>
      <c r="Q141" s="0" t="n">
        <f aca="false">IF(R141="attempted", 1, IF(R141="avoided", 2, IF(R141="began",3,IF(R141="completed",4, IF(R141="continued",5,IF(R141="endured", 6, IF(R141="enjoyed", 7, IF(R141="finished", 8, IF(R141="preferred", 9, IF(R141="resisted", 10, IF(R141="started", 11, IF(R141="tried",12,"ERROR"))))))))))))</f>
        <v>4</v>
      </c>
      <c r="R141" s="0" t="str">
        <f aca="false">LMPreScn!T143</f>
        <v>completed</v>
      </c>
      <c r="S141" s="0" t="n">
        <f aca="false">1 + (2*(INT((ROW()-2)/4))) + MOD(ROW()-1,2)</f>
        <v>69</v>
      </c>
      <c r="T141" s="0" t="str">
        <f aca="false">LMPreScn!CK143</f>
        <v>clean</v>
      </c>
      <c r="U141" s="33" t="n">
        <f aca="false">LMPreScn!CI143</f>
        <v>0.0625</v>
      </c>
      <c r="V141" s="0" t="n">
        <f aca="false">LMPreScn!R143</f>
        <v>6</v>
      </c>
      <c r="W141" s="0" t="n">
        <f aca="false">LMPreScn!S143</f>
        <v>11</v>
      </c>
      <c r="X141" s="0" t="str">
        <f aca="false">LMPreScn!M143</f>
        <v>The construction crew completed the upstairs windows.</v>
      </c>
      <c r="Y141" s="0" t="str">
        <f aca="false">LMPreScn!N143</f>
        <v>They had been tricky to</v>
      </c>
    </row>
    <row r="142" customFormat="false" ht="13.8" hidden="false" customHeight="false" outlineLevel="0" collapsed="false">
      <c r="A142" s="0" t="str">
        <f aca="false">CONCATENATE("Item/",ASC(C142),"/",E142)</f>
        <v>Item/15018/list_1/half_1/agent_71/metverb_4/target_71/avtcon_1</v>
      </c>
      <c r="B142" s="34" t="str">
        <f aca="false">CONCATENATE("(#", ASC( LMPreScn!I144), ") \d+ (\d+)")</f>
        <v>(#15018) \d+ (\d+)</v>
      </c>
      <c r="C142" s="0" t="n">
        <f aca="false">LMPreScn!I144</f>
        <v>15018</v>
      </c>
      <c r="D142" s="0" t="str">
        <f aca="false">CONCATENATE(P142,"_", R142, "_", T142)</f>
        <v>janitor_completed_clean</v>
      </c>
      <c r="E142" s="0" t="str">
        <f aca="false">CONCATENATE( "list_", G142, "/", "half_", K142, "/", "agent_", O142, "/", "metverb_", Q142, "/", "target_", S142, "/", "avtcon_", I142)</f>
        <v>list_1/half_1/agent_71/metverb_4/target_71/avtcon_1</v>
      </c>
      <c r="F142" s="0" t="str">
        <f aca="false">CONCATENATE( H142, "/", L142, "/", P142, "/", R142, "/", T142, "/", J142)</f>
        <v>AH2N/first/janitor/completed/clean/con</v>
      </c>
      <c r="G142" s="0" t="n">
        <f aca="false">IF(LEFT(H142,1)="A",1,IF(LEFT(H142,1)="B",2,IF(LEFT(H142,1)="C",3,IF(LEFT(H142,1)="D",4,#na))))</f>
        <v>1</v>
      </c>
      <c r="H142" s="0" t="str">
        <f aca="false">LMPreScn!A144</f>
        <v>AH2N</v>
      </c>
      <c r="I142" s="0" t="n">
        <v>1</v>
      </c>
      <c r="J142" s="0" t="s">
        <v>3592</v>
      </c>
      <c r="K142" s="0" t="n">
        <v>1</v>
      </c>
      <c r="L142" s="0" t="s">
        <v>3593</v>
      </c>
      <c r="M142" s="0" t="n">
        <f aca="false">1 + (2*(INT((ROW()-2)/4))) + MOD(ROW()-2,2)</f>
        <v>71</v>
      </c>
      <c r="N142" s="0" t="str">
        <f aca="false">CONCATENATE("context_",ASC(M142))</f>
        <v>context_71</v>
      </c>
      <c r="O142" s="0" t="n">
        <f aca="false">M142</f>
        <v>71</v>
      </c>
      <c r="P142" s="0" t="str">
        <f aca="false">MID(LMPreScn!M144, SEARCH(" ", LMPreScn!M144, SEARCH(" ", LMPreScn!M144))+1, SEARCH(" ", LMPreScn!M144, SEARCH(" ", LMPreScn!M144)+1) -  (SEARCH(" ", LMPreScn!M144, SEARCH(" ", LMPreScn!M144)) + 1))</f>
        <v>janitor</v>
      </c>
      <c r="Q142" s="0" t="n">
        <f aca="false">IF(R142="attempted", 1, IF(R142="avoided", 2, IF(R142="began",3,IF(R142="completed",4, IF(R142="continued",5,IF(R142="endured", 6, IF(R142="enjoyed", 7, IF(R142="finished", 8, IF(R142="preferred", 9, IF(R142="resisted", 10, IF(R142="started", 11, IF(R142="tried",12,"ERROR"))))))))))))</f>
        <v>4</v>
      </c>
      <c r="R142" s="0" t="str">
        <f aca="false">LMPreScn!T144</f>
        <v>completed</v>
      </c>
      <c r="S142" s="0" t="n">
        <f aca="false">1 + (2*(INT((ROW()-2)/4))) + MOD(ROW()-2,2)</f>
        <v>71</v>
      </c>
      <c r="T142" s="0" t="str">
        <f aca="false">LMPreScn!CK144</f>
        <v>clean</v>
      </c>
      <c r="U142" s="33" t="n">
        <f aca="false">LMPreScn!CI144</f>
        <v>0.489795918367347</v>
      </c>
      <c r="V142" s="0" t="n">
        <f aca="false">LMPreScn!R144</f>
        <v>6</v>
      </c>
      <c r="W142" s="0" t="n">
        <f aca="false">LMPreScn!S144</f>
        <v>11</v>
      </c>
      <c r="X142" s="0" t="str">
        <f aca="false">LMPreScn!M144</f>
        <v>The janitor completed the upstairs windows.</v>
      </c>
      <c r="Y142" s="0" t="str">
        <f aca="false">LMPreScn!N144</f>
        <v>They had been tricky to</v>
      </c>
    </row>
    <row r="143" customFormat="false" ht="13.8" hidden="false" customHeight="false" outlineLevel="0" collapsed="false">
      <c r="A143" s="0" t="str">
        <f aca="false">CONCATENATE("Item/",ASC(C143),"/",E143)</f>
        <v>Item/16018/list_4/half_1/agent_72/metverb_4/target_72/avtcon_1</v>
      </c>
      <c r="B143" s="34" t="str">
        <f aca="false">CONCATENATE("(#", ASC( LMPreScn!I145), ") \d+ (\d+)")</f>
        <v>(#16018) \d+ (\d+)</v>
      </c>
      <c r="C143" s="0" t="n">
        <f aca="false">LMPreScn!I145</f>
        <v>16018</v>
      </c>
      <c r="D143" s="0" t="str">
        <f aca="false">CONCATENATE(P143,"_", R143, "_", T143)</f>
        <v>construction_completed_install</v>
      </c>
      <c r="E143" s="0" t="str">
        <f aca="false">CONCATENATE( "list_", G143, "/", "half_", K143, "/", "agent_", O143, "/", "metverb_", Q143, "/", "target_", S143, "/", "avtcon_", I143)</f>
        <v>list_4/half_1/agent_72/metverb_4/target_72/avtcon_1</v>
      </c>
      <c r="F143" s="0" t="str">
        <f aca="false">CONCATENATE( H143, "/", L143, "/", P143, "/", R143, "/", T143, "/", J143)</f>
        <v>DH2N/first/construction/completed/install/con</v>
      </c>
      <c r="G143" s="0" t="n">
        <f aca="false">IF(LEFT(H143,1)="A",1,IF(LEFT(H143,1)="B",2,IF(LEFT(H143,1)="C",3,IF(LEFT(H143,1)="D",4,#na))))</f>
        <v>4</v>
      </c>
      <c r="H143" s="0" t="str">
        <f aca="false">LMPreScn!A145</f>
        <v>DH2N</v>
      </c>
      <c r="I143" s="0" t="n">
        <v>1</v>
      </c>
      <c r="J143" s="0" t="s">
        <v>3592</v>
      </c>
      <c r="K143" s="0" t="n">
        <v>1</v>
      </c>
      <c r="L143" s="0" t="s">
        <v>3593</v>
      </c>
      <c r="M143" s="0" t="n">
        <f aca="false">1 + (2*(INT((ROW()-2)/4))) + MOD(ROW()-2,2)</f>
        <v>72</v>
      </c>
      <c r="N143" s="0" t="str">
        <f aca="false">CONCATENATE("context_",ASC(M143))</f>
        <v>context_72</v>
      </c>
      <c r="O143" s="0" t="n">
        <f aca="false">M143</f>
        <v>72</v>
      </c>
      <c r="P143" s="0" t="str">
        <f aca="false">MID(LMPreScn!M145, SEARCH(" ", LMPreScn!M145, SEARCH(" ", LMPreScn!M145))+1, SEARCH(" ", LMPreScn!M145, SEARCH(" ", LMPreScn!M145)+1) -  (SEARCH(" ", LMPreScn!M145, SEARCH(" ", LMPreScn!M145)) + 1))</f>
        <v>construction</v>
      </c>
      <c r="Q143" s="0" t="n">
        <f aca="false">IF(R143="attempted", 1, IF(R143="avoided", 2, IF(R143="began",3,IF(R143="completed",4, IF(R143="continued",5,IF(R143="endured", 6, IF(R143="enjoyed", 7, IF(R143="finished", 8, IF(R143="preferred", 9, IF(R143="resisted", 10, IF(R143="started", 11, IF(R143="tried",12,"ERROR"))))))))))))</f>
        <v>4</v>
      </c>
      <c r="R143" s="0" t="str">
        <f aca="false">LMPreScn!T145</f>
        <v>completed</v>
      </c>
      <c r="S143" s="0" t="n">
        <f aca="false">1 + (2*(INT((ROW()-2)/4))) + MOD(ROW()-2,2)</f>
        <v>72</v>
      </c>
      <c r="T143" s="0" t="str">
        <f aca="false">LMPreScn!CK145</f>
        <v>install</v>
      </c>
      <c r="U143" s="33" t="n">
        <f aca="false">LMPreScn!CI145</f>
        <v>0.291666666666667</v>
      </c>
      <c r="V143" s="0" t="n">
        <f aca="false">LMPreScn!R145</f>
        <v>6</v>
      </c>
      <c r="W143" s="0" t="n">
        <f aca="false">LMPreScn!S145</f>
        <v>11</v>
      </c>
      <c r="X143" s="0" t="str">
        <f aca="false">LMPreScn!M145</f>
        <v>The construction crew completed the upstairs windows.</v>
      </c>
      <c r="Y143" s="0" t="str">
        <f aca="false">LMPreScn!N145</f>
        <v>They had been tricky to</v>
      </c>
    </row>
    <row r="144" customFormat="false" ht="13.8" hidden="false" customHeight="false" outlineLevel="0" collapsed="false">
      <c r="A144" s="0" t="str">
        <f aca="false">CONCATENATE("Item/",ASC(C144),"/",E144)</f>
        <v>Item/17018/list_3/half_1/agent_71/metverb_4/target_72/avtcon_2</v>
      </c>
      <c r="B144" s="34" t="str">
        <f aca="false">CONCATENATE("(#", ASC( LMPreScn!I146), ") \d+ (\d+)")</f>
        <v>(#17018) \d+ (\d+)</v>
      </c>
      <c r="C144" s="0" t="n">
        <f aca="false">LMPreScn!I146</f>
        <v>17018</v>
      </c>
      <c r="D144" s="0" t="str">
        <f aca="false">CONCATENATE(P144,"_", R144, "_", T144)</f>
        <v>janitor_completed_install</v>
      </c>
      <c r="E144" s="0" t="str">
        <f aca="false">CONCATENATE( "list_", G144, "/", "half_", K144, "/", "agent_", O144, "/", "metverb_", Q144, "/", "target_", S144, "/", "avtcon_", I144)</f>
        <v>list_3/half_1/agent_71/metverb_4/target_72/avtcon_2</v>
      </c>
      <c r="F144" s="0" t="str">
        <f aca="false">CONCATENATE( H144, "/", L144, "/", P144, "/", R144, "/", T144, "/", J144)</f>
        <v>CH2N/first/janitor/completed/install/incon</v>
      </c>
      <c r="G144" s="0" t="n">
        <f aca="false">IF(LEFT(H144,1)="A",1,IF(LEFT(H144,1)="B",2,IF(LEFT(H144,1)="C",3,IF(LEFT(H144,1)="D",4,#na))))</f>
        <v>3</v>
      </c>
      <c r="H144" s="0" t="str">
        <f aca="false">LMPreScn!A146</f>
        <v>CH2N</v>
      </c>
      <c r="I144" s="0" t="n">
        <v>2</v>
      </c>
      <c r="J144" s="0" t="s">
        <v>3594</v>
      </c>
      <c r="K144" s="0" t="n">
        <v>1</v>
      </c>
      <c r="L144" s="0" t="s">
        <v>3593</v>
      </c>
      <c r="M144" s="0" t="n">
        <f aca="false">1 + (2*(INT((ROW()-2)/4))) + MOD(ROW()-2,2)</f>
        <v>71</v>
      </c>
      <c r="N144" s="0" t="str">
        <f aca="false">CONCATENATE("context_",ASC(M144))</f>
        <v>context_71</v>
      </c>
      <c r="O144" s="0" t="n">
        <f aca="false">M144</f>
        <v>71</v>
      </c>
      <c r="P144" s="0" t="str">
        <f aca="false">MID(LMPreScn!M146, SEARCH(" ", LMPreScn!M146, SEARCH(" ", LMPreScn!M146))+1, SEARCH(" ", LMPreScn!M146, SEARCH(" ", LMPreScn!M146)+1) -  (SEARCH(" ", LMPreScn!M146, SEARCH(" ", LMPreScn!M146)) + 1))</f>
        <v>janitor</v>
      </c>
      <c r="Q144" s="0" t="n">
        <f aca="false">IF(R144="attempted", 1, IF(R144="avoided", 2, IF(R144="began",3,IF(R144="completed",4, IF(R144="continued",5,IF(R144="endured", 6, IF(R144="enjoyed", 7, IF(R144="finished", 8, IF(R144="preferred", 9, IF(R144="resisted", 10, IF(R144="started", 11, IF(R144="tried",12,"ERROR"))))))))))))</f>
        <v>4</v>
      </c>
      <c r="R144" s="0" t="str">
        <f aca="false">LMPreScn!T146</f>
        <v>completed</v>
      </c>
      <c r="S144" s="0" t="n">
        <f aca="false">1 + (2*(INT((ROW()-2)/4))) + MOD(ROW()-1,2)</f>
        <v>72</v>
      </c>
      <c r="T144" s="0" t="str">
        <f aca="false">LMPreScn!CK146</f>
        <v>install</v>
      </c>
      <c r="U144" s="33" t="n">
        <f aca="false">LMPreScn!CI146</f>
        <v>0.0204081632653061</v>
      </c>
      <c r="V144" s="0" t="n">
        <f aca="false">LMPreScn!R146</f>
        <v>6</v>
      </c>
      <c r="W144" s="0" t="n">
        <f aca="false">LMPreScn!S146</f>
        <v>11</v>
      </c>
      <c r="X144" s="0" t="str">
        <f aca="false">LMPreScn!M146</f>
        <v>The janitor completed the upstairs windows.</v>
      </c>
      <c r="Y144" s="0" t="str">
        <f aca="false">LMPreScn!N146</f>
        <v>They had been tricky to</v>
      </c>
    </row>
    <row r="145" customFormat="false" ht="13.8" hidden="false" customHeight="false" outlineLevel="0" collapsed="false">
      <c r="A145" s="0" t="str">
        <f aca="false">CONCATENATE("Item/",ASC(C145),"/",E145)</f>
        <v>Item/18018/list_2/half_1/agent_72/metverb_4/target_71/avtcon_2</v>
      </c>
      <c r="B145" s="34" t="str">
        <f aca="false">CONCATENATE("(#", ASC( LMPreScn!I147), ") \d+ (\d+)")</f>
        <v>(#18018) \d+ (\d+)</v>
      </c>
      <c r="C145" s="0" t="n">
        <f aca="false">LMPreScn!I147</f>
        <v>18018</v>
      </c>
      <c r="D145" s="0" t="str">
        <f aca="false">CONCATENATE(P145,"_", R145, "_", T145)</f>
        <v>construction_completed_clean</v>
      </c>
      <c r="E145" s="0" t="str">
        <f aca="false">CONCATENATE( "list_", G145, "/", "half_", K145, "/", "agent_", O145, "/", "metverb_", Q145, "/", "target_", S145, "/", "avtcon_", I145)</f>
        <v>list_2/half_1/agent_72/metverb_4/target_71/avtcon_2</v>
      </c>
      <c r="F145" s="0" t="str">
        <f aca="false">CONCATENATE( H145, "/", L145, "/", P145, "/", R145, "/", T145, "/", J145)</f>
        <v>BH2N/first/construction/completed/clean/incon</v>
      </c>
      <c r="G145" s="0" t="n">
        <f aca="false">IF(LEFT(H145,1)="A",1,IF(LEFT(H145,1)="B",2,IF(LEFT(H145,1)="C",3,IF(LEFT(H145,1)="D",4,#na))))</f>
        <v>2</v>
      </c>
      <c r="H145" s="0" t="str">
        <f aca="false">LMPreScn!A147</f>
        <v>BH2N</v>
      </c>
      <c r="I145" s="0" t="n">
        <v>2</v>
      </c>
      <c r="J145" s="0" t="s">
        <v>3594</v>
      </c>
      <c r="K145" s="0" t="n">
        <v>1</v>
      </c>
      <c r="L145" s="0" t="s">
        <v>3593</v>
      </c>
      <c r="M145" s="0" t="n">
        <f aca="false">1 + (2*(INT((ROW()-2)/4))) + MOD(ROW()-2,2)</f>
        <v>72</v>
      </c>
      <c r="N145" s="0" t="str">
        <f aca="false">CONCATENATE("context_",ASC(M145))</f>
        <v>context_72</v>
      </c>
      <c r="O145" s="0" t="n">
        <f aca="false">M145</f>
        <v>72</v>
      </c>
      <c r="P145" s="0" t="str">
        <f aca="false">MID(LMPreScn!M147, SEARCH(" ", LMPreScn!M147, SEARCH(" ", LMPreScn!M147))+1, SEARCH(" ", LMPreScn!M147, SEARCH(" ", LMPreScn!M147)+1) -  (SEARCH(" ", LMPreScn!M147, SEARCH(" ", LMPreScn!M147)) + 1))</f>
        <v>construction</v>
      </c>
      <c r="Q145" s="0" t="n">
        <f aca="false">IF(R145="attempted", 1, IF(R145="avoided", 2, IF(R145="began",3,IF(R145="completed",4, IF(R145="continued",5,IF(R145="endured", 6, IF(R145="enjoyed", 7, IF(R145="finished", 8, IF(R145="preferred", 9, IF(R145="resisted", 10, IF(R145="started", 11, IF(R145="tried",12,"ERROR"))))))))))))</f>
        <v>4</v>
      </c>
      <c r="R145" s="0" t="str">
        <f aca="false">LMPreScn!T147</f>
        <v>completed</v>
      </c>
      <c r="S145" s="0" t="n">
        <f aca="false">1 + (2*(INT((ROW()-2)/4))) + MOD(ROW()-1,2)</f>
        <v>71</v>
      </c>
      <c r="T145" s="0" t="str">
        <f aca="false">LMPreScn!CK147</f>
        <v>clean</v>
      </c>
      <c r="U145" s="33" t="n">
        <f aca="false">LMPreScn!CI147</f>
        <v>0.0625</v>
      </c>
      <c r="V145" s="0" t="n">
        <f aca="false">LMPreScn!R147</f>
        <v>6</v>
      </c>
      <c r="W145" s="0" t="n">
        <f aca="false">LMPreScn!S147</f>
        <v>11</v>
      </c>
      <c r="X145" s="0" t="str">
        <f aca="false">LMPreScn!M147</f>
        <v>The construction crew completed the upstairs windows.</v>
      </c>
      <c r="Y145" s="0" t="str">
        <f aca="false">LMPreScn!N147</f>
        <v>They had been tricky to</v>
      </c>
    </row>
    <row r="146" customFormat="false" ht="13.8" hidden="false" customHeight="false" outlineLevel="0" collapsed="false">
      <c r="A146" s="0" t="str">
        <f aca="false">CONCATENATE("Item/",ASC(C146),"/",E146)</f>
        <v>Item/10019/list_4/half_1/agent_73/metverb_4/target_73/avtcon_1</v>
      </c>
      <c r="B146" s="34" t="str">
        <f aca="false">CONCATENATE("(#", ASC( LMPreScn!I148), ") \d+ (\d+)")</f>
        <v>(#10019) \d+ (\d+)</v>
      </c>
      <c r="C146" s="0" t="n">
        <f aca="false">LMPreScn!I148</f>
        <v>10019</v>
      </c>
      <c r="D146" s="0" t="str">
        <f aca="false">CONCATENATE(P146,"_", R146, "_", T146)</f>
        <v>factory_completed_make</v>
      </c>
      <c r="E146" s="0" t="str">
        <f aca="false">CONCATENATE( "list_", G146, "/", "half_", K146, "/", "agent_", O146, "/", "metverb_", Q146, "/", "target_", S146, "/", "avtcon_", I146)</f>
        <v>list_4/half_1/agent_73/metverb_4/target_73/avtcon_1</v>
      </c>
      <c r="F146" s="0" t="str">
        <f aca="false">CONCATENATE( H146, "/", L146, "/", P146, "/", R146, "/", T146, "/", J146)</f>
        <v>DH1N/first/factory/completed/make/con</v>
      </c>
      <c r="G146" s="0" t="n">
        <f aca="false">IF(LEFT(H146,1)="A",1,IF(LEFT(H146,1)="B",2,IF(LEFT(H146,1)="C",3,IF(LEFT(H146,1)="D",4,#na))))</f>
        <v>4</v>
      </c>
      <c r="H146" s="0" t="str">
        <f aca="false">LMPreScn!A148</f>
        <v>DH1N</v>
      </c>
      <c r="I146" s="0" t="n">
        <v>1</v>
      </c>
      <c r="J146" s="0" t="s">
        <v>3592</v>
      </c>
      <c r="K146" s="0" t="n">
        <v>1</v>
      </c>
      <c r="L146" s="0" t="s">
        <v>3593</v>
      </c>
      <c r="M146" s="0" t="n">
        <f aca="false">1 + (2*(INT((ROW()-2)/4))) + MOD(ROW()-2,2)</f>
        <v>73</v>
      </c>
      <c r="N146" s="0" t="str">
        <f aca="false">CONCATENATE("context_",ASC(M146))</f>
        <v>context_73</v>
      </c>
      <c r="O146" s="0" t="n">
        <f aca="false">M146</f>
        <v>73</v>
      </c>
      <c r="P146" s="0" t="str">
        <f aca="false">MID(LMPreScn!M148, SEARCH(" ", LMPreScn!M148, SEARCH(" ", LMPreScn!M148))+1, SEARCH(" ", LMPreScn!M148, SEARCH(" ", LMPreScn!M148)+1) -  (SEARCH(" ", LMPreScn!M148, SEARCH(" ", LMPreScn!M148)) + 1))</f>
        <v>factory</v>
      </c>
      <c r="Q146" s="0" t="n">
        <f aca="false">IF(R146="attempted", 1, IF(R146="avoided", 2, IF(R146="began",3,IF(R146="completed",4, IF(R146="continued",5,IF(R146="endured", 6, IF(R146="enjoyed", 7, IF(R146="finished", 8, IF(R146="preferred", 9, IF(R146="resisted", 10, IF(R146="started", 11, IF(R146="tried",12,"ERROR"))))))))))))</f>
        <v>4</v>
      </c>
      <c r="R146" s="0" t="str">
        <f aca="false">LMPreScn!T148</f>
        <v>completed</v>
      </c>
      <c r="S146" s="0" t="n">
        <f aca="false">1 + (2*(INT((ROW()-2)/4))) + MOD(ROW()-2,2)</f>
        <v>73</v>
      </c>
      <c r="T146" s="0" t="str">
        <f aca="false">LMPreScn!CK148</f>
        <v>make</v>
      </c>
      <c r="U146" s="33" t="n">
        <f aca="false">LMPreScn!CI148</f>
        <v>0.208333333333333</v>
      </c>
      <c r="V146" s="0" t="n">
        <f aca="false">LMPreScn!R148</f>
        <v>6</v>
      </c>
      <c r="W146" s="0" t="n">
        <f aca="false">LMPreScn!S148</f>
        <v>9</v>
      </c>
      <c r="X146" s="0" t="str">
        <f aca="false">LMPreScn!M148</f>
        <v>The factory completed the luggage.</v>
      </c>
      <c r="Y146" s="0" t="str">
        <f aca="false">LMPreScn!N148</f>
        <v>They had been asked to</v>
      </c>
    </row>
    <row r="147" customFormat="false" ht="13.8" hidden="false" customHeight="false" outlineLevel="0" collapsed="false">
      <c r="A147" s="0" t="str">
        <f aca="false">CONCATENATE("Item/",ASC(C147),"/",E147)</f>
        <v>Item/11019/list_1/half_1/agent_74/metverb_4/target_74/avtcon_1</v>
      </c>
      <c r="B147" s="34" t="str">
        <f aca="false">CONCATENATE("(#", ASC( LMPreScn!I149), ") \d+ (\d+)")</f>
        <v>(#11019) \d+ (\d+)</v>
      </c>
      <c r="C147" s="0" t="n">
        <f aca="false">LMPreScn!I149</f>
        <v>11019</v>
      </c>
      <c r="D147" s="0" t="str">
        <f aca="false">CONCATENATE(P147,"_", R147, "_", T147)</f>
        <v>bellhops_completed_carry</v>
      </c>
      <c r="E147" s="0" t="str">
        <f aca="false">CONCATENATE( "list_", G147, "/", "half_", K147, "/", "agent_", O147, "/", "metverb_", Q147, "/", "target_", S147, "/", "avtcon_", I147)</f>
        <v>list_1/half_1/agent_74/metverb_4/target_74/avtcon_1</v>
      </c>
      <c r="F147" s="0" t="str">
        <f aca="false">CONCATENATE( H147, "/", L147, "/", P147, "/", R147, "/", T147, "/", J147)</f>
        <v>AH1N/first/bellhops/completed/carry/con</v>
      </c>
      <c r="G147" s="0" t="n">
        <f aca="false">IF(LEFT(H147,1)="A",1,IF(LEFT(H147,1)="B",2,IF(LEFT(H147,1)="C",3,IF(LEFT(H147,1)="D",4,#na))))</f>
        <v>1</v>
      </c>
      <c r="H147" s="0" t="str">
        <f aca="false">LMPreScn!A149</f>
        <v>AH1N</v>
      </c>
      <c r="I147" s="0" t="n">
        <v>1</v>
      </c>
      <c r="J147" s="0" t="s">
        <v>3592</v>
      </c>
      <c r="K147" s="0" t="n">
        <v>1</v>
      </c>
      <c r="L147" s="0" t="s">
        <v>3593</v>
      </c>
      <c r="M147" s="0" t="n">
        <f aca="false">1 + (2*(INT((ROW()-2)/4))) + MOD(ROW()-2,2)</f>
        <v>74</v>
      </c>
      <c r="N147" s="0" t="str">
        <f aca="false">CONCATENATE("context_",ASC(M147))</f>
        <v>context_74</v>
      </c>
      <c r="O147" s="0" t="n">
        <f aca="false">M147</f>
        <v>74</v>
      </c>
      <c r="P147" s="0" t="str">
        <f aca="false">MID(LMPreScn!M149, SEARCH(" ", LMPreScn!M149, SEARCH(" ", LMPreScn!M149))+1, SEARCH(" ", LMPreScn!M149, SEARCH(" ", LMPreScn!M149)+1) -  (SEARCH(" ", LMPreScn!M149, SEARCH(" ", LMPreScn!M149)) + 1))</f>
        <v>bellhops</v>
      </c>
      <c r="Q147" s="0" t="n">
        <f aca="false">IF(R147="attempted", 1, IF(R147="avoided", 2, IF(R147="began",3,IF(R147="completed",4, IF(R147="continued",5,IF(R147="endured", 6, IF(R147="enjoyed", 7, IF(R147="finished", 8, IF(R147="preferred", 9, IF(R147="resisted", 10, IF(R147="started", 11, IF(R147="tried",12,"ERROR"))))))))))))</f>
        <v>4</v>
      </c>
      <c r="R147" s="0" t="str">
        <f aca="false">LMPreScn!T149</f>
        <v>completed</v>
      </c>
      <c r="S147" s="0" t="n">
        <f aca="false">1 + (2*(INT((ROW()-2)/4))) + MOD(ROW()-2,2)</f>
        <v>74</v>
      </c>
      <c r="T147" s="0" t="str">
        <f aca="false">LMPreScn!CK149</f>
        <v>carry</v>
      </c>
      <c r="U147" s="33" t="n">
        <f aca="false">LMPreScn!CI149</f>
        <v>0.448979591836735</v>
      </c>
      <c r="V147" s="0" t="n">
        <f aca="false">LMPreScn!R149</f>
        <v>6</v>
      </c>
      <c r="W147" s="0" t="n">
        <f aca="false">LMPreScn!S149</f>
        <v>9</v>
      </c>
      <c r="X147" s="0" t="str">
        <f aca="false">LMPreScn!M149</f>
        <v>The bellhops completed the luggage.</v>
      </c>
      <c r="Y147" s="0" t="str">
        <f aca="false">LMPreScn!N149</f>
        <v>They had been asked to</v>
      </c>
    </row>
    <row r="148" customFormat="false" ht="13.8" hidden="false" customHeight="false" outlineLevel="0" collapsed="false">
      <c r="A148" s="0" t="str">
        <f aca="false">CONCATENATE("Item/",ASC(C148),"/",E148)</f>
        <v>Item/12019/list_2/half_1/agent_73/metverb_4/target_74/avtcon_2</v>
      </c>
      <c r="B148" s="34" t="str">
        <f aca="false">CONCATENATE("(#", ASC( LMPreScn!I150), ") \d+ (\d+)")</f>
        <v>(#12019) \d+ (\d+)</v>
      </c>
      <c r="C148" s="0" t="n">
        <f aca="false">LMPreScn!I150</f>
        <v>12019</v>
      </c>
      <c r="D148" s="0" t="str">
        <f aca="false">CONCATENATE(P148,"_", R148, "_", T148)</f>
        <v>factory_completed_carry</v>
      </c>
      <c r="E148" s="0" t="str">
        <f aca="false">CONCATENATE( "list_", G148, "/", "half_", K148, "/", "agent_", O148, "/", "metverb_", Q148, "/", "target_", S148, "/", "avtcon_", I148)</f>
        <v>list_2/half_1/agent_73/metverb_4/target_74/avtcon_2</v>
      </c>
      <c r="F148" s="0" t="str">
        <f aca="false">CONCATENATE( H148, "/", L148, "/", P148, "/", R148, "/", T148, "/", J148)</f>
        <v>BH1N/first/factory/completed/carry/incon</v>
      </c>
      <c r="G148" s="0" t="n">
        <f aca="false">IF(LEFT(H148,1)="A",1,IF(LEFT(H148,1)="B",2,IF(LEFT(H148,1)="C",3,IF(LEFT(H148,1)="D",4,#na))))</f>
        <v>2</v>
      </c>
      <c r="H148" s="0" t="str">
        <f aca="false">LMPreScn!A150</f>
        <v>BH1N</v>
      </c>
      <c r="I148" s="0" t="n">
        <v>2</v>
      </c>
      <c r="J148" s="0" t="s">
        <v>3594</v>
      </c>
      <c r="K148" s="0" t="n">
        <v>1</v>
      </c>
      <c r="L148" s="0" t="s">
        <v>3593</v>
      </c>
      <c r="M148" s="0" t="n">
        <f aca="false">1 + (2*(INT((ROW()-2)/4))) + MOD(ROW()-2,2)</f>
        <v>73</v>
      </c>
      <c r="N148" s="0" t="str">
        <f aca="false">CONCATENATE("context_",ASC(M148))</f>
        <v>context_73</v>
      </c>
      <c r="O148" s="0" t="n">
        <f aca="false">M148</f>
        <v>73</v>
      </c>
      <c r="P148" s="0" t="str">
        <f aca="false">MID(LMPreScn!M150, SEARCH(" ", LMPreScn!M150, SEARCH(" ", LMPreScn!M150))+1, SEARCH(" ", LMPreScn!M150, SEARCH(" ", LMPreScn!M150)+1) -  (SEARCH(" ", LMPreScn!M150, SEARCH(" ", LMPreScn!M150)) + 1))</f>
        <v>factory</v>
      </c>
      <c r="Q148" s="0" t="n">
        <f aca="false">IF(R148="attempted", 1, IF(R148="avoided", 2, IF(R148="began",3,IF(R148="completed",4, IF(R148="continued",5,IF(R148="endured", 6, IF(R148="enjoyed", 7, IF(R148="finished", 8, IF(R148="preferred", 9, IF(R148="resisted", 10, IF(R148="started", 11, IF(R148="tried",12,"ERROR"))))))))))))</f>
        <v>4</v>
      </c>
      <c r="R148" s="0" t="str">
        <f aca="false">LMPreScn!T150</f>
        <v>completed</v>
      </c>
      <c r="S148" s="0" t="n">
        <f aca="false">1 + (2*(INT((ROW()-2)/4))) + MOD(ROW()-1,2)</f>
        <v>74</v>
      </c>
      <c r="T148" s="0" t="str">
        <f aca="false">LMPreScn!CK150</f>
        <v>carry</v>
      </c>
      <c r="U148" s="33" t="n">
        <f aca="false">LMPreScn!CI150</f>
        <v>0.0208333333333333</v>
      </c>
      <c r="V148" s="0" t="n">
        <f aca="false">LMPreScn!R150</f>
        <v>6</v>
      </c>
      <c r="W148" s="0" t="n">
        <f aca="false">LMPreScn!S150</f>
        <v>9</v>
      </c>
      <c r="X148" s="0" t="str">
        <f aca="false">LMPreScn!M150</f>
        <v>The factory completed the luggage.</v>
      </c>
      <c r="Y148" s="0" t="str">
        <f aca="false">LMPreScn!N150</f>
        <v>They had been asked to</v>
      </c>
    </row>
    <row r="149" customFormat="false" ht="13.8" hidden="false" customHeight="false" outlineLevel="0" collapsed="false">
      <c r="A149" s="0" t="str">
        <f aca="false">CONCATENATE("Item/",ASC(C149),"/",E149)</f>
        <v>Item/13019/list_3/half_1/agent_74/metverb_4/target_73/avtcon_2</v>
      </c>
      <c r="B149" s="34" t="str">
        <f aca="false">CONCATENATE("(#", ASC( LMPreScn!I151), ") \d+ (\d+)")</f>
        <v>(#13019) \d+ (\d+)</v>
      </c>
      <c r="C149" s="0" t="n">
        <f aca="false">LMPreScn!I151</f>
        <v>13019</v>
      </c>
      <c r="D149" s="0" t="str">
        <f aca="false">CONCATENATE(P149,"_", R149, "_", T149)</f>
        <v>bellhops_completed_make</v>
      </c>
      <c r="E149" s="0" t="str">
        <f aca="false">CONCATENATE( "list_", G149, "/", "half_", K149, "/", "agent_", O149, "/", "metverb_", Q149, "/", "target_", S149, "/", "avtcon_", I149)</f>
        <v>list_3/half_1/agent_74/metverb_4/target_73/avtcon_2</v>
      </c>
      <c r="F149" s="0" t="str">
        <f aca="false">CONCATENATE( H149, "/", L149, "/", P149, "/", R149, "/", T149, "/", J149)</f>
        <v>CH1N/first/bellhops/completed/make/incon</v>
      </c>
      <c r="G149" s="0" t="n">
        <f aca="false">IF(LEFT(H149,1)="A",1,IF(LEFT(H149,1)="B",2,IF(LEFT(H149,1)="C",3,IF(LEFT(H149,1)="D",4,#na))))</f>
        <v>3</v>
      </c>
      <c r="H149" s="0" t="str">
        <f aca="false">LMPreScn!A151</f>
        <v>CH1N</v>
      </c>
      <c r="I149" s="0" t="n">
        <v>2</v>
      </c>
      <c r="J149" s="0" t="s">
        <v>3594</v>
      </c>
      <c r="K149" s="0" t="n">
        <v>1</v>
      </c>
      <c r="L149" s="0" t="s">
        <v>3593</v>
      </c>
      <c r="M149" s="0" t="n">
        <f aca="false">1 + (2*(INT((ROW()-2)/4))) + MOD(ROW()-2,2)</f>
        <v>74</v>
      </c>
      <c r="N149" s="0" t="str">
        <f aca="false">CONCATENATE("context_",ASC(M149))</f>
        <v>context_74</v>
      </c>
      <c r="O149" s="0" t="n">
        <f aca="false">M149</f>
        <v>74</v>
      </c>
      <c r="P149" s="0" t="str">
        <f aca="false">MID(LMPreScn!M151, SEARCH(" ", LMPreScn!M151, SEARCH(" ", LMPreScn!M151))+1, SEARCH(" ", LMPreScn!M151, SEARCH(" ", LMPreScn!M151)+1) -  (SEARCH(" ", LMPreScn!M151, SEARCH(" ", LMPreScn!M151)) + 1))</f>
        <v>bellhops</v>
      </c>
      <c r="Q149" s="0" t="n">
        <f aca="false">IF(R149="attempted", 1, IF(R149="avoided", 2, IF(R149="began",3,IF(R149="completed",4, IF(R149="continued",5,IF(R149="endured", 6, IF(R149="enjoyed", 7, IF(R149="finished", 8, IF(R149="preferred", 9, IF(R149="resisted", 10, IF(R149="started", 11, IF(R149="tried",12,"ERROR"))))))))))))</f>
        <v>4</v>
      </c>
      <c r="R149" s="0" t="str">
        <f aca="false">LMPreScn!T151</f>
        <v>completed</v>
      </c>
      <c r="S149" s="0" t="n">
        <f aca="false">1 + (2*(INT((ROW()-2)/4))) + MOD(ROW()-1,2)</f>
        <v>73</v>
      </c>
      <c r="T149" s="0" t="str">
        <f aca="false">LMPreScn!CK151</f>
        <v>make</v>
      </c>
      <c r="U149" s="33" t="n">
        <f aca="false">LMPreScn!CI151</f>
        <v>0</v>
      </c>
      <c r="V149" s="0" t="n">
        <f aca="false">LMPreScn!R151</f>
        <v>6</v>
      </c>
      <c r="W149" s="0" t="n">
        <f aca="false">LMPreScn!S151</f>
        <v>9</v>
      </c>
      <c r="X149" s="0" t="str">
        <f aca="false">LMPreScn!M151</f>
        <v>The bellhops completed the luggage.</v>
      </c>
      <c r="Y149" s="0" t="str">
        <f aca="false">LMPreScn!N151</f>
        <v>They had been asked to</v>
      </c>
    </row>
    <row r="150" customFormat="false" ht="13.8" hidden="false" customHeight="false" outlineLevel="0" collapsed="false">
      <c r="A150" s="0" t="str">
        <f aca="false">CONCATENATE("Item/",ASC(C150),"/",E150)</f>
        <v>Item/15019/list_1/half_1/agent_75/metverb_4/target_75/avtcon_1</v>
      </c>
      <c r="B150" s="34" t="str">
        <f aca="false">CONCATENATE("(#", ASC( LMPreScn!I152), ") \d+ (\d+)")</f>
        <v>(#15019) \d+ (\d+)</v>
      </c>
      <c r="C150" s="0" t="n">
        <f aca="false">LMPreScn!I152</f>
        <v>15019</v>
      </c>
      <c r="D150" s="0" t="str">
        <f aca="false">CONCATENATE(P150,"_", R150, "_", T150)</f>
        <v>factory_completed_make</v>
      </c>
      <c r="E150" s="0" t="str">
        <f aca="false">CONCATENATE( "list_", G150, "/", "half_", K150, "/", "agent_", O150, "/", "metverb_", Q150, "/", "target_", S150, "/", "avtcon_", I150)</f>
        <v>list_1/half_1/agent_75/metverb_4/target_75/avtcon_1</v>
      </c>
      <c r="F150" s="0" t="str">
        <f aca="false">CONCATENATE( H150, "/", L150, "/", P150, "/", R150, "/", T150, "/", J150)</f>
        <v>AH2N/first/factory/completed/make/con</v>
      </c>
      <c r="G150" s="0" t="n">
        <f aca="false">IF(LEFT(H150,1)="A",1,IF(LEFT(H150,1)="B",2,IF(LEFT(H150,1)="C",3,IF(LEFT(H150,1)="D",4,#na))))</f>
        <v>1</v>
      </c>
      <c r="H150" s="0" t="str">
        <f aca="false">LMPreScn!A152</f>
        <v>AH2N</v>
      </c>
      <c r="I150" s="0" t="n">
        <v>1</v>
      </c>
      <c r="J150" s="0" t="s">
        <v>3592</v>
      </c>
      <c r="K150" s="0" t="n">
        <v>1</v>
      </c>
      <c r="L150" s="0" t="s">
        <v>3593</v>
      </c>
      <c r="M150" s="0" t="n">
        <f aca="false">1 + (2*(INT((ROW()-2)/4))) + MOD(ROW()-2,2)</f>
        <v>75</v>
      </c>
      <c r="N150" s="0" t="str">
        <f aca="false">CONCATENATE("context_",ASC(M150))</f>
        <v>context_75</v>
      </c>
      <c r="O150" s="0" t="n">
        <f aca="false">M150</f>
        <v>75</v>
      </c>
      <c r="P150" s="0" t="str">
        <f aca="false">MID(LMPreScn!M152, SEARCH(" ", LMPreScn!M152, SEARCH(" ", LMPreScn!M152))+1, SEARCH(" ", LMPreScn!M152, SEARCH(" ", LMPreScn!M152)+1) -  (SEARCH(" ", LMPreScn!M152, SEARCH(" ", LMPreScn!M152)) + 1))</f>
        <v>factory</v>
      </c>
      <c r="Q150" s="0" t="n">
        <f aca="false">IF(R150="attempted", 1, IF(R150="avoided", 2, IF(R150="began",3,IF(R150="completed",4, IF(R150="continued",5,IF(R150="endured", 6, IF(R150="enjoyed", 7, IF(R150="finished", 8, IF(R150="preferred", 9, IF(R150="resisted", 10, IF(R150="started", 11, IF(R150="tried",12,"ERROR"))))))))))))</f>
        <v>4</v>
      </c>
      <c r="R150" s="0" t="str">
        <f aca="false">LMPreScn!T152</f>
        <v>completed</v>
      </c>
      <c r="S150" s="0" t="n">
        <f aca="false">1 + (2*(INT((ROW()-2)/4))) + MOD(ROW()-2,2)</f>
        <v>75</v>
      </c>
      <c r="T150" s="0" t="str">
        <f aca="false">LMPreScn!CK152</f>
        <v>make</v>
      </c>
      <c r="U150" s="33" t="n">
        <f aca="false">LMPreScn!CI152</f>
        <v>0.208333333333333</v>
      </c>
      <c r="V150" s="0" t="n">
        <f aca="false">LMPreScn!R152</f>
        <v>6</v>
      </c>
      <c r="W150" s="0" t="n">
        <f aca="false">LMPreScn!S152</f>
        <v>9</v>
      </c>
      <c r="X150" s="0" t="str">
        <f aca="false">LMPreScn!M152</f>
        <v>The factory completed the luggage.</v>
      </c>
      <c r="Y150" s="0" t="str">
        <f aca="false">LMPreScn!N152</f>
        <v>They had been asked to</v>
      </c>
    </row>
    <row r="151" customFormat="false" ht="13.8" hidden="false" customHeight="false" outlineLevel="0" collapsed="false">
      <c r="A151" s="0" t="str">
        <f aca="false">CONCATENATE("Item/",ASC(C151),"/",E151)</f>
        <v>Item/16019/list_4/half_1/agent_76/metverb_4/target_76/avtcon_1</v>
      </c>
      <c r="B151" s="34" t="str">
        <f aca="false">CONCATENATE("(#", ASC( LMPreScn!I153), ") \d+ (\d+)")</f>
        <v>(#16019) \d+ (\d+)</v>
      </c>
      <c r="C151" s="0" t="n">
        <f aca="false">LMPreScn!I153</f>
        <v>16019</v>
      </c>
      <c r="D151" s="0" t="str">
        <f aca="false">CONCATENATE(P151,"_", R151, "_", T151)</f>
        <v>bellhops_completed_carry</v>
      </c>
      <c r="E151" s="0" t="str">
        <f aca="false">CONCATENATE( "list_", G151, "/", "half_", K151, "/", "agent_", O151, "/", "metverb_", Q151, "/", "target_", S151, "/", "avtcon_", I151)</f>
        <v>list_4/half_1/agent_76/metverb_4/target_76/avtcon_1</v>
      </c>
      <c r="F151" s="0" t="str">
        <f aca="false">CONCATENATE( H151, "/", L151, "/", P151, "/", R151, "/", T151, "/", J151)</f>
        <v>DH2N/first/bellhops/completed/carry/con</v>
      </c>
      <c r="G151" s="0" t="n">
        <f aca="false">IF(LEFT(H151,1)="A",1,IF(LEFT(H151,1)="B",2,IF(LEFT(H151,1)="C",3,IF(LEFT(H151,1)="D",4,#na))))</f>
        <v>4</v>
      </c>
      <c r="H151" s="0" t="str">
        <f aca="false">LMPreScn!A153</f>
        <v>DH2N</v>
      </c>
      <c r="I151" s="0" t="n">
        <v>1</v>
      </c>
      <c r="J151" s="0" t="s">
        <v>3592</v>
      </c>
      <c r="K151" s="0" t="n">
        <v>1</v>
      </c>
      <c r="L151" s="0" t="s">
        <v>3593</v>
      </c>
      <c r="M151" s="0" t="n">
        <f aca="false">1 + (2*(INT((ROW()-2)/4))) + MOD(ROW()-2,2)</f>
        <v>76</v>
      </c>
      <c r="N151" s="0" t="str">
        <f aca="false">CONCATENATE("context_",ASC(M151))</f>
        <v>context_76</v>
      </c>
      <c r="O151" s="0" t="n">
        <f aca="false">M151</f>
        <v>76</v>
      </c>
      <c r="P151" s="0" t="str">
        <f aca="false">MID(LMPreScn!M153, SEARCH(" ", LMPreScn!M153, SEARCH(" ", LMPreScn!M153))+1, SEARCH(" ", LMPreScn!M153, SEARCH(" ", LMPreScn!M153)+1) -  (SEARCH(" ", LMPreScn!M153, SEARCH(" ", LMPreScn!M153)) + 1))</f>
        <v>bellhops</v>
      </c>
      <c r="Q151" s="0" t="n">
        <f aca="false">IF(R151="attempted", 1, IF(R151="avoided", 2, IF(R151="began",3,IF(R151="completed",4, IF(R151="continued",5,IF(R151="endured", 6, IF(R151="enjoyed", 7, IF(R151="finished", 8, IF(R151="preferred", 9, IF(R151="resisted", 10, IF(R151="started", 11, IF(R151="tried",12,"ERROR"))))))))))))</f>
        <v>4</v>
      </c>
      <c r="R151" s="0" t="str">
        <f aca="false">LMPreScn!T153</f>
        <v>completed</v>
      </c>
      <c r="S151" s="0" t="n">
        <f aca="false">1 + (2*(INT((ROW()-2)/4))) + MOD(ROW()-2,2)</f>
        <v>76</v>
      </c>
      <c r="T151" s="0" t="str">
        <f aca="false">LMPreScn!CK153</f>
        <v>carry</v>
      </c>
      <c r="U151" s="33" t="n">
        <f aca="false">LMPreScn!CI153</f>
        <v>0.448979591836735</v>
      </c>
      <c r="V151" s="0" t="n">
        <f aca="false">LMPreScn!R153</f>
        <v>6</v>
      </c>
      <c r="W151" s="0" t="n">
        <f aca="false">LMPreScn!S153</f>
        <v>9</v>
      </c>
      <c r="X151" s="0" t="str">
        <f aca="false">LMPreScn!M153</f>
        <v>The bellhops completed the luggage.</v>
      </c>
      <c r="Y151" s="0" t="str">
        <f aca="false">LMPreScn!N153</f>
        <v>They had been asked to</v>
      </c>
    </row>
    <row r="152" customFormat="false" ht="13.8" hidden="false" customHeight="false" outlineLevel="0" collapsed="false">
      <c r="A152" s="0" t="str">
        <f aca="false">CONCATENATE("Item/",ASC(C152),"/",E152)</f>
        <v>Item/17019/list_3/half_1/agent_75/metverb_4/target_76/avtcon_2</v>
      </c>
      <c r="B152" s="34" t="str">
        <f aca="false">CONCATENATE("(#", ASC( LMPreScn!I154), ") \d+ (\d+)")</f>
        <v>(#17019) \d+ (\d+)</v>
      </c>
      <c r="C152" s="0" t="n">
        <f aca="false">LMPreScn!I154</f>
        <v>17019</v>
      </c>
      <c r="D152" s="0" t="str">
        <f aca="false">CONCATENATE(P152,"_", R152, "_", T152)</f>
        <v>factory_completed_carry</v>
      </c>
      <c r="E152" s="0" t="str">
        <f aca="false">CONCATENATE( "list_", G152, "/", "half_", K152, "/", "agent_", O152, "/", "metverb_", Q152, "/", "target_", S152, "/", "avtcon_", I152)</f>
        <v>list_3/half_1/agent_75/metverb_4/target_76/avtcon_2</v>
      </c>
      <c r="F152" s="0" t="str">
        <f aca="false">CONCATENATE( H152, "/", L152, "/", P152, "/", R152, "/", T152, "/", J152)</f>
        <v>CH2N/first/factory/completed/carry/incon</v>
      </c>
      <c r="G152" s="0" t="n">
        <f aca="false">IF(LEFT(H152,1)="A",1,IF(LEFT(H152,1)="B",2,IF(LEFT(H152,1)="C",3,IF(LEFT(H152,1)="D",4,#na))))</f>
        <v>3</v>
      </c>
      <c r="H152" s="0" t="str">
        <f aca="false">LMPreScn!A154</f>
        <v>CH2N</v>
      </c>
      <c r="I152" s="0" t="n">
        <v>2</v>
      </c>
      <c r="J152" s="0" t="s">
        <v>3594</v>
      </c>
      <c r="K152" s="0" t="n">
        <v>1</v>
      </c>
      <c r="L152" s="0" t="s">
        <v>3593</v>
      </c>
      <c r="M152" s="0" t="n">
        <f aca="false">1 + (2*(INT((ROW()-2)/4))) + MOD(ROW()-2,2)</f>
        <v>75</v>
      </c>
      <c r="N152" s="0" t="str">
        <f aca="false">CONCATENATE("context_",ASC(M152))</f>
        <v>context_75</v>
      </c>
      <c r="O152" s="0" t="n">
        <f aca="false">M152</f>
        <v>75</v>
      </c>
      <c r="P152" s="0" t="str">
        <f aca="false">MID(LMPreScn!M154, SEARCH(" ", LMPreScn!M154, SEARCH(" ", LMPreScn!M154))+1, SEARCH(" ", LMPreScn!M154, SEARCH(" ", LMPreScn!M154)+1) -  (SEARCH(" ", LMPreScn!M154, SEARCH(" ", LMPreScn!M154)) + 1))</f>
        <v>factory</v>
      </c>
      <c r="Q152" s="0" t="n">
        <f aca="false">IF(R152="attempted", 1, IF(R152="avoided", 2, IF(R152="began",3,IF(R152="completed",4, IF(R152="continued",5,IF(R152="endured", 6, IF(R152="enjoyed", 7, IF(R152="finished", 8, IF(R152="preferred", 9, IF(R152="resisted", 10, IF(R152="started", 11, IF(R152="tried",12,"ERROR"))))))))))))</f>
        <v>4</v>
      </c>
      <c r="R152" s="0" t="str">
        <f aca="false">LMPreScn!T154</f>
        <v>completed</v>
      </c>
      <c r="S152" s="0" t="n">
        <f aca="false">1 + (2*(INT((ROW()-2)/4))) + MOD(ROW()-1,2)</f>
        <v>76</v>
      </c>
      <c r="T152" s="0" t="str">
        <f aca="false">LMPreScn!CK154</f>
        <v>carry</v>
      </c>
      <c r="U152" s="33" t="n">
        <f aca="false">LMPreScn!CI154</f>
        <v>0.0208333333333333</v>
      </c>
      <c r="V152" s="0" t="n">
        <f aca="false">LMPreScn!R154</f>
        <v>6</v>
      </c>
      <c r="W152" s="0" t="n">
        <f aca="false">LMPreScn!S154</f>
        <v>9</v>
      </c>
      <c r="X152" s="0" t="str">
        <f aca="false">LMPreScn!M154</f>
        <v>The factory completed the luggage.</v>
      </c>
      <c r="Y152" s="0" t="str">
        <f aca="false">LMPreScn!N154</f>
        <v>They had been asked to</v>
      </c>
    </row>
    <row r="153" customFormat="false" ht="13.8" hidden="false" customHeight="false" outlineLevel="0" collapsed="false">
      <c r="A153" s="0" t="str">
        <f aca="false">CONCATENATE("Item/",ASC(C153),"/",E153)</f>
        <v>Item/18019/list_2/half_1/agent_76/metverb_4/target_75/avtcon_2</v>
      </c>
      <c r="B153" s="34" t="str">
        <f aca="false">CONCATENATE("(#", ASC( LMPreScn!I155), ") \d+ (\d+)")</f>
        <v>(#18019) \d+ (\d+)</v>
      </c>
      <c r="C153" s="0" t="n">
        <f aca="false">LMPreScn!I155</f>
        <v>18019</v>
      </c>
      <c r="D153" s="0" t="str">
        <f aca="false">CONCATENATE(P153,"_", R153, "_", T153)</f>
        <v>bellhops_completed_make</v>
      </c>
      <c r="E153" s="0" t="str">
        <f aca="false">CONCATENATE( "list_", G153, "/", "half_", K153, "/", "agent_", O153, "/", "metverb_", Q153, "/", "target_", S153, "/", "avtcon_", I153)</f>
        <v>list_2/half_1/agent_76/metverb_4/target_75/avtcon_2</v>
      </c>
      <c r="F153" s="0" t="str">
        <f aca="false">CONCATENATE( H153, "/", L153, "/", P153, "/", R153, "/", T153, "/", J153)</f>
        <v>BH2N/first/bellhops/completed/make/incon</v>
      </c>
      <c r="G153" s="0" t="n">
        <f aca="false">IF(LEFT(H153,1)="A",1,IF(LEFT(H153,1)="B",2,IF(LEFT(H153,1)="C",3,IF(LEFT(H153,1)="D",4,#na))))</f>
        <v>2</v>
      </c>
      <c r="H153" s="0" t="str">
        <f aca="false">LMPreScn!A155</f>
        <v>BH2N</v>
      </c>
      <c r="I153" s="0" t="n">
        <v>2</v>
      </c>
      <c r="J153" s="0" t="s">
        <v>3594</v>
      </c>
      <c r="K153" s="0" t="n">
        <v>1</v>
      </c>
      <c r="L153" s="0" t="s">
        <v>3593</v>
      </c>
      <c r="M153" s="0" t="n">
        <f aca="false">1 + (2*(INT((ROW()-2)/4))) + MOD(ROW()-2,2)</f>
        <v>76</v>
      </c>
      <c r="N153" s="0" t="str">
        <f aca="false">CONCATENATE("context_",ASC(M153))</f>
        <v>context_76</v>
      </c>
      <c r="O153" s="0" t="n">
        <f aca="false">M153</f>
        <v>76</v>
      </c>
      <c r="P153" s="0" t="str">
        <f aca="false">MID(LMPreScn!M155, SEARCH(" ", LMPreScn!M155, SEARCH(" ", LMPreScn!M155))+1, SEARCH(" ", LMPreScn!M155, SEARCH(" ", LMPreScn!M155)+1) -  (SEARCH(" ", LMPreScn!M155, SEARCH(" ", LMPreScn!M155)) + 1))</f>
        <v>bellhops</v>
      </c>
      <c r="Q153" s="0" t="n">
        <f aca="false">IF(R153="attempted", 1, IF(R153="avoided", 2, IF(R153="began",3,IF(R153="completed",4, IF(R153="continued",5,IF(R153="endured", 6, IF(R153="enjoyed", 7, IF(R153="finished", 8, IF(R153="preferred", 9, IF(R153="resisted", 10, IF(R153="started", 11, IF(R153="tried",12,"ERROR"))))))))))))</f>
        <v>4</v>
      </c>
      <c r="R153" s="0" t="str">
        <f aca="false">LMPreScn!T155</f>
        <v>completed</v>
      </c>
      <c r="S153" s="0" t="n">
        <f aca="false">1 + (2*(INT((ROW()-2)/4))) + MOD(ROW()-1,2)</f>
        <v>75</v>
      </c>
      <c r="T153" s="0" t="str">
        <f aca="false">LMPreScn!CK155</f>
        <v>make</v>
      </c>
      <c r="U153" s="33" t="n">
        <f aca="false">LMPreScn!CI155</f>
        <v>0</v>
      </c>
      <c r="V153" s="0" t="n">
        <f aca="false">LMPreScn!R155</f>
        <v>6</v>
      </c>
      <c r="W153" s="0" t="n">
        <f aca="false">LMPreScn!S155</f>
        <v>9</v>
      </c>
      <c r="X153" s="0" t="str">
        <f aca="false">LMPreScn!M155</f>
        <v>The bellhops completed the luggage.</v>
      </c>
      <c r="Y153" s="0" t="str">
        <f aca="false">LMPreScn!N155</f>
        <v>They had been asked to</v>
      </c>
    </row>
    <row r="154" customFormat="false" ht="13.8" hidden="false" customHeight="false" outlineLevel="0" collapsed="false">
      <c r="A154" s="0" t="str">
        <f aca="false">CONCATENATE("Item/",ASC(C154),"/",E154)</f>
        <v>Item/10020/list_4/half_1/agent_77/metverb_4/target_77/avtcon_1</v>
      </c>
      <c r="B154" s="34" t="str">
        <f aca="false">CONCATENATE("(#", ASC( LMPreScn!I156), ") \d+ (\d+)")</f>
        <v>(#10020) \d+ (\d+)</v>
      </c>
      <c r="C154" s="0" t="n">
        <f aca="false">LMPreScn!I156</f>
        <v>10020</v>
      </c>
      <c r="D154" s="0" t="str">
        <f aca="false">CONCATENATE(P154,"_", R154, "_", T154)</f>
        <v>plumber_completed_fix</v>
      </c>
      <c r="E154" s="0" t="str">
        <f aca="false">CONCATENATE( "list_", G154, "/", "half_", K154, "/", "agent_", O154, "/", "metverb_", Q154, "/", "target_", S154, "/", "avtcon_", I154)</f>
        <v>list_4/half_1/agent_77/metverb_4/target_77/avtcon_1</v>
      </c>
      <c r="F154" s="0" t="str">
        <f aca="false">CONCATENATE( H154, "/", L154, "/", P154, "/", R154, "/", T154, "/", J154)</f>
        <v>DH1N/first/plumber/completed/fix/con</v>
      </c>
      <c r="G154" s="0" t="n">
        <f aca="false">IF(LEFT(H154,1)="A",1,IF(LEFT(H154,1)="B",2,IF(LEFT(H154,1)="C",3,IF(LEFT(H154,1)="D",4,#na))))</f>
        <v>4</v>
      </c>
      <c r="H154" s="0" t="str">
        <f aca="false">LMPreScn!A156</f>
        <v>DH1N</v>
      </c>
      <c r="I154" s="0" t="n">
        <v>1</v>
      </c>
      <c r="J154" s="0" t="s">
        <v>3592</v>
      </c>
      <c r="K154" s="0" t="n">
        <v>1</v>
      </c>
      <c r="L154" s="0" t="s">
        <v>3593</v>
      </c>
      <c r="M154" s="0" t="n">
        <f aca="false">1 + (2*(INT((ROW()-2)/4))) + MOD(ROW()-2,2)</f>
        <v>77</v>
      </c>
      <c r="N154" s="0" t="str">
        <f aca="false">CONCATENATE("context_",ASC(M154))</f>
        <v>context_77</v>
      </c>
      <c r="O154" s="0" t="n">
        <f aca="false">M154</f>
        <v>77</v>
      </c>
      <c r="P154" s="0" t="str">
        <f aca="false">MID(LMPreScn!M156, SEARCH(" ", LMPreScn!M156, SEARCH(" ", LMPreScn!M156))+1, SEARCH(" ", LMPreScn!M156, SEARCH(" ", LMPreScn!M156)+1) -  (SEARCH(" ", LMPreScn!M156, SEARCH(" ", LMPreScn!M156)) + 1))</f>
        <v>plumber</v>
      </c>
      <c r="Q154" s="0" t="n">
        <f aca="false">IF(R154="attempted", 1, IF(R154="avoided", 2, IF(R154="began",3,IF(R154="completed",4, IF(R154="continued",5,IF(R154="endured", 6, IF(R154="enjoyed", 7, IF(R154="finished", 8, IF(R154="preferred", 9, IF(R154="resisted", 10, IF(R154="started", 11, IF(R154="tried",12,"ERROR"))))))))))))</f>
        <v>4</v>
      </c>
      <c r="R154" s="0" t="str">
        <f aca="false">LMPreScn!T156</f>
        <v>completed</v>
      </c>
      <c r="S154" s="0" t="n">
        <f aca="false">1 + (2*(INT((ROW()-2)/4))) + MOD(ROW()-2,2)</f>
        <v>77</v>
      </c>
      <c r="T154" s="0" t="str">
        <f aca="false">LMPreScn!CK156</f>
        <v>fix</v>
      </c>
      <c r="U154" s="33" t="n">
        <f aca="false">LMPreScn!CI156</f>
        <v>0.448979591836735</v>
      </c>
      <c r="V154" s="0" t="n">
        <f aca="false">LMPreScn!R156</f>
        <v>8</v>
      </c>
      <c r="W154" s="0" t="n">
        <f aca="false">LMPreScn!S156</f>
        <v>13</v>
      </c>
      <c r="X154" s="0" t="str">
        <f aca="false">LMPreScn!M156</f>
        <v>The plumber completed the shower.</v>
      </c>
      <c r="Y154" s="0" t="str">
        <f aca="false">LMPreScn!N156</f>
        <v>It took just a few minutes to</v>
      </c>
    </row>
    <row r="155" customFormat="false" ht="13.8" hidden="false" customHeight="false" outlineLevel="0" collapsed="false">
      <c r="A155" s="0" t="str">
        <f aca="false">CONCATENATE("Item/",ASC(C155),"/",E155)</f>
        <v>Item/11020/list_1/half_1/agent_78/metverb_4/target_78/avtcon_1</v>
      </c>
      <c r="B155" s="34" t="str">
        <f aca="false">CONCATENATE("(#", ASC( LMPreScn!I157), ") \d+ (\d+)")</f>
        <v>(#11020) \d+ (\d+)</v>
      </c>
      <c r="C155" s="0" t="n">
        <f aca="false">LMPreScn!I157</f>
        <v>11020</v>
      </c>
      <c r="D155" s="0" t="str">
        <f aca="false">CONCATENATE(P155,"_", R155, "_", T155)</f>
        <v>spa_completed_rinse</v>
      </c>
      <c r="E155" s="0" t="str">
        <f aca="false">CONCATENATE( "list_", G155, "/", "half_", K155, "/", "agent_", O155, "/", "metverb_", Q155, "/", "target_", S155, "/", "avtcon_", I155)</f>
        <v>list_1/half_1/agent_78/metverb_4/target_78/avtcon_1</v>
      </c>
      <c r="F155" s="0" t="str">
        <f aca="false">CONCATENATE( H155, "/", L155, "/", P155, "/", R155, "/", T155, "/", J155)</f>
        <v>AH1N/first/spa/completed/rinse/con</v>
      </c>
      <c r="G155" s="0" t="n">
        <f aca="false">IF(LEFT(H155,1)="A",1,IF(LEFT(H155,1)="B",2,IF(LEFT(H155,1)="C",3,IF(LEFT(H155,1)="D",4,#na))))</f>
        <v>1</v>
      </c>
      <c r="H155" s="0" t="str">
        <f aca="false">LMPreScn!A157</f>
        <v>AH1N</v>
      </c>
      <c r="I155" s="0" t="n">
        <v>1</v>
      </c>
      <c r="J155" s="0" t="s">
        <v>3592</v>
      </c>
      <c r="K155" s="0" t="n">
        <v>1</v>
      </c>
      <c r="L155" s="0" t="s">
        <v>3593</v>
      </c>
      <c r="M155" s="0" t="n">
        <f aca="false">1 + (2*(INT((ROW()-2)/4))) + MOD(ROW()-2,2)</f>
        <v>78</v>
      </c>
      <c r="N155" s="0" t="str">
        <f aca="false">CONCATENATE("context_",ASC(M155))</f>
        <v>context_78</v>
      </c>
      <c r="O155" s="0" t="n">
        <f aca="false">M155</f>
        <v>78</v>
      </c>
      <c r="P155" s="0" t="str">
        <f aca="false">MID(LMPreScn!M157, SEARCH(" ", LMPreScn!M157, SEARCH(" ", LMPreScn!M157))+1, SEARCH(" ", LMPreScn!M157, SEARCH(" ", LMPreScn!M157)+1) -  (SEARCH(" ", LMPreScn!M157, SEARCH(" ", LMPreScn!M157)) + 1))</f>
        <v>spa</v>
      </c>
      <c r="Q155" s="0" t="n">
        <f aca="false">IF(R155="attempted", 1, IF(R155="avoided", 2, IF(R155="began",3,IF(R155="completed",4, IF(R155="continued",5,IF(R155="endured", 6, IF(R155="enjoyed", 7, IF(R155="finished", 8, IF(R155="preferred", 9, IF(R155="resisted", 10, IF(R155="started", 11, IF(R155="tried",12,"ERROR"))))))))))))</f>
        <v>4</v>
      </c>
      <c r="R155" s="0" t="str">
        <f aca="false">LMPreScn!T157</f>
        <v>completed</v>
      </c>
      <c r="S155" s="0" t="n">
        <f aca="false">1 + (2*(INT((ROW()-2)/4))) + MOD(ROW()-2,2)</f>
        <v>78</v>
      </c>
      <c r="T155" s="0" t="str">
        <f aca="false">LMPreScn!CK157</f>
        <v>rinse</v>
      </c>
      <c r="U155" s="33" t="n">
        <f aca="false">LMPreScn!CI157</f>
        <v>0.166666666666667</v>
      </c>
      <c r="V155" s="0" t="n">
        <f aca="false">LMPreScn!R157</f>
        <v>8</v>
      </c>
      <c r="W155" s="0" t="n">
        <f aca="false">LMPreScn!S157</f>
        <v>13</v>
      </c>
      <c r="X155" s="0" t="str">
        <f aca="false">LMPreScn!M157</f>
        <v>The spa guest completed the shower.</v>
      </c>
      <c r="Y155" s="0" t="str">
        <f aca="false">LMPreScn!N157</f>
        <v>It took just a few minutes to</v>
      </c>
    </row>
    <row r="156" customFormat="false" ht="13.8" hidden="false" customHeight="false" outlineLevel="0" collapsed="false">
      <c r="A156" s="0" t="str">
        <f aca="false">CONCATENATE("Item/",ASC(C156),"/",E156)</f>
        <v>Item/12020/list_2/half_1/agent_77/metverb_4/target_78/avtcon_2</v>
      </c>
      <c r="B156" s="34" t="str">
        <f aca="false">CONCATENATE("(#", ASC( LMPreScn!I158), ") \d+ (\d+)")</f>
        <v>(#12020) \d+ (\d+)</v>
      </c>
      <c r="C156" s="0" t="n">
        <f aca="false">LMPreScn!I158</f>
        <v>12020</v>
      </c>
      <c r="D156" s="0" t="str">
        <f aca="false">CONCATENATE(P156,"_", R156, "_", T156)</f>
        <v>plumber_completed_rinse</v>
      </c>
      <c r="E156" s="0" t="str">
        <f aca="false">CONCATENATE( "list_", G156, "/", "half_", K156, "/", "agent_", O156, "/", "metverb_", Q156, "/", "target_", S156, "/", "avtcon_", I156)</f>
        <v>list_2/half_1/agent_77/metverb_4/target_78/avtcon_2</v>
      </c>
      <c r="F156" s="0" t="str">
        <f aca="false">CONCATENATE( H156, "/", L156, "/", P156, "/", R156, "/", T156, "/", J156)</f>
        <v>BH1N/first/plumber/completed/rinse/incon</v>
      </c>
      <c r="G156" s="0" t="n">
        <f aca="false">IF(LEFT(H156,1)="A",1,IF(LEFT(H156,1)="B",2,IF(LEFT(H156,1)="C",3,IF(LEFT(H156,1)="D",4,#na))))</f>
        <v>2</v>
      </c>
      <c r="H156" s="0" t="str">
        <f aca="false">LMPreScn!A158</f>
        <v>BH1N</v>
      </c>
      <c r="I156" s="0" t="n">
        <v>2</v>
      </c>
      <c r="J156" s="0" t="s">
        <v>3594</v>
      </c>
      <c r="K156" s="0" t="n">
        <v>1</v>
      </c>
      <c r="L156" s="0" t="s">
        <v>3593</v>
      </c>
      <c r="M156" s="0" t="n">
        <f aca="false">1 + (2*(INT((ROW()-2)/4))) + MOD(ROW()-2,2)</f>
        <v>77</v>
      </c>
      <c r="N156" s="0" t="str">
        <f aca="false">CONCATENATE("context_",ASC(M156))</f>
        <v>context_77</v>
      </c>
      <c r="O156" s="0" t="n">
        <f aca="false">M156</f>
        <v>77</v>
      </c>
      <c r="P156" s="0" t="str">
        <f aca="false">MID(LMPreScn!M158, SEARCH(" ", LMPreScn!M158, SEARCH(" ", LMPreScn!M158))+1, SEARCH(" ", LMPreScn!M158, SEARCH(" ", LMPreScn!M158)+1) -  (SEARCH(" ", LMPreScn!M158, SEARCH(" ", LMPreScn!M158)) + 1))</f>
        <v>plumber</v>
      </c>
      <c r="Q156" s="0" t="n">
        <f aca="false">IF(R156="attempted", 1, IF(R156="avoided", 2, IF(R156="began",3,IF(R156="completed",4, IF(R156="continued",5,IF(R156="endured", 6, IF(R156="enjoyed", 7, IF(R156="finished", 8, IF(R156="preferred", 9, IF(R156="resisted", 10, IF(R156="started", 11, IF(R156="tried",12,"ERROR"))))))))))))</f>
        <v>4</v>
      </c>
      <c r="R156" s="0" t="str">
        <f aca="false">LMPreScn!T158</f>
        <v>completed</v>
      </c>
      <c r="S156" s="0" t="n">
        <f aca="false">1 + (2*(INT((ROW()-2)/4))) + MOD(ROW()-1,2)</f>
        <v>78</v>
      </c>
      <c r="T156" s="0" t="str">
        <f aca="false">LMPreScn!CK158</f>
        <v>rinse</v>
      </c>
      <c r="U156" s="33" t="n">
        <f aca="false">LMPreScn!CI158</f>
        <v>0</v>
      </c>
      <c r="V156" s="0" t="n">
        <f aca="false">LMPreScn!R158</f>
        <v>8</v>
      </c>
      <c r="W156" s="0" t="n">
        <f aca="false">LMPreScn!S158</f>
        <v>13</v>
      </c>
      <c r="X156" s="0" t="str">
        <f aca="false">LMPreScn!M158</f>
        <v>The plumber completed the shower.</v>
      </c>
      <c r="Y156" s="0" t="str">
        <f aca="false">LMPreScn!N158</f>
        <v>It took just a few minutes to</v>
      </c>
    </row>
    <row r="157" customFormat="false" ht="13.8" hidden="false" customHeight="false" outlineLevel="0" collapsed="false">
      <c r="A157" s="0" t="str">
        <f aca="false">CONCATENATE("Item/",ASC(C157),"/",E157)</f>
        <v>Item/13020/list_3/half_1/agent_78/metverb_4/target_77/avtcon_2</v>
      </c>
      <c r="B157" s="34" t="str">
        <f aca="false">CONCATENATE("(#", ASC( LMPreScn!I159), ") \d+ (\d+)")</f>
        <v>(#13020) \d+ (\d+)</v>
      </c>
      <c r="C157" s="0" t="n">
        <f aca="false">LMPreScn!I159</f>
        <v>13020</v>
      </c>
      <c r="D157" s="0" t="str">
        <f aca="false">CONCATENATE(P157,"_", R157, "_", T157)</f>
        <v>spa_completed_fix</v>
      </c>
      <c r="E157" s="0" t="str">
        <f aca="false">CONCATENATE( "list_", G157, "/", "half_", K157, "/", "agent_", O157, "/", "metverb_", Q157, "/", "target_", S157, "/", "avtcon_", I157)</f>
        <v>list_3/half_1/agent_78/metverb_4/target_77/avtcon_2</v>
      </c>
      <c r="F157" s="0" t="str">
        <f aca="false">CONCATENATE( H157, "/", L157, "/", P157, "/", R157, "/", T157, "/", J157)</f>
        <v>CH1N/first/spa/completed/fix/incon</v>
      </c>
      <c r="G157" s="0" t="n">
        <f aca="false">IF(LEFT(H157,1)="A",1,IF(LEFT(H157,1)="B",2,IF(LEFT(H157,1)="C",3,IF(LEFT(H157,1)="D",4,#na))))</f>
        <v>3</v>
      </c>
      <c r="H157" s="0" t="str">
        <f aca="false">LMPreScn!A159</f>
        <v>CH1N</v>
      </c>
      <c r="I157" s="0" t="n">
        <v>2</v>
      </c>
      <c r="J157" s="0" t="s">
        <v>3594</v>
      </c>
      <c r="K157" s="0" t="n">
        <v>1</v>
      </c>
      <c r="L157" s="0" t="s">
        <v>3593</v>
      </c>
      <c r="M157" s="0" t="n">
        <f aca="false">1 + (2*(INT((ROW()-2)/4))) + MOD(ROW()-2,2)</f>
        <v>78</v>
      </c>
      <c r="N157" s="0" t="str">
        <f aca="false">CONCATENATE("context_",ASC(M157))</f>
        <v>context_78</v>
      </c>
      <c r="O157" s="0" t="n">
        <f aca="false">M157</f>
        <v>78</v>
      </c>
      <c r="P157" s="0" t="str">
        <f aca="false">MID(LMPreScn!M159, SEARCH(" ", LMPreScn!M159, SEARCH(" ", LMPreScn!M159))+1, SEARCH(" ", LMPreScn!M159, SEARCH(" ", LMPreScn!M159)+1) -  (SEARCH(" ", LMPreScn!M159, SEARCH(" ", LMPreScn!M159)) + 1))</f>
        <v>spa</v>
      </c>
      <c r="Q157" s="0" t="n">
        <f aca="false">IF(R157="attempted", 1, IF(R157="avoided", 2, IF(R157="began",3,IF(R157="completed",4, IF(R157="continued",5,IF(R157="endured", 6, IF(R157="enjoyed", 7, IF(R157="finished", 8, IF(R157="preferred", 9, IF(R157="resisted", 10, IF(R157="started", 11, IF(R157="tried",12,"ERROR"))))))))))))</f>
        <v>4</v>
      </c>
      <c r="R157" s="0" t="str">
        <f aca="false">LMPreScn!T159</f>
        <v>completed</v>
      </c>
      <c r="S157" s="0" t="n">
        <f aca="false">1 + (2*(INT((ROW()-2)/4))) + MOD(ROW()-1,2)</f>
        <v>77</v>
      </c>
      <c r="T157" s="0" t="str">
        <f aca="false">LMPreScn!CK159</f>
        <v>fix</v>
      </c>
      <c r="U157" s="33" t="n">
        <f aca="false">LMPreScn!CI159</f>
        <v>0</v>
      </c>
      <c r="V157" s="0" t="n">
        <f aca="false">LMPreScn!R159</f>
        <v>8</v>
      </c>
      <c r="W157" s="0" t="n">
        <f aca="false">LMPreScn!S159</f>
        <v>13</v>
      </c>
      <c r="X157" s="0" t="str">
        <f aca="false">LMPreScn!M159</f>
        <v>The spa guest completed the shower.</v>
      </c>
      <c r="Y157" s="0" t="str">
        <f aca="false">LMPreScn!N159</f>
        <v>It took just a few minutes to</v>
      </c>
    </row>
    <row r="158" customFormat="false" ht="13.8" hidden="false" customHeight="false" outlineLevel="0" collapsed="false">
      <c r="A158" s="0" t="str">
        <f aca="false">CONCATENATE("Item/",ASC(C158),"/",E158)</f>
        <v>Item/15020/list_1/half_1/agent_79/metverb_4/target_79/avtcon_1</v>
      </c>
      <c r="B158" s="34" t="str">
        <f aca="false">CONCATENATE("(#", ASC( LMPreScn!I160), ") \d+ (\d+)")</f>
        <v>(#15020) \d+ (\d+)</v>
      </c>
      <c r="C158" s="0" t="n">
        <f aca="false">LMPreScn!I160</f>
        <v>15020</v>
      </c>
      <c r="D158" s="0" t="str">
        <f aca="false">CONCATENATE(P158,"_", R158, "_", T158)</f>
        <v>plumber_completed_fix</v>
      </c>
      <c r="E158" s="0" t="str">
        <f aca="false">CONCATENATE( "list_", G158, "/", "half_", K158, "/", "agent_", O158, "/", "metverb_", Q158, "/", "target_", S158, "/", "avtcon_", I158)</f>
        <v>list_1/half_1/agent_79/metverb_4/target_79/avtcon_1</v>
      </c>
      <c r="F158" s="0" t="str">
        <f aca="false">CONCATENATE( H158, "/", L158, "/", P158, "/", R158, "/", T158, "/", J158)</f>
        <v>AH2N/first/plumber/completed/fix/con</v>
      </c>
      <c r="G158" s="0" t="n">
        <f aca="false">IF(LEFT(H158,1)="A",1,IF(LEFT(H158,1)="B",2,IF(LEFT(H158,1)="C",3,IF(LEFT(H158,1)="D",4,#na))))</f>
        <v>1</v>
      </c>
      <c r="H158" s="0" t="str">
        <f aca="false">LMPreScn!A160</f>
        <v>AH2N</v>
      </c>
      <c r="I158" s="0" t="n">
        <v>1</v>
      </c>
      <c r="J158" s="0" t="s">
        <v>3592</v>
      </c>
      <c r="K158" s="0" t="n">
        <v>1</v>
      </c>
      <c r="L158" s="0" t="s">
        <v>3593</v>
      </c>
      <c r="M158" s="0" t="n">
        <f aca="false">1 + (2*(INT((ROW()-2)/4))) + MOD(ROW()-2,2)</f>
        <v>79</v>
      </c>
      <c r="N158" s="0" t="str">
        <f aca="false">CONCATENATE("context_",ASC(M158))</f>
        <v>context_79</v>
      </c>
      <c r="O158" s="0" t="n">
        <f aca="false">M158</f>
        <v>79</v>
      </c>
      <c r="P158" s="0" t="str">
        <f aca="false">MID(LMPreScn!M160, SEARCH(" ", LMPreScn!M160, SEARCH(" ", LMPreScn!M160))+1, SEARCH(" ", LMPreScn!M160, SEARCH(" ", LMPreScn!M160)+1) -  (SEARCH(" ", LMPreScn!M160, SEARCH(" ", LMPreScn!M160)) + 1))</f>
        <v>plumber</v>
      </c>
      <c r="Q158" s="0" t="n">
        <f aca="false">IF(R158="attempted", 1, IF(R158="avoided", 2, IF(R158="began",3,IF(R158="completed",4, IF(R158="continued",5,IF(R158="endured", 6, IF(R158="enjoyed", 7, IF(R158="finished", 8, IF(R158="preferred", 9, IF(R158="resisted", 10, IF(R158="started", 11, IF(R158="tried",12,"ERROR"))))))))))))</f>
        <v>4</v>
      </c>
      <c r="R158" s="0" t="str">
        <f aca="false">LMPreScn!T160</f>
        <v>completed</v>
      </c>
      <c r="S158" s="0" t="n">
        <f aca="false">1 + (2*(INT((ROW()-2)/4))) + MOD(ROW()-2,2)</f>
        <v>79</v>
      </c>
      <c r="T158" s="0" t="str">
        <f aca="false">LMPreScn!CK160</f>
        <v>fix</v>
      </c>
      <c r="U158" s="33" t="n">
        <f aca="false">LMPreScn!CI160</f>
        <v>0.448979591836735</v>
      </c>
      <c r="V158" s="0" t="n">
        <f aca="false">LMPreScn!R160</f>
        <v>8</v>
      </c>
      <c r="W158" s="0" t="n">
        <f aca="false">LMPreScn!S160</f>
        <v>13</v>
      </c>
      <c r="X158" s="0" t="str">
        <f aca="false">LMPreScn!M160</f>
        <v>The plumber completed the shower.</v>
      </c>
      <c r="Y158" s="0" t="str">
        <f aca="false">LMPreScn!N160</f>
        <v>It took just a few minutes to</v>
      </c>
    </row>
    <row r="159" customFormat="false" ht="13.8" hidden="false" customHeight="false" outlineLevel="0" collapsed="false">
      <c r="A159" s="0" t="str">
        <f aca="false">CONCATENATE("Item/",ASC(C159),"/",E159)</f>
        <v>Item/16020/list_4/half_1/agent_80/metverb_4/target_80/avtcon_1</v>
      </c>
      <c r="B159" s="34" t="str">
        <f aca="false">CONCATENATE("(#", ASC( LMPreScn!I161), ") \d+ (\d+)")</f>
        <v>(#16020) \d+ (\d+)</v>
      </c>
      <c r="C159" s="0" t="n">
        <f aca="false">LMPreScn!I161</f>
        <v>16020</v>
      </c>
      <c r="D159" s="0" t="str">
        <f aca="false">CONCATENATE(P159,"_", R159, "_", T159)</f>
        <v>spa_completed_rinse</v>
      </c>
      <c r="E159" s="0" t="str">
        <f aca="false">CONCATENATE( "list_", G159, "/", "half_", K159, "/", "agent_", O159, "/", "metverb_", Q159, "/", "target_", S159, "/", "avtcon_", I159)</f>
        <v>list_4/half_1/agent_80/metverb_4/target_80/avtcon_1</v>
      </c>
      <c r="F159" s="0" t="str">
        <f aca="false">CONCATENATE( H159, "/", L159, "/", P159, "/", R159, "/", T159, "/", J159)</f>
        <v>DH2N/first/spa/completed/rinse/con</v>
      </c>
      <c r="G159" s="0" t="n">
        <f aca="false">IF(LEFT(H159,1)="A",1,IF(LEFT(H159,1)="B",2,IF(LEFT(H159,1)="C",3,IF(LEFT(H159,1)="D",4,#na))))</f>
        <v>4</v>
      </c>
      <c r="H159" s="0" t="str">
        <f aca="false">LMPreScn!A161</f>
        <v>DH2N</v>
      </c>
      <c r="I159" s="0" t="n">
        <v>1</v>
      </c>
      <c r="J159" s="0" t="s">
        <v>3592</v>
      </c>
      <c r="K159" s="0" t="n">
        <v>1</v>
      </c>
      <c r="L159" s="0" t="s">
        <v>3593</v>
      </c>
      <c r="M159" s="0" t="n">
        <f aca="false">1 + (2*(INT((ROW()-2)/4))) + MOD(ROW()-2,2)</f>
        <v>80</v>
      </c>
      <c r="N159" s="0" t="str">
        <f aca="false">CONCATENATE("context_",ASC(M159))</f>
        <v>context_80</v>
      </c>
      <c r="O159" s="0" t="n">
        <f aca="false">M159</f>
        <v>80</v>
      </c>
      <c r="P159" s="0" t="str">
        <f aca="false">MID(LMPreScn!M161, SEARCH(" ", LMPreScn!M161, SEARCH(" ", LMPreScn!M161))+1, SEARCH(" ", LMPreScn!M161, SEARCH(" ", LMPreScn!M161)+1) -  (SEARCH(" ", LMPreScn!M161, SEARCH(" ", LMPreScn!M161)) + 1))</f>
        <v>spa</v>
      </c>
      <c r="Q159" s="0" t="n">
        <f aca="false">IF(R159="attempted", 1, IF(R159="avoided", 2, IF(R159="began",3,IF(R159="completed",4, IF(R159="continued",5,IF(R159="endured", 6, IF(R159="enjoyed", 7, IF(R159="finished", 8, IF(R159="preferred", 9, IF(R159="resisted", 10, IF(R159="started", 11, IF(R159="tried",12,"ERROR"))))))))))))</f>
        <v>4</v>
      </c>
      <c r="R159" s="0" t="str">
        <f aca="false">LMPreScn!T161</f>
        <v>completed</v>
      </c>
      <c r="S159" s="0" t="n">
        <f aca="false">1 + (2*(INT((ROW()-2)/4))) + MOD(ROW()-2,2)</f>
        <v>80</v>
      </c>
      <c r="T159" s="0" t="str">
        <f aca="false">LMPreScn!CK161</f>
        <v>rinse</v>
      </c>
      <c r="U159" s="33" t="n">
        <f aca="false">LMPreScn!CI161</f>
        <v>0.166666666666667</v>
      </c>
      <c r="V159" s="0" t="n">
        <f aca="false">LMPreScn!R161</f>
        <v>8</v>
      </c>
      <c r="W159" s="0" t="n">
        <f aca="false">LMPreScn!S161</f>
        <v>13</v>
      </c>
      <c r="X159" s="0" t="str">
        <f aca="false">LMPreScn!M161</f>
        <v>The spa guest completed the shower.</v>
      </c>
      <c r="Y159" s="0" t="str">
        <f aca="false">LMPreScn!N161</f>
        <v>It took just a few minutes to</v>
      </c>
    </row>
    <row r="160" customFormat="false" ht="13.8" hidden="false" customHeight="false" outlineLevel="0" collapsed="false">
      <c r="A160" s="0" t="str">
        <f aca="false">CONCATENATE("Item/",ASC(C160),"/",E160)</f>
        <v>Item/17020/list_3/half_1/agent_79/metverb_4/target_80/avtcon_2</v>
      </c>
      <c r="B160" s="34" t="str">
        <f aca="false">CONCATENATE("(#", ASC( LMPreScn!I162), ") \d+ (\d+)")</f>
        <v>(#17020) \d+ (\d+)</v>
      </c>
      <c r="C160" s="0" t="n">
        <f aca="false">LMPreScn!I162</f>
        <v>17020</v>
      </c>
      <c r="D160" s="0" t="str">
        <f aca="false">CONCATENATE(P160,"_", R160, "_", T160)</f>
        <v>plumber_completed_rinse</v>
      </c>
      <c r="E160" s="0" t="str">
        <f aca="false">CONCATENATE( "list_", G160, "/", "half_", K160, "/", "agent_", O160, "/", "metverb_", Q160, "/", "target_", S160, "/", "avtcon_", I160)</f>
        <v>list_3/half_1/agent_79/metverb_4/target_80/avtcon_2</v>
      </c>
      <c r="F160" s="0" t="str">
        <f aca="false">CONCATENATE( H160, "/", L160, "/", P160, "/", R160, "/", T160, "/", J160)</f>
        <v>CH2N/first/plumber/completed/rinse/incon</v>
      </c>
      <c r="G160" s="0" t="n">
        <f aca="false">IF(LEFT(H160,1)="A",1,IF(LEFT(H160,1)="B",2,IF(LEFT(H160,1)="C",3,IF(LEFT(H160,1)="D",4,#na))))</f>
        <v>3</v>
      </c>
      <c r="H160" s="0" t="str">
        <f aca="false">LMPreScn!A162</f>
        <v>CH2N</v>
      </c>
      <c r="I160" s="0" t="n">
        <v>2</v>
      </c>
      <c r="J160" s="0" t="s">
        <v>3594</v>
      </c>
      <c r="K160" s="0" t="n">
        <v>1</v>
      </c>
      <c r="L160" s="0" t="s">
        <v>3593</v>
      </c>
      <c r="M160" s="0" t="n">
        <f aca="false">1 + (2*(INT((ROW()-2)/4))) + MOD(ROW()-2,2)</f>
        <v>79</v>
      </c>
      <c r="N160" s="0" t="str">
        <f aca="false">CONCATENATE("context_",ASC(M160))</f>
        <v>context_79</v>
      </c>
      <c r="O160" s="0" t="n">
        <f aca="false">M160</f>
        <v>79</v>
      </c>
      <c r="P160" s="0" t="str">
        <f aca="false">MID(LMPreScn!M162, SEARCH(" ", LMPreScn!M162, SEARCH(" ", LMPreScn!M162))+1, SEARCH(" ", LMPreScn!M162, SEARCH(" ", LMPreScn!M162)+1) -  (SEARCH(" ", LMPreScn!M162, SEARCH(" ", LMPreScn!M162)) + 1))</f>
        <v>plumber</v>
      </c>
      <c r="Q160" s="0" t="n">
        <f aca="false">IF(R160="attempted", 1, IF(R160="avoided", 2, IF(R160="began",3,IF(R160="completed",4, IF(R160="continued",5,IF(R160="endured", 6, IF(R160="enjoyed", 7, IF(R160="finished", 8, IF(R160="preferred", 9, IF(R160="resisted", 10, IF(R160="started", 11, IF(R160="tried",12,"ERROR"))))))))))))</f>
        <v>4</v>
      </c>
      <c r="R160" s="0" t="str">
        <f aca="false">LMPreScn!T162</f>
        <v>completed</v>
      </c>
      <c r="S160" s="0" t="n">
        <f aca="false">1 + (2*(INT((ROW()-2)/4))) + MOD(ROW()-1,2)</f>
        <v>80</v>
      </c>
      <c r="T160" s="0" t="str">
        <f aca="false">LMPreScn!CK162</f>
        <v>rinse</v>
      </c>
      <c r="U160" s="33" t="n">
        <f aca="false">LMPreScn!CI162</f>
        <v>0</v>
      </c>
      <c r="V160" s="0" t="n">
        <f aca="false">LMPreScn!R162</f>
        <v>8</v>
      </c>
      <c r="W160" s="0" t="n">
        <f aca="false">LMPreScn!S162</f>
        <v>13</v>
      </c>
      <c r="X160" s="0" t="str">
        <f aca="false">LMPreScn!M162</f>
        <v>The plumber completed the shower.</v>
      </c>
      <c r="Y160" s="0" t="str">
        <f aca="false">LMPreScn!N162</f>
        <v>It took just a few minutes to</v>
      </c>
    </row>
    <row r="161" customFormat="false" ht="13.8" hidden="false" customHeight="false" outlineLevel="0" collapsed="false">
      <c r="A161" s="0" t="str">
        <f aca="false">CONCATENATE("Item/",ASC(C161),"/",E161)</f>
        <v>Item/18020/list_2/half_1/agent_80/metverb_4/target_79/avtcon_2</v>
      </c>
      <c r="B161" s="34" t="str">
        <f aca="false">CONCATENATE("(#", ASC( LMPreScn!I163), ") \d+ (\d+)")</f>
        <v>(#18020) \d+ (\d+)</v>
      </c>
      <c r="C161" s="0" t="n">
        <f aca="false">LMPreScn!I163</f>
        <v>18020</v>
      </c>
      <c r="D161" s="0" t="str">
        <f aca="false">CONCATENATE(P161,"_", R161, "_", T161)</f>
        <v>spa_completed_fix</v>
      </c>
      <c r="E161" s="0" t="str">
        <f aca="false">CONCATENATE( "list_", G161, "/", "half_", K161, "/", "agent_", O161, "/", "metverb_", Q161, "/", "target_", S161, "/", "avtcon_", I161)</f>
        <v>list_2/half_1/agent_80/metverb_4/target_79/avtcon_2</v>
      </c>
      <c r="F161" s="0" t="str">
        <f aca="false">CONCATENATE( H161, "/", L161, "/", P161, "/", R161, "/", T161, "/", J161)</f>
        <v>BH2N/first/spa/completed/fix/incon</v>
      </c>
      <c r="G161" s="0" t="n">
        <f aca="false">IF(LEFT(H161,1)="A",1,IF(LEFT(H161,1)="B",2,IF(LEFT(H161,1)="C",3,IF(LEFT(H161,1)="D",4,#na))))</f>
        <v>2</v>
      </c>
      <c r="H161" s="0" t="str">
        <f aca="false">LMPreScn!A163</f>
        <v>BH2N</v>
      </c>
      <c r="I161" s="0" t="n">
        <v>2</v>
      </c>
      <c r="J161" s="0" t="s">
        <v>3594</v>
      </c>
      <c r="K161" s="0" t="n">
        <v>1</v>
      </c>
      <c r="L161" s="0" t="s">
        <v>3593</v>
      </c>
      <c r="M161" s="0" t="n">
        <f aca="false">1 + (2*(INT((ROW()-2)/4))) + MOD(ROW()-2,2)</f>
        <v>80</v>
      </c>
      <c r="N161" s="0" t="str">
        <f aca="false">CONCATENATE("context_",ASC(M161))</f>
        <v>context_80</v>
      </c>
      <c r="O161" s="0" t="n">
        <f aca="false">M161</f>
        <v>80</v>
      </c>
      <c r="P161" s="0" t="str">
        <f aca="false">MID(LMPreScn!M163, SEARCH(" ", LMPreScn!M163, SEARCH(" ", LMPreScn!M163))+1, SEARCH(" ", LMPreScn!M163, SEARCH(" ", LMPreScn!M163)+1) -  (SEARCH(" ", LMPreScn!M163, SEARCH(" ", LMPreScn!M163)) + 1))</f>
        <v>spa</v>
      </c>
      <c r="Q161" s="0" t="n">
        <f aca="false">IF(R161="attempted", 1, IF(R161="avoided", 2, IF(R161="began",3,IF(R161="completed",4, IF(R161="continued",5,IF(R161="endured", 6, IF(R161="enjoyed", 7, IF(R161="finished", 8, IF(R161="preferred", 9, IF(R161="resisted", 10, IF(R161="started", 11, IF(R161="tried",12,"ERROR"))))))))))))</f>
        <v>4</v>
      </c>
      <c r="R161" s="0" t="str">
        <f aca="false">LMPreScn!T163</f>
        <v>completed</v>
      </c>
      <c r="S161" s="0" t="n">
        <f aca="false">1 + (2*(INT((ROW()-2)/4))) + MOD(ROW()-1,2)</f>
        <v>79</v>
      </c>
      <c r="T161" s="0" t="str">
        <f aca="false">LMPreScn!CK163</f>
        <v>fix</v>
      </c>
      <c r="U161" s="33" t="n">
        <f aca="false">LMPreScn!CI163</f>
        <v>0</v>
      </c>
      <c r="V161" s="0" t="n">
        <f aca="false">LMPreScn!R163</f>
        <v>8</v>
      </c>
      <c r="W161" s="0" t="n">
        <f aca="false">LMPreScn!S163</f>
        <v>13</v>
      </c>
      <c r="X161" s="0" t="str">
        <f aca="false">LMPreScn!M163</f>
        <v>The spa guest completed the shower.</v>
      </c>
      <c r="Y161" s="0" t="str">
        <f aca="false">LMPreScn!N163</f>
        <v>It took just a few minutes to</v>
      </c>
    </row>
    <row r="162" customFormat="false" ht="13.8" hidden="false" customHeight="false" outlineLevel="0" collapsed="false">
      <c r="A162" s="0" t="str">
        <f aca="false">CONCATENATE("Item/",ASC(C162),"/",E162)</f>
        <v>Item/10021/list_4/half_1/agent_81/metverb_4/target_81/avtcon_1</v>
      </c>
      <c r="B162" s="34" t="str">
        <f aca="false">CONCATENATE("(#", ASC( LMPreScn!I164), ") \d+ (\d+)")</f>
        <v>(#10021) \d+ (\d+)</v>
      </c>
      <c r="C162" s="0" t="n">
        <f aca="false">LMPreScn!I164</f>
        <v>10021</v>
      </c>
      <c r="D162" s="0" t="str">
        <f aca="false">CONCATENATE(P162,"_", R162, "_", T162)</f>
        <v>bride_completed_marry</v>
      </c>
      <c r="E162" s="0" t="str">
        <f aca="false">CONCATENATE( "list_", G162, "/", "half_", K162, "/", "agent_", O162, "/", "metverb_", Q162, "/", "target_", S162, "/", "avtcon_", I162)</f>
        <v>list_4/half_1/agent_81/metverb_4/target_81/avtcon_1</v>
      </c>
      <c r="F162" s="0" t="str">
        <f aca="false">CONCATENATE( H162, "/", L162, "/", P162, "/", R162, "/", T162, "/", J162)</f>
        <v>DH1N/first/bride/completed/marry/con</v>
      </c>
      <c r="G162" s="0" t="n">
        <f aca="false">IF(LEFT(H162,1)="A",1,IF(LEFT(H162,1)="B",2,IF(LEFT(H162,1)="C",3,IF(LEFT(H162,1)="D",4,#na))))</f>
        <v>4</v>
      </c>
      <c r="H162" s="0" t="str">
        <f aca="false">LMPreScn!A164</f>
        <v>DH1N</v>
      </c>
      <c r="I162" s="0" t="n">
        <v>1</v>
      </c>
      <c r="J162" s="0" t="s">
        <v>3592</v>
      </c>
      <c r="K162" s="0" t="n">
        <v>1</v>
      </c>
      <c r="L162" s="0" t="s">
        <v>3593</v>
      </c>
      <c r="M162" s="0" t="n">
        <f aca="false">1 + (2*(INT((ROW()-2)/4))) + MOD(ROW()-2,2)</f>
        <v>81</v>
      </c>
      <c r="N162" s="0" t="str">
        <f aca="false">CONCATENATE("context_",ASC(M162))</f>
        <v>context_81</v>
      </c>
      <c r="O162" s="0" t="n">
        <f aca="false">M162</f>
        <v>81</v>
      </c>
      <c r="P162" s="0" t="str">
        <f aca="false">MID(LMPreScn!M164, SEARCH(" ", LMPreScn!M164, SEARCH(" ", LMPreScn!M164))+1, SEARCH(" ", LMPreScn!M164, SEARCH(" ", LMPreScn!M164)+1) -  (SEARCH(" ", LMPreScn!M164, SEARCH(" ", LMPreScn!M164)) + 1))</f>
        <v>bride</v>
      </c>
      <c r="Q162" s="0" t="n">
        <f aca="false">IF(R162="attempted", 1, IF(R162="avoided", 2, IF(R162="began",3,IF(R162="completed",4, IF(R162="continued",5,IF(R162="endured", 6, IF(R162="enjoyed", 7, IF(R162="finished", 8, IF(R162="preferred", 9, IF(R162="resisted", 10, IF(R162="started", 11, IF(R162="tried",12,"ERROR"))))))))))))</f>
        <v>4</v>
      </c>
      <c r="R162" s="0" t="str">
        <f aca="false">LMPreScn!T164</f>
        <v>completed</v>
      </c>
      <c r="S162" s="0" t="n">
        <f aca="false">1 + (2*(INT((ROW()-2)/4))) + MOD(ROW()-2,2)</f>
        <v>81</v>
      </c>
      <c r="T162" s="0" t="str">
        <f aca="false">LMPreScn!CK164</f>
        <v>marry</v>
      </c>
      <c r="U162" s="33" t="n">
        <f aca="false">LMPreScn!CI164</f>
        <v>0.102040816326531</v>
      </c>
      <c r="V162" s="0" t="n">
        <f aca="false">LMPreScn!R164</f>
        <v>7</v>
      </c>
      <c r="W162" s="0" t="n">
        <f aca="false">LMPreScn!S164</f>
        <v>12</v>
      </c>
      <c r="X162" s="0" t="str">
        <f aca="false">LMPreScn!M164</f>
        <v>The bride and groom completed the ceremony.</v>
      </c>
      <c r="Y162" s="0" t="str">
        <f aca="false">LMPreScn!N164</f>
        <v>On this day they would finally</v>
      </c>
    </row>
    <row r="163" customFormat="false" ht="13.8" hidden="false" customHeight="false" outlineLevel="0" collapsed="false">
      <c r="A163" s="0" t="str">
        <f aca="false">CONCATENATE("Item/",ASC(C163),"/",E163)</f>
        <v>Item/11021/list_1/half_1/agent_82/metverb_4/target_82/avtcon_1</v>
      </c>
      <c r="B163" s="34" t="str">
        <f aca="false">CONCATENATE("(#", ASC( LMPreScn!I165), ") \d+ (\d+)")</f>
        <v>(#11021) \d+ (\d+)</v>
      </c>
      <c r="C163" s="0" t="n">
        <f aca="false">LMPreScn!I165</f>
        <v>11021</v>
      </c>
      <c r="D163" s="0" t="str">
        <f aca="false">CONCATENATE(P163,"_", R163, "_", T163)</f>
        <v>high_completed_graduate</v>
      </c>
      <c r="E163" s="0" t="str">
        <f aca="false">CONCATENATE( "list_", G163, "/", "half_", K163, "/", "agent_", O163, "/", "metverb_", Q163, "/", "target_", S163, "/", "avtcon_", I163)</f>
        <v>list_1/half_1/agent_82/metverb_4/target_82/avtcon_1</v>
      </c>
      <c r="F163" s="0" t="str">
        <f aca="false">CONCATENATE( H163, "/", L163, "/", P163, "/", R163, "/", T163, "/", J163)</f>
        <v>AH1N/first/high/completed/graduate/con</v>
      </c>
      <c r="G163" s="0" t="n">
        <f aca="false">IF(LEFT(H163,1)="A",1,IF(LEFT(H163,1)="B",2,IF(LEFT(H163,1)="C",3,IF(LEFT(H163,1)="D",4,#na))))</f>
        <v>1</v>
      </c>
      <c r="H163" s="0" t="str">
        <f aca="false">LMPreScn!A165</f>
        <v>AH1N</v>
      </c>
      <c r="I163" s="0" t="n">
        <v>1</v>
      </c>
      <c r="J163" s="0" t="s">
        <v>3592</v>
      </c>
      <c r="K163" s="0" t="n">
        <v>1</v>
      </c>
      <c r="L163" s="0" t="s">
        <v>3593</v>
      </c>
      <c r="M163" s="0" t="n">
        <f aca="false">1 + (2*(INT((ROW()-2)/4))) + MOD(ROW()-2,2)</f>
        <v>82</v>
      </c>
      <c r="N163" s="0" t="str">
        <f aca="false">CONCATENATE("context_",ASC(M163))</f>
        <v>context_82</v>
      </c>
      <c r="O163" s="0" t="n">
        <f aca="false">M163</f>
        <v>82</v>
      </c>
      <c r="P163" s="0" t="str">
        <f aca="false">MID(LMPreScn!M165, SEARCH(" ", LMPreScn!M165, SEARCH(" ", LMPreScn!M165))+1, SEARCH(" ", LMPreScn!M165, SEARCH(" ", LMPreScn!M165)+1) -  (SEARCH(" ", LMPreScn!M165, SEARCH(" ", LMPreScn!M165)) + 1))</f>
        <v>high</v>
      </c>
      <c r="Q163" s="0" t="n">
        <f aca="false">IF(R163="attempted", 1, IF(R163="avoided", 2, IF(R163="began",3,IF(R163="completed",4, IF(R163="continued",5,IF(R163="endured", 6, IF(R163="enjoyed", 7, IF(R163="finished", 8, IF(R163="preferred", 9, IF(R163="resisted", 10, IF(R163="started", 11, IF(R163="tried",12,"ERROR"))))))))))))</f>
        <v>4</v>
      </c>
      <c r="R163" s="0" t="str">
        <f aca="false">LMPreScn!T165</f>
        <v>completed</v>
      </c>
      <c r="S163" s="0" t="n">
        <f aca="false">1 + (2*(INT((ROW()-2)/4))) + MOD(ROW()-2,2)</f>
        <v>82</v>
      </c>
      <c r="T163" s="0" t="str">
        <f aca="false">LMPreScn!CK165</f>
        <v>graduate</v>
      </c>
      <c r="U163" s="33" t="n">
        <f aca="false">LMPreScn!CI165</f>
        <v>0.8125</v>
      </c>
      <c r="V163" s="0" t="n">
        <f aca="false">LMPreScn!R165</f>
        <v>7</v>
      </c>
      <c r="W163" s="0" t="n">
        <f aca="false">LMPreScn!S165</f>
        <v>12</v>
      </c>
      <c r="X163" s="0" t="str">
        <f aca="false">LMPreScn!M165</f>
        <v>The high school seniors completed the ceremony.</v>
      </c>
      <c r="Y163" s="0" t="str">
        <f aca="false">LMPreScn!N165</f>
        <v>On this day they would finally</v>
      </c>
    </row>
    <row r="164" customFormat="false" ht="13.8" hidden="false" customHeight="false" outlineLevel="0" collapsed="false">
      <c r="A164" s="0" t="str">
        <f aca="false">CONCATENATE("Item/",ASC(C164),"/",E164)</f>
        <v>Item/12021/list_2/half_1/agent_81/metverb_4/target_82/avtcon_2</v>
      </c>
      <c r="B164" s="34" t="str">
        <f aca="false">CONCATENATE("(#", ASC( LMPreScn!I166), ") \d+ (\d+)")</f>
        <v>(#12021) \d+ (\d+)</v>
      </c>
      <c r="C164" s="0" t="n">
        <f aca="false">LMPreScn!I166</f>
        <v>12021</v>
      </c>
      <c r="D164" s="0" t="str">
        <f aca="false">CONCATENATE(P164,"_", R164, "_", T164)</f>
        <v>bride_completed_graduate</v>
      </c>
      <c r="E164" s="0" t="str">
        <f aca="false">CONCATENATE( "list_", G164, "/", "half_", K164, "/", "agent_", O164, "/", "metverb_", Q164, "/", "target_", S164, "/", "avtcon_", I164)</f>
        <v>list_2/half_1/agent_81/metverb_4/target_82/avtcon_2</v>
      </c>
      <c r="F164" s="0" t="str">
        <f aca="false">CONCATENATE( H164, "/", L164, "/", P164, "/", R164, "/", T164, "/", J164)</f>
        <v>BH1N/first/bride/completed/graduate/incon</v>
      </c>
      <c r="G164" s="0" t="n">
        <f aca="false">IF(LEFT(H164,1)="A",1,IF(LEFT(H164,1)="B",2,IF(LEFT(H164,1)="C",3,IF(LEFT(H164,1)="D",4,#na))))</f>
        <v>2</v>
      </c>
      <c r="H164" s="0" t="str">
        <f aca="false">LMPreScn!A166</f>
        <v>BH1N</v>
      </c>
      <c r="I164" s="0" t="n">
        <v>2</v>
      </c>
      <c r="J164" s="0" t="s">
        <v>3594</v>
      </c>
      <c r="K164" s="0" t="n">
        <v>1</v>
      </c>
      <c r="L164" s="0" t="s">
        <v>3593</v>
      </c>
      <c r="M164" s="0" t="n">
        <f aca="false">1 + (2*(INT((ROW()-2)/4))) + MOD(ROW()-2,2)</f>
        <v>81</v>
      </c>
      <c r="N164" s="0" t="str">
        <f aca="false">CONCATENATE("context_",ASC(M164))</f>
        <v>context_81</v>
      </c>
      <c r="O164" s="0" t="n">
        <f aca="false">M164</f>
        <v>81</v>
      </c>
      <c r="P164" s="0" t="str">
        <f aca="false">MID(LMPreScn!M166, SEARCH(" ", LMPreScn!M166, SEARCH(" ", LMPreScn!M166))+1, SEARCH(" ", LMPreScn!M166, SEARCH(" ", LMPreScn!M166)+1) -  (SEARCH(" ", LMPreScn!M166, SEARCH(" ", LMPreScn!M166)) + 1))</f>
        <v>bride</v>
      </c>
      <c r="Q164" s="0" t="n">
        <f aca="false">IF(R164="attempted", 1, IF(R164="avoided", 2, IF(R164="began",3,IF(R164="completed",4, IF(R164="continued",5,IF(R164="endured", 6, IF(R164="enjoyed", 7, IF(R164="finished", 8, IF(R164="preferred", 9, IF(R164="resisted", 10, IF(R164="started", 11, IF(R164="tried",12,"ERROR"))))))))))))</f>
        <v>4</v>
      </c>
      <c r="R164" s="0" t="str">
        <f aca="false">LMPreScn!T166</f>
        <v>completed</v>
      </c>
      <c r="S164" s="0" t="n">
        <f aca="false">1 + (2*(INT((ROW()-2)/4))) + MOD(ROW()-1,2)</f>
        <v>82</v>
      </c>
      <c r="T164" s="0" t="str">
        <f aca="false">LMPreScn!CK166</f>
        <v>graduate</v>
      </c>
      <c r="U164" s="33" t="n">
        <f aca="false">LMPreScn!CI166</f>
        <v>0</v>
      </c>
      <c r="V164" s="0" t="n">
        <f aca="false">LMPreScn!R166</f>
        <v>7</v>
      </c>
      <c r="W164" s="0" t="n">
        <f aca="false">LMPreScn!S166</f>
        <v>12</v>
      </c>
      <c r="X164" s="0" t="str">
        <f aca="false">LMPreScn!M166</f>
        <v>The bride and groom completed the ceremony.</v>
      </c>
      <c r="Y164" s="0" t="str">
        <f aca="false">LMPreScn!N166</f>
        <v>On this day they would finally</v>
      </c>
    </row>
    <row r="165" customFormat="false" ht="13.8" hidden="false" customHeight="false" outlineLevel="0" collapsed="false">
      <c r="A165" s="0" t="str">
        <f aca="false">CONCATENATE("Item/",ASC(C165),"/",E165)</f>
        <v>Item/13021/list_3/half_1/agent_82/metverb_4/target_81/avtcon_2</v>
      </c>
      <c r="B165" s="34" t="str">
        <f aca="false">CONCATENATE("(#", ASC( LMPreScn!I167), ") \d+ (\d+)")</f>
        <v>(#13021) \d+ (\d+)</v>
      </c>
      <c r="C165" s="0" t="n">
        <f aca="false">LMPreScn!I167</f>
        <v>13021</v>
      </c>
      <c r="D165" s="0" t="str">
        <f aca="false">CONCATENATE(P165,"_", R165, "_", T165)</f>
        <v>high_completed_marry</v>
      </c>
      <c r="E165" s="0" t="str">
        <f aca="false">CONCATENATE( "list_", G165, "/", "half_", K165, "/", "agent_", O165, "/", "metverb_", Q165, "/", "target_", S165, "/", "avtcon_", I165)</f>
        <v>list_3/half_1/agent_82/metverb_4/target_81/avtcon_2</v>
      </c>
      <c r="F165" s="0" t="str">
        <f aca="false">CONCATENATE( H165, "/", L165, "/", P165, "/", R165, "/", T165, "/", J165)</f>
        <v>CH1N/first/high/completed/marry/incon</v>
      </c>
      <c r="G165" s="0" t="n">
        <f aca="false">IF(LEFT(H165,1)="A",1,IF(LEFT(H165,1)="B",2,IF(LEFT(H165,1)="C",3,IF(LEFT(H165,1)="D",4,#na))))</f>
        <v>3</v>
      </c>
      <c r="H165" s="0" t="str">
        <f aca="false">LMPreScn!A167</f>
        <v>CH1N</v>
      </c>
      <c r="I165" s="0" t="n">
        <v>2</v>
      </c>
      <c r="J165" s="0" t="s">
        <v>3594</v>
      </c>
      <c r="K165" s="0" t="n">
        <v>1</v>
      </c>
      <c r="L165" s="0" t="s">
        <v>3593</v>
      </c>
      <c r="M165" s="0" t="n">
        <f aca="false">1 + (2*(INT((ROW()-2)/4))) + MOD(ROW()-2,2)</f>
        <v>82</v>
      </c>
      <c r="N165" s="0" t="str">
        <f aca="false">CONCATENATE("context_",ASC(M165))</f>
        <v>context_82</v>
      </c>
      <c r="O165" s="0" t="n">
        <f aca="false">M165</f>
        <v>82</v>
      </c>
      <c r="P165" s="0" t="str">
        <f aca="false">MID(LMPreScn!M167, SEARCH(" ", LMPreScn!M167, SEARCH(" ", LMPreScn!M167))+1, SEARCH(" ", LMPreScn!M167, SEARCH(" ", LMPreScn!M167)+1) -  (SEARCH(" ", LMPreScn!M167, SEARCH(" ", LMPreScn!M167)) + 1))</f>
        <v>high</v>
      </c>
      <c r="Q165" s="0" t="n">
        <f aca="false">IF(R165="attempted", 1, IF(R165="avoided", 2, IF(R165="began",3,IF(R165="completed",4, IF(R165="continued",5,IF(R165="endured", 6, IF(R165="enjoyed", 7, IF(R165="finished", 8, IF(R165="preferred", 9, IF(R165="resisted", 10, IF(R165="started", 11, IF(R165="tried",12,"ERROR"))))))))))))</f>
        <v>4</v>
      </c>
      <c r="R165" s="0" t="str">
        <f aca="false">LMPreScn!T167</f>
        <v>completed</v>
      </c>
      <c r="S165" s="0" t="n">
        <f aca="false">1 + (2*(INT((ROW()-2)/4))) + MOD(ROW()-1,2)</f>
        <v>81</v>
      </c>
      <c r="T165" s="0" t="str">
        <f aca="false">LMPreScn!CK167</f>
        <v>marry</v>
      </c>
      <c r="U165" s="33" t="n">
        <f aca="false">LMPreScn!CI167</f>
        <v>0</v>
      </c>
      <c r="V165" s="0" t="n">
        <f aca="false">LMPreScn!R167</f>
        <v>7</v>
      </c>
      <c r="W165" s="0" t="n">
        <f aca="false">LMPreScn!S167</f>
        <v>12</v>
      </c>
      <c r="X165" s="0" t="str">
        <f aca="false">LMPreScn!M167</f>
        <v>The high school seniors completed the ceremony.</v>
      </c>
      <c r="Y165" s="0" t="str">
        <f aca="false">LMPreScn!N167</f>
        <v>On this day they would finally</v>
      </c>
    </row>
    <row r="166" customFormat="false" ht="13.8" hidden="false" customHeight="false" outlineLevel="0" collapsed="false">
      <c r="A166" s="0" t="str">
        <f aca="false">CONCATENATE("Item/",ASC(C166),"/",E166)</f>
        <v>Item/15021/list_1/half_1/agent_83/metverb_4/target_83/avtcon_1</v>
      </c>
      <c r="B166" s="34" t="str">
        <f aca="false">CONCATENATE("(#", ASC( LMPreScn!I168), ") \d+ (\d+)")</f>
        <v>(#15021) \d+ (\d+)</v>
      </c>
      <c r="C166" s="0" t="n">
        <f aca="false">LMPreScn!I168</f>
        <v>15021</v>
      </c>
      <c r="D166" s="0" t="str">
        <f aca="false">CONCATENATE(P166,"_", R166, "_", T166)</f>
        <v>bride_completed_marry</v>
      </c>
      <c r="E166" s="0" t="str">
        <f aca="false">CONCATENATE( "list_", G166, "/", "half_", K166, "/", "agent_", O166, "/", "metverb_", Q166, "/", "target_", S166, "/", "avtcon_", I166)</f>
        <v>list_1/half_1/agent_83/metverb_4/target_83/avtcon_1</v>
      </c>
      <c r="F166" s="0" t="str">
        <f aca="false">CONCATENATE( H166, "/", L166, "/", P166, "/", R166, "/", T166, "/", J166)</f>
        <v>AH2N/first/bride/completed/marry/con</v>
      </c>
      <c r="G166" s="0" t="n">
        <f aca="false">IF(LEFT(H166,1)="A",1,IF(LEFT(H166,1)="B",2,IF(LEFT(H166,1)="C",3,IF(LEFT(H166,1)="D",4,#na))))</f>
        <v>1</v>
      </c>
      <c r="H166" s="0" t="str">
        <f aca="false">LMPreScn!A168</f>
        <v>AH2N</v>
      </c>
      <c r="I166" s="0" t="n">
        <v>1</v>
      </c>
      <c r="J166" s="0" t="s">
        <v>3592</v>
      </c>
      <c r="K166" s="0" t="n">
        <v>1</v>
      </c>
      <c r="L166" s="0" t="s">
        <v>3593</v>
      </c>
      <c r="M166" s="0" t="n">
        <f aca="false">1 + (2*(INT((ROW()-2)/4))) + MOD(ROW()-2,2)</f>
        <v>83</v>
      </c>
      <c r="N166" s="0" t="str">
        <f aca="false">CONCATENATE("context_",ASC(M166))</f>
        <v>context_83</v>
      </c>
      <c r="O166" s="0" t="n">
        <f aca="false">M166</f>
        <v>83</v>
      </c>
      <c r="P166" s="0" t="str">
        <f aca="false">MID(LMPreScn!M168, SEARCH(" ", LMPreScn!M168, SEARCH(" ", LMPreScn!M168))+1, SEARCH(" ", LMPreScn!M168, SEARCH(" ", LMPreScn!M168)+1) -  (SEARCH(" ", LMPreScn!M168, SEARCH(" ", LMPreScn!M168)) + 1))</f>
        <v>bride</v>
      </c>
      <c r="Q166" s="0" t="n">
        <f aca="false">IF(R166="attempted", 1, IF(R166="avoided", 2, IF(R166="began",3,IF(R166="completed",4, IF(R166="continued",5,IF(R166="endured", 6, IF(R166="enjoyed", 7, IF(R166="finished", 8, IF(R166="preferred", 9, IF(R166="resisted", 10, IF(R166="started", 11, IF(R166="tried",12,"ERROR"))))))))))))</f>
        <v>4</v>
      </c>
      <c r="R166" s="0" t="str">
        <f aca="false">LMPreScn!T168</f>
        <v>completed</v>
      </c>
      <c r="S166" s="0" t="n">
        <f aca="false">1 + (2*(INT((ROW()-2)/4))) + MOD(ROW()-2,2)</f>
        <v>83</v>
      </c>
      <c r="T166" s="0" t="str">
        <f aca="false">LMPreScn!CK168</f>
        <v>marry</v>
      </c>
      <c r="U166" s="33" t="n">
        <f aca="false">LMPreScn!CI168</f>
        <v>0.102040816326531</v>
      </c>
      <c r="V166" s="0" t="n">
        <f aca="false">LMPreScn!R168</f>
        <v>7</v>
      </c>
      <c r="W166" s="0" t="n">
        <f aca="false">LMPreScn!S168</f>
        <v>12</v>
      </c>
      <c r="X166" s="0" t="str">
        <f aca="false">LMPreScn!M168</f>
        <v>The bride and groom completed the ceremony.</v>
      </c>
      <c r="Y166" s="0" t="str">
        <f aca="false">LMPreScn!N168</f>
        <v>On this day they would finally</v>
      </c>
    </row>
    <row r="167" customFormat="false" ht="13.8" hidden="false" customHeight="false" outlineLevel="0" collapsed="false">
      <c r="A167" s="0" t="str">
        <f aca="false">CONCATENATE("Item/",ASC(C167),"/",E167)</f>
        <v>Item/16021/list_4/half_1/agent_84/metverb_4/target_84/avtcon_1</v>
      </c>
      <c r="B167" s="34" t="str">
        <f aca="false">CONCATENATE("(#", ASC( LMPreScn!I169), ") \d+ (\d+)")</f>
        <v>(#16021) \d+ (\d+)</v>
      </c>
      <c r="C167" s="0" t="n">
        <f aca="false">LMPreScn!I169</f>
        <v>16021</v>
      </c>
      <c r="D167" s="0" t="str">
        <f aca="false">CONCATENATE(P167,"_", R167, "_", T167)</f>
        <v>high_completed_graduate</v>
      </c>
      <c r="E167" s="0" t="str">
        <f aca="false">CONCATENATE( "list_", G167, "/", "half_", K167, "/", "agent_", O167, "/", "metverb_", Q167, "/", "target_", S167, "/", "avtcon_", I167)</f>
        <v>list_4/half_1/agent_84/metverb_4/target_84/avtcon_1</v>
      </c>
      <c r="F167" s="0" t="str">
        <f aca="false">CONCATENATE( H167, "/", L167, "/", P167, "/", R167, "/", T167, "/", J167)</f>
        <v>DH2N/first/high/completed/graduate/con</v>
      </c>
      <c r="G167" s="0" t="n">
        <f aca="false">IF(LEFT(H167,1)="A",1,IF(LEFT(H167,1)="B",2,IF(LEFT(H167,1)="C",3,IF(LEFT(H167,1)="D",4,#na))))</f>
        <v>4</v>
      </c>
      <c r="H167" s="0" t="str">
        <f aca="false">LMPreScn!A169</f>
        <v>DH2N</v>
      </c>
      <c r="I167" s="0" t="n">
        <v>1</v>
      </c>
      <c r="J167" s="0" t="s">
        <v>3592</v>
      </c>
      <c r="K167" s="0" t="n">
        <v>1</v>
      </c>
      <c r="L167" s="0" t="s">
        <v>3593</v>
      </c>
      <c r="M167" s="0" t="n">
        <f aca="false">1 + (2*(INT((ROW()-2)/4))) + MOD(ROW()-2,2)</f>
        <v>84</v>
      </c>
      <c r="N167" s="0" t="str">
        <f aca="false">CONCATENATE("context_",ASC(M167))</f>
        <v>context_84</v>
      </c>
      <c r="O167" s="0" t="n">
        <f aca="false">M167</f>
        <v>84</v>
      </c>
      <c r="P167" s="0" t="str">
        <f aca="false">MID(LMPreScn!M169, SEARCH(" ", LMPreScn!M169, SEARCH(" ", LMPreScn!M169))+1, SEARCH(" ", LMPreScn!M169, SEARCH(" ", LMPreScn!M169)+1) -  (SEARCH(" ", LMPreScn!M169, SEARCH(" ", LMPreScn!M169)) + 1))</f>
        <v>high</v>
      </c>
      <c r="Q167" s="0" t="n">
        <f aca="false">IF(R167="attempted", 1, IF(R167="avoided", 2, IF(R167="began",3,IF(R167="completed",4, IF(R167="continued",5,IF(R167="endured", 6, IF(R167="enjoyed", 7, IF(R167="finished", 8, IF(R167="preferred", 9, IF(R167="resisted", 10, IF(R167="started", 11, IF(R167="tried",12,"ERROR"))))))))))))</f>
        <v>4</v>
      </c>
      <c r="R167" s="0" t="str">
        <f aca="false">LMPreScn!T169</f>
        <v>completed</v>
      </c>
      <c r="S167" s="0" t="n">
        <f aca="false">1 + (2*(INT((ROW()-2)/4))) + MOD(ROW()-2,2)</f>
        <v>84</v>
      </c>
      <c r="T167" s="0" t="str">
        <f aca="false">LMPreScn!CK169</f>
        <v>graduate</v>
      </c>
      <c r="U167" s="33" t="n">
        <f aca="false">LMPreScn!CI169</f>
        <v>0.8125</v>
      </c>
      <c r="V167" s="0" t="n">
        <f aca="false">LMPreScn!R169</f>
        <v>7</v>
      </c>
      <c r="W167" s="0" t="n">
        <f aca="false">LMPreScn!S169</f>
        <v>12</v>
      </c>
      <c r="X167" s="0" t="str">
        <f aca="false">LMPreScn!M169</f>
        <v>The high school seniors completed the ceremony.</v>
      </c>
      <c r="Y167" s="0" t="str">
        <f aca="false">LMPreScn!N169</f>
        <v>On this day they would finally</v>
      </c>
    </row>
    <row r="168" customFormat="false" ht="13.8" hidden="false" customHeight="false" outlineLevel="0" collapsed="false">
      <c r="A168" s="0" t="str">
        <f aca="false">CONCATENATE("Item/",ASC(C168),"/",E168)</f>
        <v>Item/17021/list_3/half_1/agent_83/metverb_4/target_84/avtcon_2</v>
      </c>
      <c r="B168" s="34" t="str">
        <f aca="false">CONCATENATE("(#", ASC( LMPreScn!I170), ") \d+ (\d+)")</f>
        <v>(#17021) \d+ (\d+)</v>
      </c>
      <c r="C168" s="0" t="n">
        <f aca="false">LMPreScn!I170</f>
        <v>17021</v>
      </c>
      <c r="D168" s="0" t="str">
        <f aca="false">CONCATENATE(P168,"_", R168, "_", T168)</f>
        <v>bride_completed_graduate</v>
      </c>
      <c r="E168" s="0" t="str">
        <f aca="false">CONCATENATE( "list_", G168, "/", "half_", K168, "/", "agent_", O168, "/", "metverb_", Q168, "/", "target_", S168, "/", "avtcon_", I168)</f>
        <v>list_3/half_1/agent_83/metverb_4/target_84/avtcon_2</v>
      </c>
      <c r="F168" s="0" t="str">
        <f aca="false">CONCATENATE( H168, "/", L168, "/", P168, "/", R168, "/", T168, "/", J168)</f>
        <v>CH2N/first/bride/completed/graduate/incon</v>
      </c>
      <c r="G168" s="0" t="n">
        <f aca="false">IF(LEFT(H168,1)="A",1,IF(LEFT(H168,1)="B",2,IF(LEFT(H168,1)="C",3,IF(LEFT(H168,1)="D",4,#na))))</f>
        <v>3</v>
      </c>
      <c r="H168" s="0" t="str">
        <f aca="false">LMPreScn!A170</f>
        <v>CH2N</v>
      </c>
      <c r="I168" s="0" t="n">
        <v>2</v>
      </c>
      <c r="J168" s="0" t="s">
        <v>3594</v>
      </c>
      <c r="K168" s="0" t="n">
        <v>1</v>
      </c>
      <c r="L168" s="0" t="s">
        <v>3593</v>
      </c>
      <c r="M168" s="0" t="n">
        <f aca="false">1 + (2*(INT((ROW()-2)/4))) + MOD(ROW()-2,2)</f>
        <v>83</v>
      </c>
      <c r="N168" s="0" t="str">
        <f aca="false">CONCATENATE("context_",ASC(M168))</f>
        <v>context_83</v>
      </c>
      <c r="O168" s="0" t="n">
        <f aca="false">M168</f>
        <v>83</v>
      </c>
      <c r="P168" s="0" t="str">
        <f aca="false">MID(LMPreScn!M170, SEARCH(" ", LMPreScn!M170, SEARCH(" ", LMPreScn!M170))+1, SEARCH(" ", LMPreScn!M170, SEARCH(" ", LMPreScn!M170)+1) -  (SEARCH(" ", LMPreScn!M170, SEARCH(" ", LMPreScn!M170)) + 1))</f>
        <v>bride</v>
      </c>
      <c r="Q168" s="0" t="n">
        <f aca="false">IF(R168="attempted", 1, IF(R168="avoided", 2, IF(R168="began",3,IF(R168="completed",4, IF(R168="continued",5,IF(R168="endured", 6, IF(R168="enjoyed", 7, IF(R168="finished", 8, IF(R168="preferred", 9, IF(R168="resisted", 10, IF(R168="started", 11, IF(R168="tried",12,"ERROR"))))))))))))</f>
        <v>4</v>
      </c>
      <c r="R168" s="0" t="str">
        <f aca="false">LMPreScn!T170</f>
        <v>completed</v>
      </c>
      <c r="S168" s="0" t="n">
        <f aca="false">1 + (2*(INT((ROW()-2)/4))) + MOD(ROW()-1,2)</f>
        <v>84</v>
      </c>
      <c r="T168" s="0" t="str">
        <f aca="false">LMPreScn!CK170</f>
        <v>graduate</v>
      </c>
      <c r="U168" s="33" t="n">
        <f aca="false">LMPreScn!CI170</f>
        <v>0</v>
      </c>
      <c r="V168" s="0" t="n">
        <f aca="false">LMPreScn!R170</f>
        <v>7</v>
      </c>
      <c r="W168" s="0" t="n">
        <f aca="false">LMPreScn!S170</f>
        <v>12</v>
      </c>
      <c r="X168" s="0" t="str">
        <f aca="false">LMPreScn!M170</f>
        <v>The bride and groom completed the ceremony.</v>
      </c>
      <c r="Y168" s="0" t="str">
        <f aca="false">LMPreScn!N170</f>
        <v>On this day they would finally</v>
      </c>
    </row>
    <row r="169" customFormat="false" ht="13.8" hidden="false" customHeight="false" outlineLevel="0" collapsed="false">
      <c r="A169" s="0" t="str">
        <f aca="false">CONCATENATE("Item/",ASC(C169),"/",E169)</f>
        <v>Item/18021/list_2/half_1/agent_84/metverb_4/target_83/avtcon_2</v>
      </c>
      <c r="B169" s="34" t="str">
        <f aca="false">CONCATENATE("(#", ASC( LMPreScn!I171), ") \d+ (\d+)")</f>
        <v>(#18021) \d+ (\d+)</v>
      </c>
      <c r="C169" s="0" t="n">
        <f aca="false">LMPreScn!I171</f>
        <v>18021</v>
      </c>
      <c r="D169" s="0" t="str">
        <f aca="false">CONCATENATE(P169,"_", R169, "_", T169)</f>
        <v>high_completed_marry</v>
      </c>
      <c r="E169" s="0" t="str">
        <f aca="false">CONCATENATE( "list_", G169, "/", "half_", K169, "/", "agent_", O169, "/", "metverb_", Q169, "/", "target_", S169, "/", "avtcon_", I169)</f>
        <v>list_2/half_1/agent_84/metverb_4/target_83/avtcon_2</v>
      </c>
      <c r="F169" s="0" t="str">
        <f aca="false">CONCATENATE( H169, "/", L169, "/", P169, "/", R169, "/", T169, "/", J169)</f>
        <v>BH2N/first/high/completed/marry/incon</v>
      </c>
      <c r="G169" s="0" t="n">
        <f aca="false">IF(LEFT(H169,1)="A",1,IF(LEFT(H169,1)="B",2,IF(LEFT(H169,1)="C",3,IF(LEFT(H169,1)="D",4,#na))))</f>
        <v>2</v>
      </c>
      <c r="H169" s="0" t="str">
        <f aca="false">LMPreScn!A171</f>
        <v>BH2N</v>
      </c>
      <c r="I169" s="0" t="n">
        <v>2</v>
      </c>
      <c r="J169" s="0" t="s">
        <v>3594</v>
      </c>
      <c r="K169" s="0" t="n">
        <v>1</v>
      </c>
      <c r="L169" s="0" t="s">
        <v>3593</v>
      </c>
      <c r="M169" s="0" t="n">
        <f aca="false">1 + (2*(INT((ROW()-2)/4))) + MOD(ROW()-2,2)</f>
        <v>84</v>
      </c>
      <c r="N169" s="0" t="str">
        <f aca="false">CONCATENATE("context_",ASC(M169))</f>
        <v>context_84</v>
      </c>
      <c r="O169" s="0" t="n">
        <f aca="false">M169</f>
        <v>84</v>
      </c>
      <c r="P169" s="0" t="str">
        <f aca="false">MID(LMPreScn!M171, SEARCH(" ", LMPreScn!M171, SEARCH(" ", LMPreScn!M171))+1, SEARCH(" ", LMPreScn!M171, SEARCH(" ", LMPreScn!M171)+1) -  (SEARCH(" ", LMPreScn!M171, SEARCH(" ", LMPreScn!M171)) + 1))</f>
        <v>high</v>
      </c>
      <c r="Q169" s="0" t="n">
        <f aca="false">IF(R169="attempted", 1, IF(R169="avoided", 2, IF(R169="began",3,IF(R169="completed",4, IF(R169="continued",5,IF(R169="endured", 6, IF(R169="enjoyed", 7, IF(R169="finished", 8, IF(R169="preferred", 9, IF(R169="resisted", 10, IF(R169="started", 11, IF(R169="tried",12,"ERROR"))))))))))))</f>
        <v>4</v>
      </c>
      <c r="R169" s="0" t="str">
        <f aca="false">LMPreScn!T171</f>
        <v>completed</v>
      </c>
      <c r="S169" s="0" t="n">
        <f aca="false">1 + (2*(INT((ROW()-2)/4))) + MOD(ROW()-1,2)</f>
        <v>83</v>
      </c>
      <c r="T169" s="0" t="str">
        <f aca="false">LMPreScn!CK171</f>
        <v>marry</v>
      </c>
      <c r="U169" s="33" t="n">
        <f aca="false">LMPreScn!CI171</f>
        <v>0</v>
      </c>
      <c r="V169" s="0" t="n">
        <f aca="false">LMPreScn!R171</f>
        <v>7</v>
      </c>
      <c r="W169" s="0" t="n">
        <f aca="false">LMPreScn!S171</f>
        <v>12</v>
      </c>
      <c r="X169" s="0" t="str">
        <f aca="false">LMPreScn!M171</f>
        <v>The high school seniors completed the ceremony.</v>
      </c>
      <c r="Y169" s="0" t="str">
        <f aca="false">LMPreScn!N171</f>
        <v>On this day they would finally</v>
      </c>
    </row>
    <row r="170" customFormat="false" ht="13.8" hidden="false" customHeight="false" outlineLevel="0" collapsed="false">
      <c r="A170" s="0" t="str">
        <f aca="false">CONCATENATE("Item/",ASC(C170),"/",E170)</f>
        <v>Item/10022/list_4/half_1/agent_85/metverb_5/target_85/avtcon_1</v>
      </c>
      <c r="B170" s="34" t="str">
        <f aca="false">CONCATENATE("(#", ASC( LMPreScn!I172), ") \d+ (\d+)")</f>
        <v>(#10022) \d+ (\d+)</v>
      </c>
      <c r="C170" s="0" t="n">
        <f aca="false">LMPreScn!I172</f>
        <v>10022</v>
      </c>
      <c r="D170" s="0" t="str">
        <f aca="false">CONCATENATE(P170,"_", R170, "_", T170)</f>
        <v>illustrator_continued_draw</v>
      </c>
      <c r="E170" s="0" t="str">
        <f aca="false">CONCATENATE( "list_", G170, "/", "half_", K170, "/", "agent_", O170, "/", "metverb_", Q170, "/", "target_", S170, "/", "avtcon_", I170)</f>
        <v>list_4/half_1/agent_85/metverb_5/target_85/avtcon_1</v>
      </c>
      <c r="F170" s="0" t="str">
        <f aca="false">CONCATENATE( H170, "/", L170, "/", P170, "/", R170, "/", T170, "/", J170)</f>
        <v>DH1N/first/illustrator/continued/draw/con</v>
      </c>
      <c r="G170" s="0" t="n">
        <f aca="false">IF(LEFT(H170,1)="A",1,IF(LEFT(H170,1)="B",2,IF(LEFT(H170,1)="C",3,IF(LEFT(H170,1)="D",4,#na))))</f>
        <v>4</v>
      </c>
      <c r="H170" s="0" t="str">
        <f aca="false">LMPreScn!A172</f>
        <v>DH1N</v>
      </c>
      <c r="I170" s="0" t="n">
        <v>1</v>
      </c>
      <c r="J170" s="0" t="s">
        <v>3592</v>
      </c>
      <c r="K170" s="0" t="n">
        <v>1</v>
      </c>
      <c r="L170" s="0" t="s">
        <v>3593</v>
      </c>
      <c r="M170" s="0" t="n">
        <f aca="false">1 + (2*(INT((ROW()-2)/4))) + MOD(ROW()-2,2)</f>
        <v>85</v>
      </c>
      <c r="N170" s="0" t="str">
        <f aca="false">CONCATENATE("context_",ASC(M170))</f>
        <v>context_85</v>
      </c>
      <c r="O170" s="0" t="n">
        <f aca="false">M170</f>
        <v>85</v>
      </c>
      <c r="P170" s="0" t="str">
        <f aca="false">MID(LMPreScn!M172, SEARCH(" ", LMPreScn!M172, SEARCH(" ", LMPreScn!M172))+1, SEARCH(" ", LMPreScn!M172, SEARCH(" ", LMPreScn!M172)+1) -  (SEARCH(" ", LMPreScn!M172, SEARCH(" ", LMPreScn!M172)) + 1))</f>
        <v>illustrator</v>
      </c>
      <c r="Q170" s="0" t="n">
        <f aca="false">IF(R170="attempted", 1, IF(R170="avoided", 2, IF(R170="began",3,IF(R170="completed",4, IF(R170="continued",5,IF(R170="endured", 6, IF(R170="enjoyed", 7, IF(R170="finished", 8, IF(R170="preferred", 9, IF(R170="resisted", 10, IF(R170="started", 11, IF(R170="tried",12,"ERROR"))))))))))))</f>
        <v>5</v>
      </c>
      <c r="R170" s="0" t="str">
        <f aca="false">LMPreScn!T172</f>
        <v>continued</v>
      </c>
      <c r="S170" s="0" t="n">
        <f aca="false">1 + (2*(INT((ROW()-2)/4))) + MOD(ROW()-2,2)</f>
        <v>85</v>
      </c>
      <c r="T170" s="0" t="str">
        <f aca="false">LMPreScn!CK172</f>
        <v>draw</v>
      </c>
      <c r="U170" s="33" t="n">
        <f aca="false">LMPreScn!CI172</f>
        <v>0.408163265306122</v>
      </c>
      <c r="V170" s="0" t="n">
        <f aca="false">LMPreScn!R172</f>
        <v>7</v>
      </c>
      <c r="W170" s="0" t="n">
        <f aca="false">LMPreScn!S172</f>
        <v>10</v>
      </c>
      <c r="X170" s="0" t="str">
        <f aca="false">LMPreScn!M172</f>
        <v>The illustrator continued the story.</v>
      </c>
      <c r="Y170" s="0" t="str">
        <f aca="false">LMPreScn!N172</f>
        <v>It was amazing how she could</v>
      </c>
    </row>
    <row r="171" customFormat="false" ht="13.8" hidden="false" customHeight="false" outlineLevel="0" collapsed="false">
      <c r="A171" s="0" t="str">
        <f aca="false">CONCATENATE("Item/",ASC(C171),"/",E171)</f>
        <v>Item/11022/list_1/half_1/agent_86/metverb_5/target_86/avtcon_1</v>
      </c>
      <c r="B171" s="34" t="str">
        <f aca="false">CONCATENATE("(#", ASC( LMPreScn!I173), ") \d+ (\d+)")</f>
        <v>(#11022) \d+ (\d+)</v>
      </c>
      <c r="C171" s="0" t="n">
        <f aca="false">LMPreScn!I173</f>
        <v>11022</v>
      </c>
      <c r="D171" s="0" t="str">
        <f aca="false">CONCATENATE(P171,"_", R171, "_", T171)</f>
        <v>untruthful_continued_lie</v>
      </c>
      <c r="E171" s="0" t="str">
        <f aca="false">CONCATENATE( "list_", G171, "/", "half_", K171, "/", "agent_", O171, "/", "metverb_", Q171, "/", "target_", S171, "/", "avtcon_", I171)</f>
        <v>list_1/half_1/agent_86/metverb_5/target_86/avtcon_1</v>
      </c>
      <c r="F171" s="0" t="str">
        <f aca="false">CONCATENATE( H171, "/", L171, "/", P171, "/", R171, "/", T171, "/", J171)</f>
        <v>AH1N/first/untruthful/continued/lie/con</v>
      </c>
      <c r="G171" s="0" t="n">
        <f aca="false">IF(LEFT(H171,1)="A",1,IF(LEFT(H171,1)="B",2,IF(LEFT(H171,1)="C",3,IF(LEFT(H171,1)="D",4,#na))))</f>
        <v>1</v>
      </c>
      <c r="H171" s="0" t="str">
        <f aca="false">LMPreScn!A173</f>
        <v>AH1N</v>
      </c>
      <c r="I171" s="0" t="n">
        <v>1</v>
      </c>
      <c r="J171" s="0" t="s">
        <v>3592</v>
      </c>
      <c r="K171" s="0" t="n">
        <v>1</v>
      </c>
      <c r="L171" s="0" t="s">
        <v>3593</v>
      </c>
      <c r="M171" s="0" t="n">
        <f aca="false">1 + (2*(INT((ROW()-2)/4))) + MOD(ROW()-2,2)</f>
        <v>86</v>
      </c>
      <c r="N171" s="0" t="str">
        <f aca="false">CONCATENATE("context_",ASC(M171))</f>
        <v>context_86</v>
      </c>
      <c r="O171" s="0" t="n">
        <f aca="false">M171</f>
        <v>86</v>
      </c>
      <c r="P171" s="0" t="str">
        <f aca="false">MID(LMPreScn!M173, SEARCH(" ", LMPreScn!M173, SEARCH(" ", LMPreScn!M173))+1, SEARCH(" ", LMPreScn!M173, SEARCH(" ", LMPreScn!M173)+1) -  (SEARCH(" ", LMPreScn!M173, SEARCH(" ", LMPreScn!M173)) + 1))</f>
        <v>untruthful</v>
      </c>
      <c r="Q171" s="0" t="n">
        <f aca="false">IF(R171="attempted", 1, IF(R171="avoided", 2, IF(R171="began",3,IF(R171="completed",4, IF(R171="continued",5,IF(R171="endured", 6, IF(R171="enjoyed", 7, IF(R171="finished", 8, IF(R171="preferred", 9, IF(R171="resisted", 10, IF(R171="started", 11, IF(R171="tried",12,"ERROR"))))))))))))</f>
        <v>5</v>
      </c>
      <c r="R171" s="0" t="str">
        <f aca="false">LMPreScn!T173</f>
        <v>continued</v>
      </c>
      <c r="S171" s="0" t="n">
        <f aca="false">1 + (2*(INT((ROW()-2)/4))) + MOD(ROW()-2,2)</f>
        <v>86</v>
      </c>
      <c r="T171" s="0" t="str">
        <f aca="false">LMPreScn!CK173</f>
        <v>lie</v>
      </c>
      <c r="U171" s="33" t="n">
        <f aca="false">LMPreScn!CI173</f>
        <v>0.816326530612245</v>
      </c>
      <c r="V171" s="0" t="n">
        <f aca="false">LMPreScn!R173</f>
        <v>7</v>
      </c>
      <c r="W171" s="0" t="n">
        <f aca="false">LMPreScn!S173</f>
        <v>10</v>
      </c>
      <c r="X171" s="0" t="str">
        <f aca="false">LMPreScn!M173</f>
        <v>The untruthful teen continued the story.</v>
      </c>
      <c r="Y171" s="0" t="str">
        <f aca="false">LMPreScn!N173</f>
        <v>It was amazing how she could</v>
      </c>
    </row>
    <row r="172" customFormat="false" ht="13.8" hidden="false" customHeight="false" outlineLevel="0" collapsed="false">
      <c r="A172" s="0" t="str">
        <f aca="false">CONCATENATE("Item/",ASC(C172),"/",E172)</f>
        <v>Item/12022/list_2/half_1/agent_85/metverb_5/target_86/avtcon_2</v>
      </c>
      <c r="B172" s="34" t="str">
        <f aca="false">CONCATENATE("(#", ASC( LMPreScn!I174), ") \d+ (\d+)")</f>
        <v>(#12022) \d+ (\d+)</v>
      </c>
      <c r="C172" s="0" t="n">
        <f aca="false">LMPreScn!I174</f>
        <v>12022</v>
      </c>
      <c r="D172" s="0" t="str">
        <f aca="false">CONCATENATE(P172,"_", R172, "_", T172)</f>
        <v>illustrator_continued_lie</v>
      </c>
      <c r="E172" s="0" t="str">
        <f aca="false">CONCATENATE( "list_", G172, "/", "half_", K172, "/", "agent_", O172, "/", "metverb_", Q172, "/", "target_", S172, "/", "avtcon_", I172)</f>
        <v>list_2/half_1/agent_85/metverb_5/target_86/avtcon_2</v>
      </c>
      <c r="F172" s="0" t="str">
        <f aca="false">CONCATENATE( H172, "/", L172, "/", P172, "/", R172, "/", T172, "/", J172)</f>
        <v>BH1N/first/illustrator/continued/lie/incon</v>
      </c>
      <c r="G172" s="0" t="n">
        <f aca="false">IF(LEFT(H172,1)="A",1,IF(LEFT(H172,1)="B",2,IF(LEFT(H172,1)="C",3,IF(LEFT(H172,1)="D",4,#na))))</f>
        <v>2</v>
      </c>
      <c r="H172" s="0" t="str">
        <f aca="false">LMPreScn!A174</f>
        <v>BH1N</v>
      </c>
      <c r="I172" s="0" t="n">
        <v>2</v>
      </c>
      <c r="J172" s="0" t="s">
        <v>3594</v>
      </c>
      <c r="K172" s="0" t="n">
        <v>1</v>
      </c>
      <c r="L172" s="0" t="s">
        <v>3593</v>
      </c>
      <c r="M172" s="0" t="n">
        <f aca="false">1 + (2*(INT((ROW()-2)/4))) + MOD(ROW()-2,2)</f>
        <v>85</v>
      </c>
      <c r="N172" s="0" t="str">
        <f aca="false">CONCATENATE("context_",ASC(M172))</f>
        <v>context_85</v>
      </c>
      <c r="O172" s="0" t="n">
        <f aca="false">M172</f>
        <v>85</v>
      </c>
      <c r="P172" s="0" t="str">
        <f aca="false">MID(LMPreScn!M174, SEARCH(" ", LMPreScn!M174, SEARCH(" ", LMPreScn!M174))+1, SEARCH(" ", LMPreScn!M174, SEARCH(" ", LMPreScn!M174)+1) -  (SEARCH(" ", LMPreScn!M174, SEARCH(" ", LMPreScn!M174)) + 1))</f>
        <v>illustrator</v>
      </c>
      <c r="Q172" s="0" t="n">
        <f aca="false">IF(R172="attempted", 1, IF(R172="avoided", 2, IF(R172="began",3,IF(R172="completed",4, IF(R172="continued",5,IF(R172="endured", 6, IF(R172="enjoyed", 7, IF(R172="finished", 8, IF(R172="preferred", 9, IF(R172="resisted", 10, IF(R172="started", 11, IF(R172="tried",12,"ERROR"))))))))))))</f>
        <v>5</v>
      </c>
      <c r="R172" s="0" t="str">
        <f aca="false">LMPreScn!T174</f>
        <v>continued</v>
      </c>
      <c r="S172" s="0" t="n">
        <f aca="false">1 + (2*(INT((ROW()-2)/4))) + MOD(ROW()-1,2)</f>
        <v>86</v>
      </c>
      <c r="T172" s="0" t="str">
        <f aca="false">LMPreScn!CK174</f>
        <v>lie</v>
      </c>
      <c r="U172" s="33" t="n">
        <f aca="false">LMPreScn!CI174</f>
        <v>0</v>
      </c>
      <c r="V172" s="0" t="n">
        <f aca="false">LMPreScn!R174</f>
        <v>7</v>
      </c>
      <c r="W172" s="0" t="n">
        <f aca="false">LMPreScn!S174</f>
        <v>10</v>
      </c>
      <c r="X172" s="0" t="str">
        <f aca="false">LMPreScn!M174</f>
        <v>The illustrator continued the story.</v>
      </c>
      <c r="Y172" s="0" t="str">
        <f aca="false">LMPreScn!N174</f>
        <v>It was amazing how she could</v>
      </c>
    </row>
    <row r="173" customFormat="false" ht="13.8" hidden="false" customHeight="false" outlineLevel="0" collapsed="false">
      <c r="A173" s="0" t="str">
        <f aca="false">CONCATENATE("Item/",ASC(C173),"/",E173)</f>
        <v>Item/13022/list_3/half_1/agent_86/metverb_5/target_85/avtcon_2</v>
      </c>
      <c r="B173" s="34" t="str">
        <f aca="false">CONCATENATE("(#", ASC( LMPreScn!I175), ") \d+ (\d+)")</f>
        <v>(#13022) \d+ (\d+)</v>
      </c>
      <c r="C173" s="0" t="n">
        <f aca="false">LMPreScn!I175</f>
        <v>13022</v>
      </c>
      <c r="D173" s="0" t="str">
        <f aca="false">CONCATENATE(P173,"_", R173, "_", T173)</f>
        <v>untruthful_continued_draw</v>
      </c>
      <c r="E173" s="0" t="str">
        <f aca="false">CONCATENATE( "list_", G173, "/", "half_", K173, "/", "agent_", O173, "/", "metverb_", Q173, "/", "target_", S173, "/", "avtcon_", I173)</f>
        <v>list_3/half_1/agent_86/metverb_5/target_85/avtcon_2</v>
      </c>
      <c r="F173" s="0" t="str">
        <f aca="false">CONCATENATE( H173, "/", L173, "/", P173, "/", R173, "/", T173, "/", J173)</f>
        <v>CH1N/first/untruthful/continued/draw/incon</v>
      </c>
      <c r="G173" s="0" t="n">
        <f aca="false">IF(LEFT(H173,1)="A",1,IF(LEFT(H173,1)="B",2,IF(LEFT(H173,1)="C",3,IF(LEFT(H173,1)="D",4,#na))))</f>
        <v>3</v>
      </c>
      <c r="H173" s="0" t="str">
        <f aca="false">LMPreScn!A175</f>
        <v>CH1N</v>
      </c>
      <c r="I173" s="0" t="n">
        <v>2</v>
      </c>
      <c r="J173" s="0" t="s">
        <v>3594</v>
      </c>
      <c r="K173" s="0" t="n">
        <v>1</v>
      </c>
      <c r="L173" s="0" t="s">
        <v>3593</v>
      </c>
      <c r="M173" s="0" t="n">
        <f aca="false">1 + (2*(INT((ROW()-2)/4))) + MOD(ROW()-2,2)</f>
        <v>86</v>
      </c>
      <c r="N173" s="0" t="str">
        <f aca="false">CONCATENATE("context_",ASC(M173))</f>
        <v>context_86</v>
      </c>
      <c r="O173" s="0" t="n">
        <f aca="false">M173</f>
        <v>86</v>
      </c>
      <c r="P173" s="0" t="str">
        <f aca="false">MID(LMPreScn!M175, SEARCH(" ", LMPreScn!M175, SEARCH(" ", LMPreScn!M175))+1, SEARCH(" ", LMPreScn!M175, SEARCH(" ", LMPreScn!M175)+1) -  (SEARCH(" ", LMPreScn!M175, SEARCH(" ", LMPreScn!M175)) + 1))</f>
        <v>untruthful</v>
      </c>
      <c r="Q173" s="0" t="n">
        <f aca="false">IF(R173="attempted", 1, IF(R173="avoided", 2, IF(R173="began",3,IF(R173="completed",4, IF(R173="continued",5,IF(R173="endured", 6, IF(R173="enjoyed", 7, IF(R173="finished", 8, IF(R173="preferred", 9, IF(R173="resisted", 10, IF(R173="started", 11, IF(R173="tried",12,"ERROR"))))))))))))</f>
        <v>5</v>
      </c>
      <c r="R173" s="0" t="str">
        <f aca="false">LMPreScn!T175</f>
        <v>continued</v>
      </c>
      <c r="S173" s="0" t="n">
        <f aca="false">1 + (2*(INT((ROW()-2)/4))) + MOD(ROW()-1,2)</f>
        <v>85</v>
      </c>
      <c r="T173" s="0" t="str">
        <f aca="false">LMPreScn!CK175</f>
        <v>draw</v>
      </c>
      <c r="U173" s="33" t="n">
        <f aca="false">LMPreScn!CI175</f>
        <v>0</v>
      </c>
      <c r="V173" s="0" t="n">
        <f aca="false">LMPreScn!R175</f>
        <v>7</v>
      </c>
      <c r="W173" s="0" t="n">
        <f aca="false">LMPreScn!S175</f>
        <v>10</v>
      </c>
      <c r="X173" s="0" t="str">
        <f aca="false">LMPreScn!M175</f>
        <v>The untruthful teen continued the story.</v>
      </c>
      <c r="Y173" s="0" t="str">
        <f aca="false">LMPreScn!N175</f>
        <v>It was amazing how she could</v>
      </c>
    </row>
    <row r="174" customFormat="false" ht="13.8" hidden="false" customHeight="false" outlineLevel="0" collapsed="false">
      <c r="A174" s="0" t="str">
        <f aca="false">CONCATENATE("Item/",ASC(C174),"/",E174)</f>
        <v>Item/15022/list_1/half_1/agent_87/metverb_5/target_87/avtcon_1</v>
      </c>
      <c r="B174" s="34" t="str">
        <f aca="false">CONCATENATE("(#", ASC( LMPreScn!I176), ") \d+ (\d+)")</f>
        <v>(#15022) \d+ (\d+)</v>
      </c>
      <c r="C174" s="0" t="n">
        <f aca="false">LMPreScn!I176</f>
        <v>15022</v>
      </c>
      <c r="D174" s="0" t="str">
        <f aca="false">CONCATENATE(P174,"_", R174, "_", T174)</f>
        <v>illustrator_continued_draw</v>
      </c>
      <c r="E174" s="0" t="str">
        <f aca="false">CONCATENATE( "list_", G174, "/", "half_", K174, "/", "agent_", O174, "/", "metverb_", Q174, "/", "target_", S174, "/", "avtcon_", I174)</f>
        <v>list_1/half_1/agent_87/metverb_5/target_87/avtcon_1</v>
      </c>
      <c r="F174" s="0" t="str">
        <f aca="false">CONCATENATE( H174, "/", L174, "/", P174, "/", R174, "/", T174, "/", J174)</f>
        <v>AH2N/first/illustrator/continued/draw/con</v>
      </c>
      <c r="G174" s="0" t="n">
        <f aca="false">IF(LEFT(H174,1)="A",1,IF(LEFT(H174,1)="B",2,IF(LEFT(H174,1)="C",3,IF(LEFT(H174,1)="D",4,#na))))</f>
        <v>1</v>
      </c>
      <c r="H174" s="0" t="str">
        <f aca="false">LMPreScn!A176</f>
        <v>AH2N</v>
      </c>
      <c r="I174" s="0" t="n">
        <v>1</v>
      </c>
      <c r="J174" s="0" t="s">
        <v>3592</v>
      </c>
      <c r="K174" s="0" t="n">
        <v>1</v>
      </c>
      <c r="L174" s="0" t="s">
        <v>3593</v>
      </c>
      <c r="M174" s="0" t="n">
        <f aca="false">1 + (2*(INT((ROW()-2)/4))) + MOD(ROW()-2,2)</f>
        <v>87</v>
      </c>
      <c r="N174" s="0" t="str">
        <f aca="false">CONCATENATE("context_",ASC(M174))</f>
        <v>context_87</v>
      </c>
      <c r="O174" s="0" t="n">
        <f aca="false">M174</f>
        <v>87</v>
      </c>
      <c r="P174" s="0" t="str">
        <f aca="false">MID(LMPreScn!M176, SEARCH(" ", LMPreScn!M176, SEARCH(" ", LMPreScn!M176))+1, SEARCH(" ", LMPreScn!M176, SEARCH(" ", LMPreScn!M176)+1) -  (SEARCH(" ", LMPreScn!M176, SEARCH(" ", LMPreScn!M176)) + 1))</f>
        <v>illustrator</v>
      </c>
      <c r="Q174" s="0" t="n">
        <f aca="false">IF(R174="attempted", 1, IF(R174="avoided", 2, IF(R174="began",3,IF(R174="completed",4, IF(R174="continued",5,IF(R174="endured", 6, IF(R174="enjoyed", 7, IF(R174="finished", 8, IF(R174="preferred", 9, IF(R174="resisted", 10, IF(R174="started", 11, IF(R174="tried",12,"ERROR"))))))))))))</f>
        <v>5</v>
      </c>
      <c r="R174" s="0" t="str">
        <f aca="false">LMPreScn!T176</f>
        <v>continued</v>
      </c>
      <c r="S174" s="0" t="n">
        <f aca="false">1 + (2*(INT((ROW()-2)/4))) + MOD(ROW()-2,2)</f>
        <v>87</v>
      </c>
      <c r="T174" s="0" t="str">
        <f aca="false">LMPreScn!CK176</f>
        <v>draw</v>
      </c>
      <c r="U174" s="33" t="n">
        <f aca="false">LMPreScn!CI176</f>
        <v>0.408163265306122</v>
      </c>
      <c r="V174" s="0" t="n">
        <f aca="false">LMPreScn!R176</f>
        <v>7</v>
      </c>
      <c r="W174" s="0" t="n">
        <f aca="false">LMPreScn!S176</f>
        <v>10</v>
      </c>
      <c r="X174" s="0" t="str">
        <f aca="false">LMPreScn!M176</f>
        <v>The illustrator continued the story.</v>
      </c>
      <c r="Y174" s="0" t="str">
        <f aca="false">LMPreScn!N176</f>
        <v>It was amazing how she could</v>
      </c>
    </row>
    <row r="175" customFormat="false" ht="13.8" hidden="false" customHeight="false" outlineLevel="0" collapsed="false">
      <c r="A175" s="0" t="str">
        <f aca="false">CONCATENATE("Item/",ASC(C175),"/",E175)</f>
        <v>Item/16022/list_4/half_1/agent_88/metverb_5/target_88/avtcon_1</v>
      </c>
      <c r="B175" s="34" t="str">
        <f aca="false">CONCATENATE("(#", ASC( LMPreScn!I177), ") \d+ (\d+)")</f>
        <v>(#16022) \d+ (\d+)</v>
      </c>
      <c r="C175" s="0" t="n">
        <f aca="false">LMPreScn!I177</f>
        <v>16022</v>
      </c>
      <c r="D175" s="0" t="str">
        <f aca="false">CONCATENATE(P175,"_", R175, "_", T175)</f>
        <v>untruthful_continued_lie</v>
      </c>
      <c r="E175" s="0" t="str">
        <f aca="false">CONCATENATE( "list_", G175, "/", "half_", K175, "/", "agent_", O175, "/", "metverb_", Q175, "/", "target_", S175, "/", "avtcon_", I175)</f>
        <v>list_4/half_1/agent_88/metverb_5/target_88/avtcon_1</v>
      </c>
      <c r="F175" s="0" t="str">
        <f aca="false">CONCATENATE( H175, "/", L175, "/", P175, "/", R175, "/", T175, "/", J175)</f>
        <v>DH2N/first/untruthful/continued/lie/con</v>
      </c>
      <c r="G175" s="0" t="n">
        <f aca="false">IF(LEFT(H175,1)="A",1,IF(LEFT(H175,1)="B",2,IF(LEFT(H175,1)="C",3,IF(LEFT(H175,1)="D",4,#na))))</f>
        <v>4</v>
      </c>
      <c r="H175" s="0" t="str">
        <f aca="false">LMPreScn!A177</f>
        <v>DH2N</v>
      </c>
      <c r="I175" s="0" t="n">
        <v>1</v>
      </c>
      <c r="J175" s="0" t="s">
        <v>3592</v>
      </c>
      <c r="K175" s="0" t="n">
        <v>1</v>
      </c>
      <c r="L175" s="0" t="s">
        <v>3593</v>
      </c>
      <c r="M175" s="0" t="n">
        <f aca="false">1 + (2*(INT((ROW()-2)/4))) + MOD(ROW()-2,2)</f>
        <v>88</v>
      </c>
      <c r="N175" s="0" t="str">
        <f aca="false">CONCATENATE("context_",ASC(M175))</f>
        <v>context_88</v>
      </c>
      <c r="O175" s="0" t="n">
        <f aca="false">M175</f>
        <v>88</v>
      </c>
      <c r="P175" s="0" t="str">
        <f aca="false">MID(LMPreScn!M177, SEARCH(" ", LMPreScn!M177, SEARCH(" ", LMPreScn!M177))+1, SEARCH(" ", LMPreScn!M177, SEARCH(" ", LMPreScn!M177)+1) -  (SEARCH(" ", LMPreScn!M177, SEARCH(" ", LMPreScn!M177)) + 1))</f>
        <v>untruthful</v>
      </c>
      <c r="Q175" s="0" t="n">
        <f aca="false">IF(R175="attempted", 1, IF(R175="avoided", 2, IF(R175="began",3,IF(R175="completed",4, IF(R175="continued",5,IF(R175="endured", 6, IF(R175="enjoyed", 7, IF(R175="finished", 8, IF(R175="preferred", 9, IF(R175="resisted", 10, IF(R175="started", 11, IF(R175="tried",12,"ERROR"))))))))))))</f>
        <v>5</v>
      </c>
      <c r="R175" s="0" t="str">
        <f aca="false">LMPreScn!T177</f>
        <v>continued</v>
      </c>
      <c r="S175" s="0" t="n">
        <f aca="false">1 + (2*(INT((ROW()-2)/4))) + MOD(ROW()-2,2)</f>
        <v>88</v>
      </c>
      <c r="T175" s="0" t="str">
        <f aca="false">LMPreScn!CK177</f>
        <v>lie</v>
      </c>
      <c r="U175" s="33" t="n">
        <f aca="false">LMPreScn!CI177</f>
        <v>0.816326530612245</v>
      </c>
      <c r="V175" s="0" t="n">
        <f aca="false">LMPreScn!R177</f>
        <v>7</v>
      </c>
      <c r="W175" s="0" t="n">
        <f aca="false">LMPreScn!S177</f>
        <v>10</v>
      </c>
      <c r="X175" s="0" t="str">
        <f aca="false">LMPreScn!M177</f>
        <v>The untruthful teen continued the story.</v>
      </c>
      <c r="Y175" s="0" t="str">
        <f aca="false">LMPreScn!N177</f>
        <v>It was amazing how she could</v>
      </c>
    </row>
    <row r="176" customFormat="false" ht="13.8" hidden="false" customHeight="false" outlineLevel="0" collapsed="false">
      <c r="A176" s="0" t="str">
        <f aca="false">CONCATENATE("Item/",ASC(C176),"/",E176)</f>
        <v>Item/17022/list_3/half_1/agent_87/metverb_5/target_88/avtcon_2</v>
      </c>
      <c r="B176" s="34" t="str">
        <f aca="false">CONCATENATE("(#", ASC( LMPreScn!I178), ") \d+ (\d+)")</f>
        <v>(#17022) \d+ (\d+)</v>
      </c>
      <c r="C176" s="0" t="n">
        <f aca="false">LMPreScn!I178</f>
        <v>17022</v>
      </c>
      <c r="D176" s="0" t="str">
        <f aca="false">CONCATENATE(P176,"_", R176, "_", T176)</f>
        <v>illustrator_continued_lie</v>
      </c>
      <c r="E176" s="0" t="str">
        <f aca="false">CONCATENATE( "list_", G176, "/", "half_", K176, "/", "agent_", O176, "/", "metverb_", Q176, "/", "target_", S176, "/", "avtcon_", I176)</f>
        <v>list_3/half_1/agent_87/metverb_5/target_88/avtcon_2</v>
      </c>
      <c r="F176" s="0" t="str">
        <f aca="false">CONCATENATE( H176, "/", L176, "/", P176, "/", R176, "/", T176, "/", J176)</f>
        <v>CH2N/first/illustrator/continued/lie/incon</v>
      </c>
      <c r="G176" s="0" t="n">
        <f aca="false">IF(LEFT(H176,1)="A",1,IF(LEFT(H176,1)="B",2,IF(LEFT(H176,1)="C",3,IF(LEFT(H176,1)="D",4,#na))))</f>
        <v>3</v>
      </c>
      <c r="H176" s="0" t="str">
        <f aca="false">LMPreScn!A178</f>
        <v>CH2N</v>
      </c>
      <c r="I176" s="0" t="n">
        <v>2</v>
      </c>
      <c r="J176" s="0" t="s">
        <v>3594</v>
      </c>
      <c r="K176" s="0" t="n">
        <v>1</v>
      </c>
      <c r="L176" s="0" t="s">
        <v>3593</v>
      </c>
      <c r="M176" s="0" t="n">
        <f aca="false">1 + (2*(INT((ROW()-2)/4))) + MOD(ROW()-2,2)</f>
        <v>87</v>
      </c>
      <c r="N176" s="0" t="str">
        <f aca="false">CONCATENATE("context_",ASC(M176))</f>
        <v>context_87</v>
      </c>
      <c r="O176" s="0" t="n">
        <f aca="false">M176</f>
        <v>87</v>
      </c>
      <c r="P176" s="0" t="str">
        <f aca="false">MID(LMPreScn!M178, SEARCH(" ", LMPreScn!M178, SEARCH(" ", LMPreScn!M178))+1, SEARCH(" ", LMPreScn!M178, SEARCH(" ", LMPreScn!M178)+1) -  (SEARCH(" ", LMPreScn!M178, SEARCH(" ", LMPreScn!M178)) + 1))</f>
        <v>illustrator</v>
      </c>
      <c r="Q176" s="0" t="n">
        <f aca="false">IF(R176="attempted", 1, IF(R176="avoided", 2, IF(R176="began",3,IF(R176="completed",4, IF(R176="continued",5,IF(R176="endured", 6, IF(R176="enjoyed", 7, IF(R176="finished", 8, IF(R176="preferred", 9, IF(R176="resisted", 10, IF(R176="started", 11, IF(R176="tried",12,"ERROR"))))))))))))</f>
        <v>5</v>
      </c>
      <c r="R176" s="0" t="str">
        <f aca="false">LMPreScn!T178</f>
        <v>continued</v>
      </c>
      <c r="S176" s="0" t="n">
        <f aca="false">1 + (2*(INT((ROW()-2)/4))) + MOD(ROW()-1,2)</f>
        <v>88</v>
      </c>
      <c r="T176" s="0" t="str">
        <f aca="false">LMPreScn!CK178</f>
        <v>lie</v>
      </c>
      <c r="U176" s="33" t="n">
        <f aca="false">LMPreScn!CI178</f>
        <v>0</v>
      </c>
      <c r="V176" s="0" t="n">
        <f aca="false">LMPreScn!R178</f>
        <v>7</v>
      </c>
      <c r="W176" s="0" t="n">
        <f aca="false">LMPreScn!S178</f>
        <v>10</v>
      </c>
      <c r="X176" s="0" t="str">
        <f aca="false">LMPreScn!M178</f>
        <v>The illustrator continued the story.</v>
      </c>
      <c r="Y176" s="0" t="str">
        <f aca="false">LMPreScn!N178</f>
        <v>It was amazing how she could</v>
      </c>
    </row>
    <row r="177" customFormat="false" ht="13.8" hidden="false" customHeight="false" outlineLevel="0" collapsed="false">
      <c r="A177" s="0" t="str">
        <f aca="false">CONCATENATE("Item/",ASC(C177),"/",E177)</f>
        <v>Item/18022/list_2/half_1/agent_88/metverb_5/target_87/avtcon_2</v>
      </c>
      <c r="B177" s="34" t="str">
        <f aca="false">CONCATENATE("(#", ASC( LMPreScn!I179), ") \d+ (\d+)")</f>
        <v>(#18022) \d+ (\d+)</v>
      </c>
      <c r="C177" s="0" t="n">
        <f aca="false">LMPreScn!I179</f>
        <v>18022</v>
      </c>
      <c r="D177" s="0" t="str">
        <f aca="false">CONCATENATE(P177,"_", R177, "_", T177)</f>
        <v>untruthful_continued_draw</v>
      </c>
      <c r="E177" s="0" t="str">
        <f aca="false">CONCATENATE( "list_", G177, "/", "half_", K177, "/", "agent_", O177, "/", "metverb_", Q177, "/", "target_", S177, "/", "avtcon_", I177)</f>
        <v>list_2/half_1/agent_88/metverb_5/target_87/avtcon_2</v>
      </c>
      <c r="F177" s="0" t="str">
        <f aca="false">CONCATENATE( H177, "/", L177, "/", P177, "/", R177, "/", T177, "/", J177)</f>
        <v>BH2N/first/untruthful/continued/draw/incon</v>
      </c>
      <c r="G177" s="0" t="n">
        <f aca="false">IF(LEFT(H177,1)="A",1,IF(LEFT(H177,1)="B",2,IF(LEFT(H177,1)="C",3,IF(LEFT(H177,1)="D",4,#na))))</f>
        <v>2</v>
      </c>
      <c r="H177" s="0" t="str">
        <f aca="false">LMPreScn!A179</f>
        <v>BH2N</v>
      </c>
      <c r="I177" s="0" t="n">
        <v>2</v>
      </c>
      <c r="J177" s="0" t="s">
        <v>3594</v>
      </c>
      <c r="K177" s="0" t="n">
        <v>1</v>
      </c>
      <c r="L177" s="0" t="s">
        <v>3593</v>
      </c>
      <c r="M177" s="0" t="n">
        <f aca="false">1 + (2*(INT((ROW()-2)/4))) + MOD(ROW()-2,2)</f>
        <v>88</v>
      </c>
      <c r="N177" s="0" t="str">
        <f aca="false">CONCATENATE("context_",ASC(M177))</f>
        <v>context_88</v>
      </c>
      <c r="O177" s="0" t="n">
        <f aca="false">M177</f>
        <v>88</v>
      </c>
      <c r="P177" s="0" t="str">
        <f aca="false">MID(LMPreScn!M179, SEARCH(" ", LMPreScn!M179, SEARCH(" ", LMPreScn!M179))+1, SEARCH(" ", LMPreScn!M179, SEARCH(" ", LMPreScn!M179)+1) -  (SEARCH(" ", LMPreScn!M179, SEARCH(" ", LMPreScn!M179)) + 1))</f>
        <v>untruthful</v>
      </c>
      <c r="Q177" s="0" t="n">
        <f aca="false">IF(R177="attempted", 1, IF(R177="avoided", 2, IF(R177="began",3,IF(R177="completed",4, IF(R177="continued",5,IF(R177="endured", 6, IF(R177="enjoyed", 7, IF(R177="finished", 8, IF(R177="preferred", 9, IF(R177="resisted", 10, IF(R177="started", 11, IF(R177="tried",12,"ERROR"))))))))))))</f>
        <v>5</v>
      </c>
      <c r="R177" s="0" t="str">
        <f aca="false">LMPreScn!T179</f>
        <v>continued</v>
      </c>
      <c r="S177" s="0" t="n">
        <f aca="false">1 + (2*(INT((ROW()-2)/4))) + MOD(ROW()-1,2)</f>
        <v>87</v>
      </c>
      <c r="T177" s="0" t="str">
        <f aca="false">LMPreScn!CK179</f>
        <v>draw</v>
      </c>
      <c r="U177" s="33" t="n">
        <f aca="false">LMPreScn!CI179</f>
        <v>0</v>
      </c>
      <c r="V177" s="0" t="n">
        <f aca="false">LMPreScn!R179</f>
        <v>7</v>
      </c>
      <c r="W177" s="0" t="n">
        <f aca="false">LMPreScn!S179</f>
        <v>10</v>
      </c>
      <c r="X177" s="0" t="str">
        <f aca="false">LMPreScn!M179</f>
        <v>The untruthful teen continued the story.</v>
      </c>
      <c r="Y177" s="0" t="str">
        <f aca="false">LMPreScn!N179</f>
        <v>It was amazing how she could</v>
      </c>
    </row>
    <row r="178" customFormat="false" ht="13.8" hidden="false" customHeight="false" outlineLevel="0" collapsed="false">
      <c r="A178" s="0" t="str">
        <f aca="false">CONCATENATE("Item/",ASC(C178),"/",E178)</f>
        <v>Item/10023/list_4/half_1/agent_89/metverb_5/target_89/avtcon_1</v>
      </c>
      <c r="B178" s="34" t="str">
        <f aca="false">CONCATENATE("(#", ASC( LMPreScn!I180), ") \d+ (\d+)")</f>
        <v>(#10023) \d+ (\d+)</v>
      </c>
      <c r="C178" s="0" t="n">
        <f aca="false">LMPreScn!I180</f>
        <v>10023</v>
      </c>
      <c r="D178" s="0" t="str">
        <f aca="false">CONCATENATE(P178,"_", R178, "_", T178)</f>
        <v>percussionist_continued_playing</v>
      </c>
      <c r="E178" s="0" t="str">
        <f aca="false">CONCATENATE( "list_", G178, "/", "half_", K178, "/", "agent_", O178, "/", "metverb_", Q178, "/", "target_", S178, "/", "avtcon_", I178)</f>
        <v>list_4/half_1/agent_89/metverb_5/target_89/avtcon_1</v>
      </c>
      <c r="F178" s="0" t="str">
        <f aca="false">CONCATENATE( H178, "/", L178, "/", P178, "/", R178, "/", T178, "/", J178)</f>
        <v>DH1N/first/percussionist/continued/playing/con</v>
      </c>
      <c r="G178" s="0" t="n">
        <f aca="false">IF(LEFT(H178,1)="A",1,IF(LEFT(H178,1)="B",2,IF(LEFT(H178,1)="C",3,IF(LEFT(H178,1)="D",4,#na))))</f>
        <v>4</v>
      </c>
      <c r="H178" s="0" t="str">
        <f aca="false">LMPreScn!A180</f>
        <v>DH1N</v>
      </c>
      <c r="I178" s="0" t="n">
        <v>1</v>
      </c>
      <c r="J178" s="0" t="s">
        <v>3592</v>
      </c>
      <c r="K178" s="0" t="n">
        <v>1</v>
      </c>
      <c r="L178" s="0" t="s">
        <v>3593</v>
      </c>
      <c r="M178" s="0" t="n">
        <f aca="false">1 + (2*(INT((ROW()-2)/4))) + MOD(ROW()-2,2)</f>
        <v>89</v>
      </c>
      <c r="N178" s="0" t="str">
        <f aca="false">CONCATENATE("context_",ASC(M178))</f>
        <v>context_89</v>
      </c>
      <c r="O178" s="0" t="n">
        <f aca="false">M178</f>
        <v>89</v>
      </c>
      <c r="P178" s="0" t="str">
        <f aca="false">MID(LMPreScn!M180, SEARCH(" ", LMPreScn!M180, SEARCH(" ", LMPreScn!M180))+1, SEARCH(" ", LMPreScn!M180, SEARCH(" ", LMPreScn!M180)+1) -  (SEARCH(" ", LMPreScn!M180, SEARCH(" ", LMPreScn!M180)) + 1))</f>
        <v>percussionist</v>
      </c>
      <c r="Q178" s="0" t="n">
        <f aca="false">IF(R178="attempted", 1, IF(R178="avoided", 2, IF(R178="began",3,IF(R178="completed",4, IF(R178="continued",5,IF(R178="endured", 6, IF(R178="enjoyed", 7, IF(R178="finished", 8, IF(R178="preferred", 9, IF(R178="resisted", 10, IF(R178="started", 11, IF(R178="tried",12,"ERROR"))))))))))))</f>
        <v>5</v>
      </c>
      <c r="R178" s="0" t="str">
        <f aca="false">LMPreScn!T180</f>
        <v>continued</v>
      </c>
      <c r="S178" s="0" t="n">
        <f aca="false">1 + (2*(INT((ROW()-2)/4))) + MOD(ROW()-2,2)</f>
        <v>89</v>
      </c>
      <c r="T178" s="0" t="str">
        <f aca="false">LMPreScn!CK180</f>
        <v>playing</v>
      </c>
      <c r="U178" s="33" t="n">
        <f aca="false">LMPreScn!CI180</f>
        <v>0.166666666666667</v>
      </c>
      <c r="V178" s="0" t="n">
        <f aca="false">LMPreScn!R180</f>
        <v>6</v>
      </c>
      <c r="W178" s="0" t="n">
        <f aca="false">LMPreScn!S180</f>
        <v>9</v>
      </c>
      <c r="X178" s="0" t="str">
        <f aca="false">LMPreScn!M180</f>
        <v>The percussionist continued a steady beat.</v>
      </c>
      <c r="Y178" s="0" t="str">
        <f aca="false">LMPreScn!N180</f>
        <v>With precise rhythm she was</v>
      </c>
    </row>
    <row r="179" customFormat="false" ht="13.8" hidden="false" customHeight="false" outlineLevel="0" collapsed="false">
      <c r="A179" s="0" t="str">
        <f aca="false">CONCATENATE("Item/",ASC(C179),"/",E179)</f>
        <v>Item/11023/list_1/half_1/agent_90/metverb_5/target_90/avtcon_1</v>
      </c>
      <c r="B179" s="34" t="str">
        <f aca="false">CONCATENATE("(#", ASC( LMPreScn!I181), ") \d+ (\d+)")</f>
        <v>(#11023) \d+ (\d+)</v>
      </c>
      <c r="C179" s="0" t="n">
        <f aca="false">LMPreScn!I181</f>
        <v>11023</v>
      </c>
      <c r="D179" s="0" t="str">
        <f aca="false">CONCATENATE(P179,"_", R179, "_", T179)</f>
        <v>ballerina_continued_dancing</v>
      </c>
      <c r="E179" s="0" t="str">
        <f aca="false">CONCATENATE( "list_", G179, "/", "half_", K179, "/", "agent_", O179, "/", "metverb_", Q179, "/", "target_", S179, "/", "avtcon_", I179)</f>
        <v>list_1/half_1/agent_90/metverb_5/target_90/avtcon_1</v>
      </c>
      <c r="F179" s="0" t="str">
        <f aca="false">CONCATENATE( H179, "/", L179, "/", P179, "/", R179, "/", T179, "/", J179)</f>
        <v>AH1N/first/ballerina/continued/dancing/con</v>
      </c>
      <c r="G179" s="0" t="n">
        <f aca="false">IF(LEFT(H179,1)="A",1,IF(LEFT(H179,1)="B",2,IF(LEFT(H179,1)="C",3,IF(LEFT(H179,1)="D",4,#na))))</f>
        <v>1</v>
      </c>
      <c r="H179" s="0" t="str">
        <f aca="false">LMPreScn!A181</f>
        <v>AH1N</v>
      </c>
      <c r="I179" s="0" t="n">
        <v>1</v>
      </c>
      <c r="J179" s="0" t="s">
        <v>3592</v>
      </c>
      <c r="K179" s="0" t="n">
        <v>1</v>
      </c>
      <c r="L179" s="0" t="s">
        <v>3593</v>
      </c>
      <c r="M179" s="0" t="n">
        <f aca="false">1 + (2*(INT((ROW()-2)/4))) + MOD(ROW()-2,2)</f>
        <v>90</v>
      </c>
      <c r="N179" s="0" t="str">
        <f aca="false">CONCATENATE("context_",ASC(M179))</f>
        <v>context_90</v>
      </c>
      <c r="O179" s="0" t="n">
        <f aca="false">M179</f>
        <v>90</v>
      </c>
      <c r="P179" s="0" t="str">
        <f aca="false">MID(LMPreScn!M181, SEARCH(" ", LMPreScn!M181, SEARCH(" ", LMPreScn!M181))+1, SEARCH(" ", LMPreScn!M181, SEARCH(" ", LMPreScn!M181)+1) -  (SEARCH(" ", LMPreScn!M181, SEARCH(" ", LMPreScn!M181)) + 1))</f>
        <v>ballerina</v>
      </c>
      <c r="Q179" s="0" t="n">
        <f aca="false">IF(R179="attempted", 1, IF(R179="avoided", 2, IF(R179="began",3,IF(R179="completed",4, IF(R179="continued",5,IF(R179="endured", 6, IF(R179="enjoyed", 7, IF(R179="finished", 8, IF(R179="preferred", 9, IF(R179="resisted", 10, IF(R179="started", 11, IF(R179="tried",12,"ERROR"))))))))))))</f>
        <v>5</v>
      </c>
      <c r="R179" s="0" t="str">
        <f aca="false">LMPreScn!T181</f>
        <v>continued</v>
      </c>
      <c r="S179" s="0" t="n">
        <f aca="false">1 + (2*(INT((ROW()-2)/4))) + MOD(ROW()-2,2)</f>
        <v>90</v>
      </c>
      <c r="T179" s="0" t="str">
        <f aca="false">LMPreScn!CK181</f>
        <v>dancing</v>
      </c>
      <c r="U179" s="33" t="n">
        <f aca="false">LMPreScn!CI181</f>
        <v>0.375</v>
      </c>
      <c r="V179" s="0" t="n">
        <f aca="false">LMPreScn!R181</f>
        <v>6</v>
      </c>
      <c r="W179" s="0" t="n">
        <f aca="false">LMPreScn!S181</f>
        <v>9</v>
      </c>
      <c r="X179" s="0" t="str">
        <f aca="false">LMPreScn!M181</f>
        <v>The ballerina continued a steady beat.</v>
      </c>
      <c r="Y179" s="0" t="str">
        <f aca="false">LMPreScn!N181</f>
        <v>With precise rhythm she was</v>
      </c>
    </row>
    <row r="180" customFormat="false" ht="13.8" hidden="false" customHeight="false" outlineLevel="0" collapsed="false">
      <c r="A180" s="0" t="str">
        <f aca="false">CONCATENATE("Item/",ASC(C180),"/",E180)</f>
        <v>Item/12023/list_2/half_1/agent_89/metverb_5/target_90/avtcon_2</v>
      </c>
      <c r="B180" s="34" t="str">
        <f aca="false">CONCATENATE("(#", ASC( LMPreScn!I182), ") \d+ (\d+)")</f>
        <v>(#12023) \d+ (\d+)</v>
      </c>
      <c r="C180" s="0" t="n">
        <f aca="false">LMPreScn!I182</f>
        <v>12023</v>
      </c>
      <c r="D180" s="0" t="str">
        <f aca="false">CONCATENATE(P180,"_", R180, "_", T180)</f>
        <v>percussionist_continued_dancing</v>
      </c>
      <c r="E180" s="0" t="str">
        <f aca="false">CONCATENATE( "list_", G180, "/", "half_", K180, "/", "agent_", O180, "/", "metverb_", Q180, "/", "target_", S180, "/", "avtcon_", I180)</f>
        <v>list_2/half_1/agent_89/metverb_5/target_90/avtcon_2</v>
      </c>
      <c r="F180" s="0" t="str">
        <f aca="false">CONCATENATE( H180, "/", L180, "/", P180, "/", R180, "/", T180, "/", J180)</f>
        <v>BH1N/first/percussionist/continued/dancing/incon</v>
      </c>
      <c r="G180" s="0" t="n">
        <f aca="false">IF(LEFT(H180,1)="A",1,IF(LEFT(H180,1)="B",2,IF(LEFT(H180,1)="C",3,IF(LEFT(H180,1)="D",4,#na))))</f>
        <v>2</v>
      </c>
      <c r="H180" s="0" t="str">
        <f aca="false">LMPreScn!A182</f>
        <v>BH1N</v>
      </c>
      <c r="I180" s="0" t="n">
        <v>2</v>
      </c>
      <c r="J180" s="0" t="s">
        <v>3594</v>
      </c>
      <c r="K180" s="0" t="n">
        <v>1</v>
      </c>
      <c r="L180" s="0" t="s">
        <v>3593</v>
      </c>
      <c r="M180" s="0" t="n">
        <f aca="false">1 + (2*(INT((ROW()-2)/4))) + MOD(ROW()-2,2)</f>
        <v>89</v>
      </c>
      <c r="N180" s="0" t="str">
        <f aca="false">CONCATENATE("context_",ASC(M180))</f>
        <v>context_89</v>
      </c>
      <c r="O180" s="0" t="n">
        <f aca="false">M180</f>
        <v>89</v>
      </c>
      <c r="P180" s="0" t="str">
        <f aca="false">MID(LMPreScn!M182, SEARCH(" ", LMPreScn!M182, SEARCH(" ", LMPreScn!M182))+1, SEARCH(" ", LMPreScn!M182, SEARCH(" ", LMPreScn!M182)+1) -  (SEARCH(" ", LMPreScn!M182, SEARCH(" ", LMPreScn!M182)) + 1))</f>
        <v>percussionist</v>
      </c>
      <c r="Q180" s="0" t="n">
        <f aca="false">IF(R180="attempted", 1, IF(R180="avoided", 2, IF(R180="began",3,IF(R180="completed",4, IF(R180="continued",5,IF(R180="endured", 6, IF(R180="enjoyed", 7, IF(R180="finished", 8, IF(R180="preferred", 9, IF(R180="resisted", 10, IF(R180="started", 11, IF(R180="tried",12,"ERROR"))))))))))))</f>
        <v>5</v>
      </c>
      <c r="R180" s="0" t="str">
        <f aca="false">LMPreScn!T182</f>
        <v>continued</v>
      </c>
      <c r="S180" s="0" t="n">
        <f aca="false">1 + (2*(INT((ROW()-2)/4))) + MOD(ROW()-1,2)</f>
        <v>90</v>
      </c>
      <c r="T180" s="0" t="str">
        <f aca="false">LMPreScn!CK182</f>
        <v>dancing</v>
      </c>
      <c r="U180" s="33" t="n">
        <f aca="false">LMPreScn!CI182</f>
        <v>0</v>
      </c>
      <c r="V180" s="0" t="n">
        <f aca="false">LMPreScn!R182</f>
        <v>6</v>
      </c>
      <c r="W180" s="0" t="n">
        <f aca="false">LMPreScn!S182</f>
        <v>9</v>
      </c>
      <c r="X180" s="0" t="str">
        <f aca="false">LMPreScn!M182</f>
        <v>The percussionist continued a steady beat.</v>
      </c>
      <c r="Y180" s="0" t="str">
        <f aca="false">LMPreScn!N182</f>
        <v>With precise rhythm she was</v>
      </c>
    </row>
    <row r="181" customFormat="false" ht="13.8" hidden="false" customHeight="false" outlineLevel="0" collapsed="false">
      <c r="A181" s="0" t="str">
        <f aca="false">CONCATENATE("Item/",ASC(C181),"/",E181)</f>
        <v>Item/13023/list_3/half_1/agent_90/metverb_5/target_89/avtcon_2</v>
      </c>
      <c r="B181" s="34" t="str">
        <f aca="false">CONCATENATE("(#", ASC( LMPreScn!I183), ") \d+ (\d+)")</f>
        <v>(#13023) \d+ (\d+)</v>
      </c>
      <c r="C181" s="0" t="n">
        <f aca="false">LMPreScn!I183</f>
        <v>13023</v>
      </c>
      <c r="D181" s="0" t="str">
        <f aca="false">CONCATENATE(P181,"_", R181, "_", T181)</f>
        <v>ballerina_continued_playing</v>
      </c>
      <c r="E181" s="0" t="str">
        <f aca="false">CONCATENATE( "list_", G181, "/", "half_", K181, "/", "agent_", O181, "/", "metverb_", Q181, "/", "target_", S181, "/", "avtcon_", I181)</f>
        <v>list_3/half_1/agent_90/metverb_5/target_89/avtcon_2</v>
      </c>
      <c r="F181" s="0" t="str">
        <f aca="false">CONCATENATE( H181, "/", L181, "/", P181, "/", R181, "/", T181, "/", J181)</f>
        <v>CH1N/first/ballerina/continued/playing/incon</v>
      </c>
      <c r="G181" s="0" t="n">
        <f aca="false">IF(LEFT(H181,1)="A",1,IF(LEFT(H181,1)="B",2,IF(LEFT(H181,1)="C",3,IF(LEFT(H181,1)="D",4,#na))))</f>
        <v>3</v>
      </c>
      <c r="H181" s="0" t="str">
        <f aca="false">LMPreScn!A183</f>
        <v>CH1N</v>
      </c>
      <c r="I181" s="0" t="n">
        <v>2</v>
      </c>
      <c r="J181" s="0" t="s">
        <v>3594</v>
      </c>
      <c r="K181" s="0" t="n">
        <v>1</v>
      </c>
      <c r="L181" s="0" t="s">
        <v>3593</v>
      </c>
      <c r="M181" s="0" t="n">
        <f aca="false">1 + (2*(INT((ROW()-2)/4))) + MOD(ROW()-2,2)</f>
        <v>90</v>
      </c>
      <c r="N181" s="0" t="str">
        <f aca="false">CONCATENATE("context_",ASC(M181))</f>
        <v>context_90</v>
      </c>
      <c r="O181" s="0" t="n">
        <f aca="false">M181</f>
        <v>90</v>
      </c>
      <c r="P181" s="0" t="str">
        <f aca="false">MID(LMPreScn!M183, SEARCH(" ", LMPreScn!M183, SEARCH(" ", LMPreScn!M183))+1, SEARCH(" ", LMPreScn!M183, SEARCH(" ", LMPreScn!M183)+1) -  (SEARCH(" ", LMPreScn!M183, SEARCH(" ", LMPreScn!M183)) + 1))</f>
        <v>ballerina</v>
      </c>
      <c r="Q181" s="0" t="n">
        <f aca="false">IF(R181="attempted", 1, IF(R181="avoided", 2, IF(R181="began",3,IF(R181="completed",4, IF(R181="continued",5,IF(R181="endured", 6, IF(R181="enjoyed", 7, IF(R181="finished", 8, IF(R181="preferred", 9, IF(R181="resisted", 10, IF(R181="started", 11, IF(R181="tried",12,"ERROR"))))))))))))</f>
        <v>5</v>
      </c>
      <c r="R181" s="0" t="str">
        <f aca="false">LMPreScn!T183</f>
        <v>continued</v>
      </c>
      <c r="S181" s="0" t="n">
        <f aca="false">1 + (2*(INT((ROW()-2)/4))) + MOD(ROW()-1,2)</f>
        <v>89</v>
      </c>
      <c r="T181" s="0" t="str">
        <f aca="false">LMPreScn!CK183</f>
        <v>playing</v>
      </c>
      <c r="U181" s="33" t="n">
        <f aca="false">LMPreScn!CI183</f>
        <v>0</v>
      </c>
      <c r="V181" s="0" t="n">
        <f aca="false">LMPreScn!R183</f>
        <v>6</v>
      </c>
      <c r="W181" s="0" t="n">
        <f aca="false">LMPreScn!S183</f>
        <v>9</v>
      </c>
      <c r="X181" s="0" t="str">
        <f aca="false">LMPreScn!M183</f>
        <v>The ballerina continued a steady beat.</v>
      </c>
      <c r="Y181" s="0" t="str">
        <f aca="false">LMPreScn!N183</f>
        <v>With precise rhythm she was</v>
      </c>
    </row>
    <row r="182" customFormat="false" ht="13.8" hidden="false" customHeight="false" outlineLevel="0" collapsed="false">
      <c r="A182" s="0" t="str">
        <f aca="false">CONCATENATE("Item/",ASC(C182),"/",E182)</f>
        <v>Item/15023/list_1/half_1/agent_91/metverb_5/target_91/avtcon_1</v>
      </c>
      <c r="B182" s="34" t="str">
        <f aca="false">CONCATENATE("(#", ASC( LMPreScn!I184), ") \d+ (\d+)")</f>
        <v>(#15023) \d+ (\d+)</v>
      </c>
      <c r="C182" s="0" t="n">
        <f aca="false">LMPreScn!I184</f>
        <v>15023</v>
      </c>
      <c r="D182" s="0" t="str">
        <f aca="false">CONCATENATE(P182,"_", R182, "_", T182)</f>
        <v>percussionist_continued_playing</v>
      </c>
      <c r="E182" s="0" t="str">
        <f aca="false">CONCATENATE( "list_", G182, "/", "half_", K182, "/", "agent_", O182, "/", "metverb_", Q182, "/", "target_", S182, "/", "avtcon_", I182)</f>
        <v>list_1/half_1/agent_91/metverb_5/target_91/avtcon_1</v>
      </c>
      <c r="F182" s="0" t="str">
        <f aca="false">CONCATENATE( H182, "/", L182, "/", P182, "/", R182, "/", T182, "/", J182)</f>
        <v>AH2N/first/percussionist/continued/playing/con</v>
      </c>
      <c r="G182" s="0" t="n">
        <f aca="false">IF(LEFT(H182,1)="A",1,IF(LEFT(H182,1)="B",2,IF(LEFT(H182,1)="C",3,IF(LEFT(H182,1)="D",4,#na))))</f>
        <v>1</v>
      </c>
      <c r="H182" s="0" t="str">
        <f aca="false">LMPreScn!A184</f>
        <v>AH2N</v>
      </c>
      <c r="I182" s="0" t="n">
        <v>1</v>
      </c>
      <c r="J182" s="0" t="s">
        <v>3592</v>
      </c>
      <c r="K182" s="0" t="n">
        <v>1</v>
      </c>
      <c r="L182" s="0" t="s">
        <v>3593</v>
      </c>
      <c r="M182" s="0" t="n">
        <f aca="false">1 + (2*(INT((ROW()-2)/4))) + MOD(ROW()-2,2)</f>
        <v>91</v>
      </c>
      <c r="N182" s="0" t="str">
        <f aca="false">CONCATENATE("context_",ASC(M182))</f>
        <v>context_91</v>
      </c>
      <c r="O182" s="0" t="n">
        <f aca="false">M182</f>
        <v>91</v>
      </c>
      <c r="P182" s="0" t="str">
        <f aca="false">MID(LMPreScn!M184, SEARCH(" ", LMPreScn!M184, SEARCH(" ", LMPreScn!M184))+1, SEARCH(" ", LMPreScn!M184, SEARCH(" ", LMPreScn!M184)+1) -  (SEARCH(" ", LMPreScn!M184, SEARCH(" ", LMPreScn!M184)) + 1))</f>
        <v>percussionist</v>
      </c>
      <c r="Q182" s="0" t="n">
        <f aca="false">IF(R182="attempted", 1, IF(R182="avoided", 2, IF(R182="began",3,IF(R182="completed",4, IF(R182="continued",5,IF(R182="endured", 6, IF(R182="enjoyed", 7, IF(R182="finished", 8, IF(R182="preferred", 9, IF(R182="resisted", 10, IF(R182="started", 11, IF(R182="tried",12,"ERROR"))))))))))))</f>
        <v>5</v>
      </c>
      <c r="R182" s="0" t="str">
        <f aca="false">LMPreScn!T184</f>
        <v>continued</v>
      </c>
      <c r="S182" s="0" t="n">
        <f aca="false">1 + (2*(INT((ROW()-2)/4))) + MOD(ROW()-2,2)</f>
        <v>91</v>
      </c>
      <c r="T182" s="0" t="str">
        <f aca="false">LMPreScn!CK184</f>
        <v>playing</v>
      </c>
      <c r="U182" s="33" t="n">
        <f aca="false">LMPreScn!CI184</f>
        <v>0.166666666666667</v>
      </c>
      <c r="V182" s="0" t="n">
        <f aca="false">LMPreScn!R184</f>
        <v>6</v>
      </c>
      <c r="W182" s="0" t="n">
        <f aca="false">LMPreScn!S184</f>
        <v>9</v>
      </c>
      <c r="X182" s="0" t="str">
        <f aca="false">LMPreScn!M184</f>
        <v>The percussionist continued a steady beat.</v>
      </c>
      <c r="Y182" s="0" t="str">
        <f aca="false">LMPreScn!N184</f>
        <v>With precise rhythm she was</v>
      </c>
    </row>
    <row r="183" customFormat="false" ht="13.8" hidden="false" customHeight="false" outlineLevel="0" collapsed="false">
      <c r="A183" s="0" t="str">
        <f aca="false">CONCATENATE("Item/",ASC(C183),"/",E183)</f>
        <v>Item/16023/list_4/half_1/agent_92/metverb_5/target_92/avtcon_1</v>
      </c>
      <c r="B183" s="34" t="str">
        <f aca="false">CONCATENATE("(#", ASC( LMPreScn!I185), ") \d+ (\d+)")</f>
        <v>(#16023) \d+ (\d+)</v>
      </c>
      <c r="C183" s="0" t="n">
        <f aca="false">LMPreScn!I185</f>
        <v>16023</v>
      </c>
      <c r="D183" s="0" t="str">
        <f aca="false">CONCATENATE(P183,"_", R183, "_", T183)</f>
        <v>ballerina_continued_dancing</v>
      </c>
      <c r="E183" s="0" t="str">
        <f aca="false">CONCATENATE( "list_", G183, "/", "half_", K183, "/", "agent_", O183, "/", "metverb_", Q183, "/", "target_", S183, "/", "avtcon_", I183)</f>
        <v>list_4/half_1/agent_92/metverb_5/target_92/avtcon_1</v>
      </c>
      <c r="F183" s="0" t="str">
        <f aca="false">CONCATENATE( H183, "/", L183, "/", P183, "/", R183, "/", T183, "/", J183)</f>
        <v>DH2N/first/ballerina/continued/dancing/con</v>
      </c>
      <c r="G183" s="0" t="n">
        <f aca="false">IF(LEFT(H183,1)="A",1,IF(LEFT(H183,1)="B",2,IF(LEFT(H183,1)="C",3,IF(LEFT(H183,1)="D",4,#na))))</f>
        <v>4</v>
      </c>
      <c r="H183" s="0" t="str">
        <f aca="false">LMPreScn!A185</f>
        <v>DH2N</v>
      </c>
      <c r="I183" s="0" t="n">
        <v>1</v>
      </c>
      <c r="J183" s="0" t="s">
        <v>3592</v>
      </c>
      <c r="K183" s="0" t="n">
        <v>1</v>
      </c>
      <c r="L183" s="0" t="s">
        <v>3593</v>
      </c>
      <c r="M183" s="0" t="n">
        <f aca="false">1 + (2*(INT((ROW()-2)/4))) + MOD(ROW()-2,2)</f>
        <v>92</v>
      </c>
      <c r="N183" s="0" t="str">
        <f aca="false">CONCATENATE("context_",ASC(M183))</f>
        <v>context_92</v>
      </c>
      <c r="O183" s="0" t="n">
        <f aca="false">M183</f>
        <v>92</v>
      </c>
      <c r="P183" s="0" t="str">
        <f aca="false">MID(LMPreScn!M185, SEARCH(" ", LMPreScn!M185, SEARCH(" ", LMPreScn!M185))+1, SEARCH(" ", LMPreScn!M185, SEARCH(" ", LMPreScn!M185)+1) -  (SEARCH(" ", LMPreScn!M185, SEARCH(" ", LMPreScn!M185)) + 1))</f>
        <v>ballerina</v>
      </c>
      <c r="Q183" s="0" t="n">
        <f aca="false">IF(R183="attempted", 1, IF(R183="avoided", 2, IF(R183="began",3,IF(R183="completed",4, IF(R183="continued",5,IF(R183="endured", 6, IF(R183="enjoyed", 7, IF(R183="finished", 8, IF(R183="preferred", 9, IF(R183="resisted", 10, IF(R183="started", 11, IF(R183="tried",12,"ERROR"))))))))))))</f>
        <v>5</v>
      </c>
      <c r="R183" s="0" t="str">
        <f aca="false">LMPreScn!T185</f>
        <v>continued</v>
      </c>
      <c r="S183" s="0" t="n">
        <f aca="false">1 + (2*(INT((ROW()-2)/4))) + MOD(ROW()-2,2)</f>
        <v>92</v>
      </c>
      <c r="T183" s="0" t="str">
        <f aca="false">LMPreScn!CK185</f>
        <v>dancing</v>
      </c>
      <c r="U183" s="33" t="n">
        <f aca="false">LMPreScn!CI185</f>
        <v>0.375</v>
      </c>
      <c r="V183" s="0" t="n">
        <f aca="false">LMPreScn!R185</f>
        <v>6</v>
      </c>
      <c r="W183" s="0" t="n">
        <f aca="false">LMPreScn!S185</f>
        <v>9</v>
      </c>
      <c r="X183" s="0" t="str">
        <f aca="false">LMPreScn!M185</f>
        <v>The ballerina continued a steady beat.</v>
      </c>
      <c r="Y183" s="0" t="str">
        <f aca="false">LMPreScn!N185</f>
        <v>With precise rhythm she was</v>
      </c>
    </row>
    <row r="184" customFormat="false" ht="13.8" hidden="false" customHeight="false" outlineLevel="0" collapsed="false">
      <c r="A184" s="0" t="str">
        <f aca="false">CONCATENATE("Item/",ASC(C184),"/",E184)</f>
        <v>Item/17023/list_3/half_1/agent_91/metverb_5/target_92/avtcon_2</v>
      </c>
      <c r="B184" s="34" t="str">
        <f aca="false">CONCATENATE("(#", ASC( LMPreScn!I186), ") \d+ (\d+)")</f>
        <v>(#17023) \d+ (\d+)</v>
      </c>
      <c r="C184" s="0" t="n">
        <f aca="false">LMPreScn!I186</f>
        <v>17023</v>
      </c>
      <c r="D184" s="0" t="str">
        <f aca="false">CONCATENATE(P184,"_", R184, "_", T184)</f>
        <v>percussionist_continued_dancing</v>
      </c>
      <c r="E184" s="0" t="str">
        <f aca="false">CONCATENATE( "list_", G184, "/", "half_", K184, "/", "agent_", O184, "/", "metverb_", Q184, "/", "target_", S184, "/", "avtcon_", I184)</f>
        <v>list_3/half_1/agent_91/metverb_5/target_92/avtcon_2</v>
      </c>
      <c r="F184" s="0" t="str">
        <f aca="false">CONCATENATE( H184, "/", L184, "/", P184, "/", R184, "/", T184, "/", J184)</f>
        <v>CH2N/first/percussionist/continued/dancing/incon</v>
      </c>
      <c r="G184" s="0" t="n">
        <f aca="false">IF(LEFT(H184,1)="A",1,IF(LEFT(H184,1)="B",2,IF(LEFT(H184,1)="C",3,IF(LEFT(H184,1)="D",4,#na))))</f>
        <v>3</v>
      </c>
      <c r="H184" s="0" t="str">
        <f aca="false">LMPreScn!A186</f>
        <v>CH2N</v>
      </c>
      <c r="I184" s="0" t="n">
        <v>2</v>
      </c>
      <c r="J184" s="0" t="s">
        <v>3594</v>
      </c>
      <c r="K184" s="0" t="n">
        <v>1</v>
      </c>
      <c r="L184" s="0" t="s">
        <v>3593</v>
      </c>
      <c r="M184" s="0" t="n">
        <f aca="false">1 + (2*(INT((ROW()-2)/4))) + MOD(ROW()-2,2)</f>
        <v>91</v>
      </c>
      <c r="N184" s="0" t="str">
        <f aca="false">CONCATENATE("context_",ASC(M184))</f>
        <v>context_91</v>
      </c>
      <c r="O184" s="0" t="n">
        <f aca="false">M184</f>
        <v>91</v>
      </c>
      <c r="P184" s="0" t="str">
        <f aca="false">MID(LMPreScn!M186, SEARCH(" ", LMPreScn!M186, SEARCH(" ", LMPreScn!M186))+1, SEARCH(" ", LMPreScn!M186, SEARCH(" ", LMPreScn!M186)+1) -  (SEARCH(" ", LMPreScn!M186, SEARCH(" ", LMPreScn!M186)) + 1))</f>
        <v>percussionist</v>
      </c>
      <c r="Q184" s="0" t="n">
        <f aca="false">IF(R184="attempted", 1, IF(R184="avoided", 2, IF(R184="began",3,IF(R184="completed",4, IF(R184="continued",5,IF(R184="endured", 6, IF(R184="enjoyed", 7, IF(R184="finished", 8, IF(R184="preferred", 9, IF(R184="resisted", 10, IF(R184="started", 11, IF(R184="tried",12,"ERROR"))))))))))))</f>
        <v>5</v>
      </c>
      <c r="R184" s="0" t="str">
        <f aca="false">LMPreScn!T186</f>
        <v>continued</v>
      </c>
      <c r="S184" s="0" t="n">
        <f aca="false">1 + (2*(INT((ROW()-2)/4))) + MOD(ROW()-1,2)</f>
        <v>92</v>
      </c>
      <c r="T184" s="0" t="str">
        <f aca="false">LMPreScn!CK186</f>
        <v>dancing</v>
      </c>
      <c r="U184" s="33" t="n">
        <f aca="false">LMPreScn!CI186</f>
        <v>0</v>
      </c>
      <c r="V184" s="0" t="n">
        <f aca="false">LMPreScn!R186</f>
        <v>6</v>
      </c>
      <c r="W184" s="0" t="n">
        <f aca="false">LMPreScn!S186</f>
        <v>9</v>
      </c>
      <c r="X184" s="0" t="str">
        <f aca="false">LMPreScn!M186</f>
        <v>The percussionist continued a steady beat.</v>
      </c>
      <c r="Y184" s="0" t="str">
        <f aca="false">LMPreScn!N186</f>
        <v>With precise rhythm she was</v>
      </c>
    </row>
    <row r="185" customFormat="false" ht="13.8" hidden="false" customHeight="false" outlineLevel="0" collapsed="false">
      <c r="A185" s="0" t="str">
        <f aca="false">CONCATENATE("Item/",ASC(C185),"/",E185)</f>
        <v>Item/18023/list_2/half_1/agent_92/metverb_5/target_91/avtcon_2</v>
      </c>
      <c r="B185" s="34" t="str">
        <f aca="false">CONCATENATE("(#", ASC( LMPreScn!I187), ") \d+ (\d+)")</f>
        <v>(#18023) \d+ (\d+)</v>
      </c>
      <c r="C185" s="0" t="n">
        <f aca="false">LMPreScn!I187</f>
        <v>18023</v>
      </c>
      <c r="D185" s="0" t="str">
        <f aca="false">CONCATENATE(P185,"_", R185, "_", T185)</f>
        <v>ballerina_continued_playing</v>
      </c>
      <c r="E185" s="0" t="str">
        <f aca="false">CONCATENATE( "list_", G185, "/", "half_", K185, "/", "agent_", O185, "/", "metverb_", Q185, "/", "target_", S185, "/", "avtcon_", I185)</f>
        <v>list_2/half_1/agent_92/metverb_5/target_91/avtcon_2</v>
      </c>
      <c r="F185" s="0" t="str">
        <f aca="false">CONCATENATE( H185, "/", L185, "/", P185, "/", R185, "/", T185, "/", J185)</f>
        <v>BH2N/first/ballerina/continued/playing/incon</v>
      </c>
      <c r="G185" s="0" t="n">
        <f aca="false">IF(LEFT(H185,1)="A",1,IF(LEFT(H185,1)="B",2,IF(LEFT(H185,1)="C",3,IF(LEFT(H185,1)="D",4,#na))))</f>
        <v>2</v>
      </c>
      <c r="H185" s="0" t="str">
        <f aca="false">LMPreScn!A187</f>
        <v>BH2N</v>
      </c>
      <c r="I185" s="0" t="n">
        <v>2</v>
      </c>
      <c r="J185" s="0" t="s">
        <v>3594</v>
      </c>
      <c r="K185" s="0" t="n">
        <v>1</v>
      </c>
      <c r="L185" s="0" t="s">
        <v>3593</v>
      </c>
      <c r="M185" s="0" t="n">
        <f aca="false">1 + (2*(INT((ROW()-2)/4))) + MOD(ROW()-2,2)</f>
        <v>92</v>
      </c>
      <c r="N185" s="0" t="str">
        <f aca="false">CONCATENATE("context_",ASC(M185))</f>
        <v>context_92</v>
      </c>
      <c r="O185" s="0" t="n">
        <f aca="false">M185</f>
        <v>92</v>
      </c>
      <c r="P185" s="0" t="str">
        <f aca="false">MID(LMPreScn!M187, SEARCH(" ", LMPreScn!M187, SEARCH(" ", LMPreScn!M187))+1, SEARCH(" ", LMPreScn!M187, SEARCH(" ", LMPreScn!M187)+1) -  (SEARCH(" ", LMPreScn!M187, SEARCH(" ", LMPreScn!M187)) + 1))</f>
        <v>ballerina</v>
      </c>
      <c r="Q185" s="0" t="n">
        <f aca="false">IF(R185="attempted", 1, IF(R185="avoided", 2, IF(R185="began",3,IF(R185="completed",4, IF(R185="continued",5,IF(R185="endured", 6, IF(R185="enjoyed", 7, IF(R185="finished", 8, IF(R185="preferred", 9, IF(R185="resisted", 10, IF(R185="started", 11, IF(R185="tried",12,"ERROR"))))))))))))</f>
        <v>5</v>
      </c>
      <c r="R185" s="0" t="str">
        <f aca="false">LMPreScn!T187</f>
        <v>continued</v>
      </c>
      <c r="S185" s="0" t="n">
        <f aca="false">1 + (2*(INT((ROW()-2)/4))) + MOD(ROW()-1,2)</f>
        <v>91</v>
      </c>
      <c r="T185" s="0" t="str">
        <f aca="false">LMPreScn!CK187</f>
        <v>playing</v>
      </c>
      <c r="U185" s="33" t="n">
        <f aca="false">LMPreScn!CI187</f>
        <v>0</v>
      </c>
      <c r="V185" s="0" t="n">
        <f aca="false">LMPreScn!R187</f>
        <v>6</v>
      </c>
      <c r="W185" s="0" t="n">
        <f aca="false">LMPreScn!S187</f>
        <v>9</v>
      </c>
      <c r="X185" s="0" t="str">
        <f aca="false">LMPreScn!M187</f>
        <v>The ballerina continued a steady beat.</v>
      </c>
      <c r="Y185" s="0" t="str">
        <f aca="false">LMPreScn!N187</f>
        <v>With precise rhythm she was</v>
      </c>
    </row>
    <row r="186" customFormat="false" ht="13.8" hidden="false" customHeight="false" outlineLevel="0" collapsed="false">
      <c r="A186" s="0" t="str">
        <f aca="false">CONCATENATE("Item/",ASC(C186),"/",E186)</f>
        <v>Item/10024/list_4/half_1/agent_93/metverb_5/target_93/avtcon_1</v>
      </c>
      <c r="B186" s="34" t="str">
        <f aca="false">CONCATENATE("(#", ASC( LMPreScn!I188), ") \d+ (\d+)")</f>
        <v>(#10024) \d+ (\d+)</v>
      </c>
      <c r="C186" s="0" t="n">
        <f aca="false">LMPreScn!I188</f>
        <v>10024</v>
      </c>
      <c r="D186" s="0" t="str">
        <f aca="false">CONCATENATE(P186,"_", R186, "_", T186)</f>
        <v>presenter_continued_speak</v>
      </c>
      <c r="E186" s="0" t="str">
        <f aca="false">CONCATENATE( "list_", G186, "/", "half_", K186, "/", "agent_", O186, "/", "metverb_", Q186, "/", "target_", S186, "/", "avtcon_", I186)</f>
        <v>list_4/half_1/agent_93/metverb_5/target_93/avtcon_1</v>
      </c>
      <c r="F186" s="0" t="str">
        <f aca="false">CONCATENATE( H186, "/", L186, "/", P186, "/", R186, "/", T186, "/", J186)</f>
        <v>DH1N/first/presenter/continued/speak/con</v>
      </c>
      <c r="G186" s="0" t="n">
        <f aca="false">IF(LEFT(H186,1)="A",1,IF(LEFT(H186,1)="B",2,IF(LEFT(H186,1)="C",3,IF(LEFT(H186,1)="D",4,#na))))</f>
        <v>4</v>
      </c>
      <c r="H186" s="0" t="str">
        <f aca="false">LMPreScn!A188</f>
        <v>DH1N</v>
      </c>
      <c r="I186" s="0" t="n">
        <v>1</v>
      </c>
      <c r="J186" s="0" t="s">
        <v>3592</v>
      </c>
      <c r="K186" s="0" t="n">
        <v>1</v>
      </c>
      <c r="L186" s="0" t="s">
        <v>3593</v>
      </c>
      <c r="M186" s="0" t="n">
        <f aca="false">1 + (2*(INT((ROW()-2)/4))) + MOD(ROW()-2,2)</f>
        <v>93</v>
      </c>
      <c r="N186" s="0" t="str">
        <f aca="false">CONCATENATE("context_",ASC(M186))</f>
        <v>context_93</v>
      </c>
      <c r="O186" s="0" t="n">
        <f aca="false">M186</f>
        <v>93</v>
      </c>
      <c r="P186" s="0" t="str">
        <f aca="false">MID(LMPreScn!M188, SEARCH(" ", LMPreScn!M188, SEARCH(" ", LMPreScn!M188))+1, SEARCH(" ", LMPreScn!M188, SEARCH(" ", LMPreScn!M188)+1) -  (SEARCH(" ", LMPreScn!M188, SEARCH(" ", LMPreScn!M188)) + 1))</f>
        <v>presenter</v>
      </c>
      <c r="Q186" s="0" t="n">
        <f aca="false">IF(R186="attempted", 1, IF(R186="avoided", 2, IF(R186="began",3,IF(R186="completed",4, IF(R186="continued",5,IF(R186="endured", 6, IF(R186="enjoyed", 7, IF(R186="finished", 8, IF(R186="preferred", 9, IF(R186="resisted", 10, IF(R186="started", 11, IF(R186="tried",12,"ERROR"))))))))))))</f>
        <v>5</v>
      </c>
      <c r="R186" s="0" t="str">
        <f aca="false">LMPreScn!T188</f>
        <v>continued</v>
      </c>
      <c r="S186" s="0" t="n">
        <f aca="false">1 + (2*(INT((ROW()-2)/4))) + MOD(ROW()-2,2)</f>
        <v>93</v>
      </c>
      <c r="T186" s="0" t="str">
        <f aca="false">LMPreScn!CK188</f>
        <v>speak</v>
      </c>
      <c r="U186" s="33" t="n">
        <f aca="false">LMPreScn!CI188</f>
        <v>0.163265306122449</v>
      </c>
      <c r="V186" s="0" t="n">
        <f aca="false">LMPreScn!R188</f>
        <v>8</v>
      </c>
      <c r="W186" s="0" t="n">
        <f aca="false">LMPreScn!S188</f>
        <v>11</v>
      </c>
      <c r="X186" s="0" t="str">
        <f aca="false">LMPreScn!M188</f>
        <v>The presenter continued his sentence.</v>
      </c>
      <c r="Y186" s="0" t="str">
        <f aca="false">LMPreScn!N188</f>
        <v>He didn't have much time left to</v>
      </c>
    </row>
    <row r="187" customFormat="false" ht="13.8" hidden="false" customHeight="false" outlineLevel="0" collapsed="false">
      <c r="A187" s="0" t="str">
        <f aca="false">CONCATENATE("Item/",ASC(C187),"/",E187)</f>
        <v>Item/11024/list_1/half_1/agent_94/metverb_5/target_94/avtcon_1</v>
      </c>
      <c r="B187" s="34" t="str">
        <f aca="false">CONCATENATE("(#", ASC( LMPreScn!I189), ") \d+ (\d+)")</f>
        <v>(#11024) \d+ (\d+)</v>
      </c>
      <c r="C187" s="0" t="n">
        <f aca="false">LMPreScn!I189</f>
        <v>11024</v>
      </c>
      <c r="D187" s="0" t="str">
        <f aca="false">CONCATENATE(P187,"_", R187, "_", T187)</f>
        <v>prisoner_continued_serve</v>
      </c>
      <c r="E187" s="0" t="str">
        <f aca="false">CONCATENATE( "list_", G187, "/", "half_", K187, "/", "agent_", O187, "/", "metverb_", Q187, "/", "target_", S187, "/", "avtcon_", I187)</f>
        <v>list_1/half_1/agent_94/metverb_5/target_94/avtcon_1</v>
      </c>
      <c r="F187" s="0" t="str">
        <f aca="false">CONCATENATE( H187, "/", L187, "/", P187, "/", R187, "/", T187, "/", J187)</f>
        <v>AH1N/first/prisoner/continued/serve/con</v>
      </c>
      <c r="G187" s="0" t="n">
        <f aca="false">IF(LEFT(H187,1)="A",1,IF(LEFT(H187,1)="B",2,IF(LEFT(H187,1)="C",3,IF(LEFT(H187,1)="D",4,#na))))</f>
        <v>1</v>
      </c>
      <c r="H187" s="0" t="str">
        <f aca="false">LMPreScn!A189</f>
        <v>AH1N</v>
      </c>
      <c r="I187" s="0" t="n">
        <v>1</v>
      </c>
      <c r="J187" s="0" t="s">
        <v>3592</v>
      </c>
      <c r="K187" s="0" t="n">
        <v>1</v>
      </c>
      <c r="L187" s="0" t="s">
        <v>3593</v>
      </c>
      <c r="M187" s="0" t="n">
        <f aca="false">1 + (2*(INT((ROW()-2)/4))) + MOD(ROW()-2,2)</f>
        <v>94</v>
      </c>
      <c r="N187" s="0" t="str">
        <f aca="false">CONCATENATE("context_",ASC(M187))</f>
        <v>context_94</v>
      </c>
      <c r="O187" s="0" t="n">
        <f aca="false">M187</f>
        <v>94</v>
      </c>
      <c r="P187" s="0" t="str">
        <f aca="false">MID(LMPreScn!M189, SEARCH(" ", LMPreScn!M189, SEARCH(" ", LMPreScn!M189))+1, SEARCH(" ", LMPreScn!M189, SEARCH(" ", LMPreScn!M189)+1) -  (SEARCH(" ", LMPreScn!M189, SEARCH(" ", LMPreScn!M189)) + 1))</f>
        <v>prisoner</v>
      </c>
      <c r="Q187" s="0" t="n">
        <f aca="false">IF(R187="attempted", 1, IF(R187="avoided", 2, IF(R187="began",3,IF(R187="completed",4, IF(R187="continued",5,IF(R187="endured", 6, IF(R187="enjoyed", 7, IF(R187="finished", 8, IF(R187="preferred", 9, IF(R187="resisted", 10, IF(R187="started", 11, IF(R187="tried",12,"ERROR"))))))))))))</f>
        <v>5</v>
      </c>
      <c r="R187" s="0" t="str">
        <f aca="false">LMPreScn!T189</f>
        <v>continued</v>
      </c>
      <c r="S187" s="0" t="n">
        <f aca="false">1 + (2*(INT((ROW()-2)/4))) + MOD(ROW()-2,2)</f>
        <v>94</v>
      </c>
      <c r="T187" s="0" t="str">
        <f aca="false">LMPreScn!CK189</f>
        <v>serve</v>
      </c>
      <c r="U187" s="33" t="n">
        <f aca="false">LMPreScn!CI189</f>
        <v>0.382978723404255</v>
      </c>
      <c r="V187" s="0" t="n">
        <f aca="false">LMPreScn!R189</f>
        <v>8</v>
      </c>
      <c r="W187" s="0" t="n">
        <f aca="false">LMPreScn!S189</f>
        <v>11</v>
      </c>
      <c r="X187" s="0" t="str">
        <f aca="false">LMPreScn!M189</f>
        <v>The prisoner continued his sentence.</v>
      </c>
      <c r="Y187" s="0" t="str">
        <f aca="false">LMPreScn!N189</f>
        <v>He didn't have much time left to</v>
      </c>
    </row>
    <row r="188" customFormat="false" ht="13.8" hidden="false" customHeight="false" outlineLevel="0" collapsed="false">
      <c r="A188" s="0" t="str">
        <f aca="false">CONCATENATE("Item/",ASC(C188),"/",E188)</f>
        <v>Item/12024/list_2/half_1/agent_93/metverb_5/target_94/avtcon_2</v>
      </c>
      <c r="B188" s="34" t="str">
        <f aca="false">CONCATENATE("(#", ASC( LMPreScn!I190), ") \d+ (\d+)")</f>
        <v>(#12024) \d+ (\d+)</v>
      </c>
      <c r="C188" s="0" t="n">
        <f aca="false">LMPreScn!I190</f>
        <v>12024</v>
      </c>
      <c r="D188" s="0" t="str">
        <f aca="false">CONCATENATE(P188,"_", R188, "_", T188)</f>
        <v>presenter_continued_serve</v>
      </c>
      <c r="E188" s="0" t="str">
        <f aca="false">CONCATENATE( "list_", G188, "/", "half_", K188, "/", "agent_", O188, "/", "metverb_", Q188, "/", "target_", S188, "/", "avtcon_", I188)</f>
        <v>list_2/half_1/agent_93/metverb_5/target_94/avtcon_2</v>
      </c>
      <c r="F188" s="0" t="str">
        <f aca="false">CONCATENATE( H188, "/", L188, "/", P188, "/", R188, "/", T188, "/", J188)</f>
        <v>BH1N/first/presenter/continued/serve/incon</v>
      </c>
      <c r="G188" s="0" t="n">
        <f aca="false">IF(LEFT(H188,1)="A",1,IF(LEFT(H188,1)="B",2,IF(LEFT(H188,1)="C",3,IF(LEFT(H188,1)="D",4,#na))))</f>
        <v>2</v>
      </c>
      <c r="H188" s="0" t="str">
        <f aca="false">LMPreScn!A190</f>
        <v>BH1N</v>
      </c>
      <c r="I188" s="0" t="n">
        <v>2</v>
      </c>
      <c r="J188" s="0" t="s">
        <v>3594</v>
      </c>
      <c r="K188" s="0" t="n">
        <v>1</v>
      </c>
      <c r="L188" s="0" t="s">
        <v>3593</v>
      </c>
      <c r="M188" s="0" t="n">
        <f aca="false">1 + (2*(INT((ROW()-2)/4))) + MOD(ROW()-2,2)</f>
        <v>93</v>
      </c>
      <c r="N188" s="0" t="str">
        <f aca="false">CONCATENATE("context_",ASC(M188))</f>
        <v>context_93</v>
      </c>
      <c r="O188" s="0" t="n">
        <f aca="false">M188</f>
        <v>93</v>
      </c>
      <c r="P188" s="0" t="str">
        <f aca="false">MID(LMPreScn!M190, SEARCH(" ", LMPreScn!M190, SEARCH(" ", LMPreScn!M190))+1, SEARCH(" ", LMPreScn!M190, SEARCH(" ", LMPreScn!M190)+1) -  (SEARCH(" ", LMPreScn!M190, SEARCH(" ", LMPreScn!M190)) + 1))</f>
        <v>presenter</v>
      </c>
      <c r="Q188" s="0" t="n">
        <f aca="false">IF(R188="attempted", 1, IF(R188="avoided", 2, IF(R188="began",3,IF(R188="completed",4, IF(R188="continued",5,IF(R188="endured", 6, IF(R188="enjoyed", 7, IF(R188="finished", 8, IF(R188="preferred", 9, IF(R188="resisted", 10, IF(R188="started", 11, IF(R188="tried",12,"ERROR"))))))))))))</f>
        <v>5</v>
      </c>
      <c r="R188" s="0" t="str">
        <f aca="false">LMPreScn!T190</f>
        <v>continued</v>
      </c>
      <c r="S188" s="0" t="n">
        <f aca="false">1 + (2*(INT((ROW()-2)/4))) + MOD(ROW()-1,2)</f>
        <v>94</v>
      </c>
      <c r="T188" s="0" t="str">
        <f aca="false">LMPreScn!CK190</f>
        <v>serve</v>
      </c>
      <c r="U188" s="33" t="n">
        <f aca="false">LMPreScn!CI190</f>
        <v>0</v>
      </c>
      <c r="V188" s="0" t="n">
        <f aca="false">LMPreScn!R190</f>
        <v>8</v>
      </c>
      <c r="W188" s="0" t="n">
        <f aca="false">LMPreScn!S190</f>
        <v>11</v>
      </c>
      <c r="X188" s="0" t="str">
        <f aca="false">LMPreScn!M190</f>
        <v>The presenter continued his sentence.</v>
      </c>
      <c r="Y188" s="0" t="str">
        <f aca="false">LMPreScn!N190</f>
        <v>He didn't have much time left to</v>
      </c>
    </row>
    <row r="189" customFormat="false" ht="13.8" hidden="false" customHeight="false" outlineLevel="0" collapsed="false">
      <c r="A189" s="0" t="str">
        <f aca="false">CONCATENATE("Item/",ASC(C189),"/",E189)</f>
        <v>Item/13024/list_3/half_1/agent_94/metverb_5/target_93/avtcon_2</v>
      </c>
      <c r="B189" s="34" t="str">
        <f aca="false">CONCATENATE("(#", ASC( LMPreScn!I191), ") \d+ (\d+)")</f>
        <v>(#13024) \d+ (\d+)</v>
      </c>
      <c r="C189" s="0" t="n">
        <f aca="false">LMPreScn!I191</f>
        <v>13024</v>
      </c>
      <c r="D189" s="0" t="str">
        <f aca="false">CONCATENATE(P189,"_", R189, "_", T189)</f>
        <v>prisoner_continued_speak</v>
      </c>
      <c r="E189" s="0" t="str">
        <f aca="false">CONCATENATE( "list_", G189, "/", "half_", K189, "/", "agent_", O189, "/", "metverb_", Q189, "/", "target_", S189, "/", "avtcon_", I189)</f>
        <v>list_3/half_1/agent_94/metverb_5/target_93/avtcon_2</v>
      </c>
      <c r="F189" s="0" t="str">
        <f aca="false">CONCATENATE( H189, "/", L189, "/", P189, "/", R189, "/", T189, "/", J189)</f>
        <v>CH1N/first/prisoner/continued/speak/incon</v>
      </c>
      <c r="G189" s="0" t="n">
        <f aca="false">IF(LEFT(H189,1)="A",1,IF(LEFT(H189,1)="B",2,IF(LEFT(H189,1)="C",3,IF(LEFT(H189,1)="D",4,#na))))</f>
        <v>3</v>
      </c>
      <c r="H189" s="0" t="str">
        <f aca="false">LMPreScn!A191</f>
        <v>CH1N</v>
      </c>
      <c r="I189" s="0" t="n">
        <v>2</v>
      </c>
      <c r="J189" s="0" t="s">
        <v>3594</v>
      </c>
      <c r="K189" s="0" t="n">
        <v>1</v>
      </c>
      <c r="L189" s="0" t="s">
        <v>3593</v>
      </c>
      <c r="M189" s="0" t="n">
        <f aca="false">1 + (2*(INT((ROW()-2)/4))) + MOD(ROW()-2,2)</f>
        <v>94</v>
      </c>
      <c r="N189" s="0" t="str">
        <f aca="false">CONCATENATE("context_",ASC(M189))</f>
        <v>context_94</v>
      </c>
      <c r="O189" s="0" t="n">
        <f aca="false">M189</f>
        <v>94</v>
      </c>
      <c r="P189" s="0" t="str">
        <f aca="false">MID(LMPreScn!M191, SEARCH(" ", LMPreScn!M191, SEARCH(" ", LMPreScn!M191))+1, SEARCH(" ", LMPreScn!M191, SEARCH(" ", LMPreScn!M191)+1) -  (SEARCH(" ", LMPreScn!M191, SEARCH(" ", LMPreScn!M191)) + 1))</f>
        <v>prisoner</v>
      </c>
      <c r="Q189" s="0" t="n">
        <f aca="false">IF(R189="attempted", 1, IF(R189="avoided", 2, IF(R189="began",3,IF(R189="completed",4, IF(R189="continued",5,IF(R189="endured", 6, IF(R189="enjoyed", 7, IF(R189="finished", 8, IF(R189="preferred", 9, IF(R189="resisted", 10, IF(R189="started", 11, IF(R189="tried",12,"ERROR"))))))))))))</f>
        <v>5</v>
      </c>
      <c r="R189" s="0" t="str">
        <f aca="false">LMPreScn!T191</f>
        <v>continued</v>
      </c>
      <c r="S189" s="0" t="n">
        <f aca="false">1 + (2*(INT((ROW()-2)/4))) + MOD(ROW()-1,2)</f>
        <v>93</v>
      </c>
      <c r="T189" s="0" t="str">
        <f aca="false">LMPreScn!CK191</f>
        <v>speak</v>
      </c>
      <c r="U189" s="33" t="n">
        <f aca="false">LMPreScn!CI191</f>
        <v>0.0851063829787234</v>
      </c>
      <c r="V189" s="0" t="n">
        <f aca="false">LMPreScn!R191</f>
        <v>8</v>
      </c>
      <c r="W189" s="0" t="n">
        <f aca="false">LMPreScn!S191</f>
        <v>11</v>
      </c>
      <c r="X189" s="0" t="str">
        <f aca="false">LMPreScn!M191</f>
        <v>The prisoner continued his sentence.</v>
      </c>
      <c r="Y189" s="0" t="str">
        <f aca="false">LMPreScn!N191</f>
        <v>He didn't have much time left to</v>
      </c>
    </row>
    <row r="190" customFormat="false" ht="13.8" hidden="false" customHeight="false" outlineLevel="0" collapsed="false">
      <c r="A190" s="0" t="str">
        <f aca="false">CONCATENATE("Item/",ASC(C190),"/",E190)</f>
        <v>Item/15024/list_1/half_1/agent_95/metverb_5/target_95/avtcon_1</v>
      </c>
      <c r="B190" s="34" t="str">
        <f aca="false">CONCATENATE("(#", ASC( LMPreScn!I192), ") \d+ (\d+)")</f>
        <v>(#15024) \d+ (\d+)</v>
      </c>
      <c r="C190" s="0" t="n">
        <f aca="false">LMPreScn!I192</f>
        <v>15024</v>
      </c>
      <c r="D190" s="0" t="str">
        <f aca="false">CONCATENATE(P190,"_", R190, "_", T190)</f>
        <v>presenter_continued_speak</v>
      </c>
      <c r="E190" s="0" t="str">
        <f aca="false">CONCATENATE( "list_", G190, "/", "half_", K190, "/", "agent_", O190, "/", "metverb_", Q190, "/", "target_", S190, "/", "avtcon_", I190)</f>
        <v>list_1/half_1/agent_95/metverb_5/target_95/avtcon_1</v>
      </c>
      <c r="F190" s="0" t="str">
        <f aca="false">CONCATENATE( H190, "/", L190, "/", P190, "/", R190, "/", T190, "/", J190)</f>
        <v>AH2N/first/presenter/continued/speak/con</v>
      </c>
      <c r="G190" s="0" t="n">
        <f aca="false">IF(LEFT(H190,1)="A",1,IF(LEFT(H190,1)="B",2,IF(LEFT(H190,1)="C",3,IF(LEFT(H190,1)="D",4,#na))))</f>
        <v>1</v>
      </c>
      <c r="H190" s="0" t="str">
        <f aca="false">LMPreScn!A192</f>
        <v>AH2N</v>
      </c>
      <c r="I190" s="0" t="n">
        <v>1</v>
      </c>
      <c r="J190" s="0" t="s">
        <v>3592</v>
      </c>
      <c r="K190" s="0" t="n">
        <v>1</v>
      </c>
      <c r="L190" s="0" t="s">
        <v>3593</v>
      </c>
      <c r="M190" s="0" t="n">
        <f aca="false">1 + (2*(INT((ROW()-2)/4))) + MOD(ROW()-2,2)</f>
        <v>95</v>
      </c>
      <c r="N190" s="0" t="str">
        <f aca="false">CONCATENATE("context_",ASC(M190))</f>
        <v>context_95</v>
      </c>
      <c r="O190" s="0" t="n">
        <f aca="false">M190</f>
        <v>95</v>
      </c>
      <c r="P190" s="0" t="str">
        <f aca="false">MID(LMPreScn!M192, SEARCH(" ", LMPreScn!M192, SEARCH(" ", LMPreScn!M192))+1, SEARCH(" ", LMPreScn!M192, SEARCH(" ", LMPreScn!M192)+1) -  (SEARCH(" ", LMPreScn!M192, SEARCH(" ", LMPreScn!M192)) + 1))</f>
        <v>presenter</v>
      </c>
      <c r="Q190" s="0" t="n">
        <f aca="false">IF(R190="attempted", 1, IF(R190="avoided", 2, IF(R190="began",3,IF(R190="completed",4, IF(R190="continued",5,IF(R190="endured", 6, IF(R190="enjoyed", 7, IF(R190="finished", 8, IF(R190="preferred", 9, IF(R190="resisted", 10, IF(R190="started", 11, IF(R190="tried",12,"ERROR"))))))))))))</f>
        <v>5</v>
      </c>
      <c r="R190" s="0" t="str">
        <f aca="false">LMPreScn!T192</f>
        <v>continued</v>
      </c>
      <c r="S190" s="0" t="n">
        <f aca="false">1 + (2*(INT((ROW()-2)/4))) + MOD(ROW()-2,2)</f>
        <v>95</v>
      </c>
      <c r="T190" s="0" t="str">
        <f aca="false">LMPreScn!CK192</f>
        <v>speak</v>
      </c>
      <c r="U190" s="33" t="n">
        <f aca="false">LMPreScn!CI192</f>
        <v>0.163265306122449</v>
      </c>
      <c r="V190" s="0" t="n">
        <f aca="false">LMPreScn!R192</f>
        <v>8</v>
      </c>
      <c r="W190" s="0" t="n">
        <f aca="false">LMPreScn!S192</f>
        <v>11</v>
      </c>
      <c r="X190" s="0" t="str">
        <f aca="false">LMPreScn!M192</f>
        <v>The presenter continued his sentence.</v>
      </c>
      <c r="Y190" s="0" t="str">
        <f aca="false">LMPreScn!N192</f>
        <v>He didn't have much time left to</v>
      </c>
    </row>
    <row r="191" customFormat="false" ht="13.8" hidden="false" customHeight="false" outlineLevel="0" collapsed="false">
      <c r="A191" s="0" t="str">
        <f aca="false">CONCATENATE("Item/",ASC(C191),"/",E191)</f>
        <v>Item/16024/list_4/half_1/agent_96/metverb_5/target_96/avtcon_1</v>
      </c>
      <c r="B191" s="34" t="str">
        <f aca="false">CONCATENATE("(#", ASC( LMPreScn!I193), ") \d+ (\d+)")</f>
        <v>(#16024) \d+ (\d+)</v>
      </c>
      <c r="C191" s="0" t="n">
        <f aca="false">LMPreScn!I193</f>
        <v>16024</v>
      </c>
      <c r="D191" s="0" t="str">
        <f aca="false">CONCATENATE(P191,"_", R191, "_", T191)</f>
        <v>prisoner_continued_serve</v>
      </c>
      <c r="E191" s="0" t="str">
        <f aca="false">CONCATENATE( "list_", G191, "/", "half_", K191, "/", "agent_", O191, "/", "metverb_", Q191, "/", "target_", S191, "/", "avtcon_", I191)</f>
        <v>list_4/half_1/agent_96/metverb_5/target_96/avtcon_1</v>
      </c>
      <c r="F191" s="0" t="str">
        <f aca="false">CONCATENATE( H191, "/", L191, "/", P191, "/", R191, "/", T191, "/", J191)</f>
        <v>DH2N/first/prisoner/continued/serve/con</v>
      </c>
      <c r="G191" s="0" t="n">
        <f aca="false">IF(LEFT(H191,1)="A",1,IF(LEFT(H191,1)="B",2,IF(LEFT(H191,1)="C",3,IF(LEFT(H191,1)="D",4,#na))))</f>
        <v>4</v>
      </c>
      <c r="H191" s="0" t="str">
        <f aca="false">LMPreScn!A193</f>
        <v>DH2N</v>
      </c>
      <c r="I191" s="0" t="n">
        <v>1</v>
      </c>
      <c r="J191" s="0" t="s">
        <v>3592</v>
      </c>
      <c r="K191" s="0" t="n">
        <v>1</v>
      </c>
      <c r="L191" s="0" t="s">
        <v>3593</v>
      </c>
      <c r="M191" s="0" t="n">
        <f aca="false">1 + (2*(INT((ROW()-2)/4))) + MOD(ROW()-2,2)</f>
        <v>96</v>
      </c>
      <c r="N191" s="0" t="str">
        <f aca="false">CONCATENATE("context_",ASC(M191))</f>
        <v>context_96</v>
      </c>
      <c r="O191" s="0" t="n">
        <f aca="false">M191</f>
        <v>96</v>
      </c>
      <c r="P191" s="0" t="str">
        <f aca="false">MID(LMPreScn!M193, SEARCH(" ", LMPreScn!M193, SEARCH(" ", LMPreScn!M193))+1, SEARCH(" ", LMPreScn!M193, SEARCH(" ", LMPreScn!M193)+1) -  (SEARCH(" ", LMPreScn!M193, SEARCH(" ", LMPreScn!M193)) + 1))</f>
        <v>prisoner</v>
      </c>
      <c r="Q191" s="0" t="n">
        <f aca="false">IF(R191="attempted", 1, IF(R191="avoided", 2, IF(R191="began",3,IF(R191="completed",4, IF(R191="continued",5,IF(R191="endured", 6, IF(R191="enjoyed", 7, IF(R191="finished", 8, IF(R191="preferred", 9, IF(R191="resisted", 10, IF(R191="started", 11, IF(R191="tried",12,"ERROR"))))))))))))</f>
        <v>5</v>
      </c>
      <c r="R191" s="0" t="str">
        <f aca="false">LMPreScn!T193</f>
        <v>continued</v>
      </c>
      <c r="S191" s="0" t="n">
        <f aca="false">1 + (2*(INT((ROW()-2)/4))) + MOD(ROW()-2,2)</f>
        <v>96</v>
      </c>
      <c r="T191" s="0" t="str">
        <f aca="false">LMPreScn!CK193</f>
        <v>serve</v>
      </c>
      <c r="U191" s="33" t="n">
        <f aca="false">LMPreScn!CI193</f>
        <v>0.382978723404255</v>
      </c>
      <c r="V191" s="0" t="n">
        <f aca="false">LMPreScn!R193</f>
        <v>8</v>
      </c>
      <c r="W191" s="0" t="n">
        <f aca="false">LMPreScn!S193</f>
        <v>11</v>
      </c>
      <c r="X191" s="0" t="str">
        <f aca="false">LMPreScn!M193</f>
        <v>The prisoner continued his sentence.</v>
      </c>
      <c r="Y191" s="0" t="str">
        <f aca="false">LMPreScn!N193</f>
        <v>He didn't have much time left to</v>
      </c>
    </row>
    <row r="192" customFormat="false" ht="13.8" hidden="false" customHeight="false" outlineLevel="0" collapsed="false">
      <c r="A192" s="0" t="str">
        <f aca="false">CONCATENATE("Item/",ASC(C192),"/",E192)</f>
        <v>Item/17024/list_3/half_1/agent_95/metverb_5/target_96/avtcon_2</v>
      </c>
      <c r="B192" s="34" t="str">
        <f aca="false">CONCATENATE("(#", ASC( LMPreScn!I194), ") \d+ (\d+)")</f>
        <v>(#17024) \d+ (\d+)</v>
      </c>
      <c r="C192" s="0" t="n">
        <f aca="false">LMPreScn!I194</f>
        <v>17024</v>
      </c>
      <c r="D192" s="0" t="str">
        <f aca="false">CONCATENATE(P192,"_", R192, "_", T192)</f>
        <v>presenter_continued_serve</v>
      </c>
      <c r="E192" s="0" t="str">
        <f aca="false">CONCATENATE( "list_", G192, "/", "half_", K192, "/", "agent_", O192, "/", "metverb_", Q192, "/", "target_", S192, "/", "avtcon_", I192)</f>
        <v>list_3/half_1/agent_95/metverb_5/target_96/avtcon_2</v>
      </c>
      <c r="F192" s="0" t="str">
        <f aca="false">CONCATENATE( H192, "/", L192, "/", P192, "/", R192, "/", T192, "/", J192)</f>
        <v>CH2N/first/presenter/continued/serve/incon</v>
      </c>
      <c r="G192" s="0" t="n">
        <f aca="false">IF(LEFT(H192,1)="A",1,IF(LEFT(H192,1)="B",2,IF(LEFT(H192,1)="C",3,IF(LEFT(H192,1)="D",4,#na))))</f>
        <v>3</v>
      </c>
      <c r="H192" s="0" t="str">
        <f aca="false">LMPreScn!A194</f>
        <v>CH2N</v>
      </c>
      <c r="I192" s="0" t="n">
        <v>2</v>
      </c>
      <c r="J192" s="0" t="s">
        <v>3594</v>
      </c>
      <c r="K192" s="0" t="n">
        <v>1</v>
      </c>
      <c r="L192" s="0" t="s">
        <v>3593</v>
      </c>
      <c r="M192" s="0" t="n">
        <f aca="false">1 + (2*(INT((ROW()-2)/4))) + MOD(ROW()-2,2)</f>
        <v>95</v>
      </c>
      <c r="N192" s="0" t="str">
        <f aca="false">CONCATENATE("context_",ASC(M192))</f>
        <v>context_95</v>
      </c>
      <c r="O192" s="0" t="n">
        <f aca="false">M192</f>
        <v>95</v>
      </c>
      <c r="P192" s="0" t="str">
        <f aca="false">MID(LMPreScn!M194, SEARCH(" ", LMPreScn!M194, SEARCH(" ", LMPreScn!M194))+1, SEARCH(" ", LMPreScn!M194, SEARCH(" ", LMPreScn!M194)+1) -  (SEARCH(" ", LMPreScn!M194, SEARCH(" ", LMPreScn!M194)) + 1))</f>
        <v>presenter</v>
      </c>
      <c r="Q192" s="0" t="n">
        <f aca="false">IF(R192="attempted", 1, IF(R192="avoided", 2, IF(R192="began",3,IF(R192="completed",4, IF(R192="continued",5,IF(R192="endured", 6, IF(R192="enjoyed", 7, IF(R192="finished", 8, IF(R192="preferred", 9, IF(R192="resisted", 10, IF(R192="started", 11, IF(R192="tried",12,"ERROR"))))))))))))</f>
        <v>5</v>
      </c>
      <c r="R192" s="0" t="str">
        <f aca="false">LMPreScn!T194</f>
        <v>continued</v>
      </c>
      <c r="S192" s="0" t="n">
        <f aca="false">1 + (2*(INT((ROW()-2)/4))) + MOD(ROW()-1,2)</f>
        <v>96</v>
      </c>
      <c r="T192" s="0" t="str">
        <f aca="false">LMPreScn!CK194</f>
        <v>serve</v>
      </c>
      <c r="U192" s="33" t="n">
        <f aca="false">LMPreScn!CI194</f>
        <v>0</v>
      </c>
      <c r="V192" s="0" t="n">
        <f aca="false">LMPreScn!R194</f>
        <v>8</v>
      </c>
      <c r="W192" s="0" t="n">
        <f aca="false">LMPreScn!S194</f>
        <v>11</v>
      </c>
      <c r="X192" s="0" t="str">
        <f aca="false">LMPreScn!M194</f>
        <v>The presenter continued his sentence.</v>
      </c>
      <c r="Y192" s="0" t="str">
        <f aca="false">LMPreScn!N194</f>
        <v>He didn't have much time left to</v>
      </c>
    </row>
    <row r="193" customFormat="false" ht="13.8" hidden="false" customHeight="false" outlineLevel="0" collapsed="false">
      <c r="A193" s="0" t="str">
        <f aca="false">CONCATENATE("Item/",ASC(C193),"/",E193)</f>
        <v>Item/18024/list_2/half_1/agent_96/metverb_5/target_95/avtcon_2</v>
      </c>
      <c r="B193" s="34" t="str">
        <f aca="false">CONCATENATE("(#", ASC( LMPreScn!I195), ") \d+ (\d+)")</f>
        <v>(#18024) \d+ (\d+)</v>
      </c>
      <c r="C193" s="0" t="n">
        <f aca="false">LMPreScn!I195</f>
        <v>18024</v>
      </c>
      <c r="D193" s="0" t="str">
        <f aca="false">CONCATENATE(P193,"_", R193, "_", T193)</f>
        <v>prisoner_continued_speak</v>
      </c>
      <c r="E193" s="0" t="str">
        <f aca="false">CONCATENATE( "list_", G193, "/", "half_", K193, "/", "agent_", O193, "/", "metverb_", Q193, "/", "target_", S193, "/", "avtcon_", I193)</f>
        <v>list_2/half_1/agent_96/metverb_5/target_95/avtcon_2</v>
      </c>
      <c r="F193" s="0" t="str">
        <f aca="false">CONCATENATE( H193, "/", L193, "/", P193, "/", R193, "/", T193, "/", J193)</f>
        <v>BH2N/first/prisoner/continued/speak/incon</v>
      </c>
      <c r="G193" s="0" t="n">
        <f aca="false">IF(LEFT(H193,1)="A",1,IF(LEFT(H193,1)="B",2,IF(LEFT(H193,1)="C",3,IF(LEFT(H193,1)="D",4,#na))))</f>
        <v>2</v>
      </c>
      <c r="H193" s="0" t="str">
        <f aca="false">LMPreScn!A195</f>
        <v>BH2N</v>
      </c>
      <c r="I193" s="0" t="n">
        <v>2</v>
      </c>
      <c r="J193" s="0" t="s">
        <v>3594</v>
      </c>
      <c r="K193" s="0" t="n">
        <v>1</v>
      </c>
      <c r="L193" s="0" t="s">
        <v>3593</v>
      </c>
      <c r="M193" s="0" t="n">
        <f aca="false">1 + (2*(INT((ROW()-2)/4))) + MOD(ROW()-2,2)</f>
        <v>96</v>
      </c>
      <c r="N193" s="0" t="str">
        <f aca="false">CONCATENATE("context_",ASC(M193))</f>
        <v>context_96</v>
      </c>
      <c r="O193" s="0" t="n">
        <f aca="false">M193</f>
        <v>96</v>
      </c>
      <c r="P193" s="0" t="str">
        <f aca="false">MID(LMPreScn!M195, SEARCH(" ", LMPreScn!M195, SEARCH(" ", LMPreScn!M195))+1, SEARCH(" ", LMPreScn!M195, SEARCH(" ", LMPreScn!M195)+1) -  (SEARCH(" ", LMPreScn!M195, SEARCH(" ", LMPreScn!M195)) + 1))</f>
        <v>prisoner</v>
      </c>
      <c r="Q193" s="0" t="n">
        <f aca="false">IF(R193="attempted", 1, IF(R193="avoided", 2, IF(R193="began",3,IF(R193="completed",4, IF(R193="continued",5,IF(R193="endured", 6, IF(R193="enjoyed", 7, IF(R193="finished", 8, IF(R193="preferred", 9, IF(R193="resisted", 10, IF(R193="started", 11, IF(R193="tried",12,"ERROR"))))))))))))</f>
        <v>5</v>
      </c>
      <c r="R193" s="0" t="str">
        <f aca="false">LMPreScn!T195</f>
        <v>continued</v>
      </c>
      <c r="S193" s="0" t="n">
        <f aca="false">1 + (2*(INT((ROW()-2)/4))) + MOD(ROW()-1,2)</f>
        <v>95</v>
      </c>
      <c r="T193" s="0" t="str">
        <f aca="false">LMPreScn!CK195</f>
        <v>speak</v>
      </c>
      <c r="U193" s="33" t="n">
        <f aca="false">LMPreScn!CI195</f>
        <v>0.0851063829787234</v>
      </c>
      <c r="V193" s="0" t="n">
        <f aca="false">LMPreScn!R195</f>
        <v>8</v>
      </c>
      <c r="W193" s="0" t="n">
        <f aca="false">LMPreScn!S195</f>
        <v>11</v>
      </c>
      <c r="X193" s="0" t="str">
        <f aca="false">LMPreScn!M195</f>
        <v>The prisoner continued his sentence.</v>
      </c>
      <c r="Y193" s="0" t="str">
        <f aca="false">LMPreScn!N195</f>
        <v>He didn't have much time left to</v>
      </c>
    </row>
    <row r="194" customFormat="false" ht="13.8" hidden="false" customHeight="false" outlineLevel="0" collapsed="false">
      <c r="A194" s="0" t="str">
        <f aca="false">CONCATENATE("Item/",ASC(C194),"/",E194)</f>
        <v>Item/10025/list_4/half_1/agent_97/metverb_6/target_97/avtcon_1</v>
      </c>
      <c r="B194" s="34" t="str">
        <f aca="false">CONCATENATE("(#", ASC( LMPreScn!I196), ") \d+ (\d+)")</f>
        <v>(#10025) \d+ (\d+)</v>
      </c>
      <c r="C194" s="0" t="n">
        <f aca="false">LMPreScn!I196</f>
        <v>10025</v>
      </c>
      <c r="D194" s="0" t="str">
        <f aca="false">CONCATENATE(P194,"_", R194, "_", T194)</f>
        <v>pet_endured_live</v>
      </c>
      <c r="E194" s="0" t="str">
        <f aca="false">CONCATENATE( "list_", G194, "/", "half_", K194, "/", "agent_", O194, "/", "metverb_", Q194, "/", "target_", S194, "/", "avtcon_", I194)</f>
        <v>list_4/half_1/agent_97/metverb_6/target_97/avtcon_1</v>
      </c>
      <c r="F194" s="0" t="str">
        <f aca="false">CONCATENATE( H194, "/", L194, "/", P194, "/", R194, "/", T194, "/", J194)</f>
        <v>DH1N/first/pet/endured/live/con</v>
      </c>
      <c r="G194" s="0" t="n">
        <f aca="false">IF(LEFT(H194,1)="A",1,IF(LEFT(H194,1)="B",2,IF(LEFT(H194,1)="C",3,IF(LEFT(H194,1)="D",4,#na))))</f>
        <v>4</v>
      </c>
      <c r="H194" s="0" t="str">
        <f aca="false">LMPreScn!A196</f>
        <v>DH1N</v>
      </c>
      <c r="I194" s="0" t="n">
        <v>1</v>
      </c>
      <c r="J194" s="0" t="s">
        <v>3592</v>
      </c>
      <c r="K194" s="0" t="n">
        <v>1</v>
      </c>
      <c r="L194" s="0" t="s">
        <v>3593</v>
      </c>
      <c r="M194" s="0" t="n">
        <f aca="false">1 + (2*(INT((ROW()-2)/4))) + MOD(ROW()-2,2)</f>
        <v>97</v>
      </c>
      <c r="N194" s="0" t="str">
        <f aca="false">CONCATENATE("context_",ASC(M194))</f>
        <v>context_97</v>
      </c>
      <c r="O194" s="0" t="n">
        <f aca="false">M194</f>
        <v>97</v>
      </c>
      <c r="P194" s="0" t="str">
        <f aca="false">MID(LMPreScn!M196, SEARCH(" ", LMPreScn!M196, SEARCH(" ", LMPreScn!M196))+1, SEARCH(" ", LMPreScn!M196, SEARCH(" ", LMPreScn!M196)+1) -  (SEARCH(" ", LMPreScn!M196, SEARCH(" ", LMPreScn!M196)) + 1))</f>
        <v>pet</v>
      </c>
      <c r="Q194" s="0" t="n">
        <f aca="false">IF(R194="attempted", 1, IF(R194="avoided", 2, IF(R194="began",3,IF(R194="completed",4, IF(R194="continued",5,IF(R194="endured", 6, IF(R194="enjoyed", 7, IF(R194="finished", 8, IF(R194="preferred", 9, IF(R194="resisted", 10, IF(R194="started", 11, IF(R194="tried",12,"ERROR"))))))))))))</f>
        <v>6</v>
      </c>
      <c r="R194" s="0" t="str">
        <f aca="false">LMPreScn!T196</f>
        <v>endured</v>
      </c>
      <c r="S194" s="0" t="n">
        <f aca="false">1 + (2*(INT((ROW()-2)/4))) + MOD(ROW()-2,2)</f>
        <v>97</v>
      </c>
      <c r="T194" s="0" t="str">
        <f aca="false">LMPreScn!CK196</f>
        <v>live</v>
      </c>
      <c r="U194" s="33" t="n">
        <f aca="false">LMPreScn!CI196</f>
        <v>0.326530612244898</v>
      </c>
      <c r="V194" s="0" t="n">
        <f aca="false">LMPreScn!R196</f>
        <v>6</v>
      </c>
      <c r="W194" s="0" t="n">
        <f aca="false">LMPreScn!S196</f>
        <v>11</v>
      </c>
      <c r="X194" s="0" t="str">
        <f aca="false">LMPreScn!M196</f>
        <v>The pet owners endured the surprising loss.</v>
      </c>
      <c r="Y194" s="0" t="str">
        <f aca="false">LMPreScn!N196</f>
        <v>Everyone had expected Charlie to</v>
      </c>
    </row>
    <row r="195" customFormat="false" ht="13.8" hidden="false" customHeight="false" outlineLevel="0" collapsed="false">
      <c r="A195" s="0" t="str">
        <f aca="false">CONCATENATE("Item/",ASC(C195),"/",E195)</f>
        <v>Item/11025/list_1/half_1/agent_98/metverb_6/target_98/avtcon_1</v>
      </c>
      <c r="B195" s="34" t="str">
        <f aca="false">CONCATENATE("(#", ASC( LMPreScn!I197), ") \d+ (\d+)")</f>
        <v>(#11025) \d+ (\d+)</v>
      </c>
      <c r="C195" s="0" t="n">
        <f aca="false">LMPreScn!I197</f>
        <v>11025</v>
      </c>
      <c r="D195" s="0" t="str">
        <f aca="false">CONCATENATE(P195,"_", R195, "_", T195)</f>
        <v>Olympian_endured_win</v>
      </c>
      <c r="E195" s="0" t="str">
        <f aca="false">CONCATENATE( "list_", G195, "/", "half_", K195, "/", "agent_", O195, "/", "metverb_", Q195, "/", "target_", S195, "/", "avtcon_", I195)</f>
        <v>list_1/half_1/agent_98/metverb_6/target_98/avtcon_1</v>
      </c>
      <c r="F195" s="0" t="str">
        <f aca="false">CONCATENATE( H195, "/", L195, "/", P195, "/", R195, "/", T195, "/", J195)</f>
        <v>AH1N/first/Olympian/endured/win/con</v>
      </c>
      <c r="G195" s="0" t="n">
        <f aca="false">IF(LEFT(H195,1)="A",1,IF(LEFT(H195,1)="B",2,IF(LEFT(H195,1)="C",3,IF(LEFT(H195,1)="D",4,#na))))</f>
        <v>1</v>
      </c>
      <c r="H195" s="0" t="str">
        <f aca="false">LMPreScn!A197</f>
        <v>AH1N</v>
      </c>
      <c r="I195" s="0" t="n">
        <v>1</v>
      </c>
      <c r="J195" s="0" t="s">
        <v>3592</v>
      </c>
      <c r="K195" s="0" t="n">
        <v>1</v>
      </c>
      <c r="L195" s="0" t="s">
        <v>3593</v>
      </c>
      <c r="M195" s="0" t="n">
        <f aca="false">1 + (2*(INT((ROW()-2)/4))) + MOD(ROW()-2,2)</f>
        <v>98</v>
      </c>
      <c r="N195" s="0" t="str">
        <f aca="false">CONCATENATE("context_",ASC(M195))</f>
        <v>context_98</v>
      </c>
      <c r="O195" s="0" t="n">
        <f aca="false">M195</f>
        <v>98</v>
      </c>
      <c r="P195" s="0" t="str">
        <f aca="false">MID(LMPreScn!M197, SEARCH(" ", LMPreScn!M197, SEARCH(" ", LMPreScn!M197))+1, SEARCH(" ", LMPreScn!M197, SEARCH(" ", LMPreScn!M197)+1) -  (SEARCH(" ", LMPreScn!M197, SEARCH(" ", LMPreScn!M197)) + 1))</f>
        <v>Olympian</v>
      </c>
      <c r="Q195" s="0" t="n">
        <f aca="false">IF(R195="attempted", 1, IF(R195="avoided", 2, IF(R195="began",3,IF(R195="completed",4, IF(R195="continued",5,IF(R195="endured", 6, IF(R195="enjoyed", 7, IF(R195="finished", 8, IF(R195="preferred", 9, IF(R195="resisted", 10, IF(R195="started", 11, IF(R195="tried",12,"ERROR"))))))))))))</f>
        <v>6</v>
      </c>
      <c r="R195" s="0" t="str">
        <f aca="false">LMPreScn!T197</f>
        <v>endured</v>
      </c>
      <c r="S195" s="0" t="n">
        <f aca="false">1 + (2*(INT((ROW()-2)/4))) + MOD(ROW()-2,2)</f>
        <v>98</v>
      </c>
      <c r="T195" s="0" t="str">
        <f aca="false">LMPreScn!CK197</f>
        <v>win</v>
      </c>
      <c r="U195" s="33" t="n">
        <f aca="false">LMPreScn!CI197</f>
        <v>0.714285714285714</v>
      </c>
      <c r="V195" s="0" t="n">
        <f aca="false">LMPreScn!R197</f>
        <v>6</v>
      </c>
      <c r="W195" s="0" t="n">
        <f aca="false">LMPreScn!S197</f>
        <v>11</v>
      </c>
      <c r="X195" s="0" t="str">
        <f aca="false">LMPreScn!M197</f>
        <v>The Olympian endured the surprising loss.</v>
      </c>
      <c r="Y195" s="0" t="str">
        <f aca="false">LMPreScn!N197</f>
        <v>Everyone had expected Charlie to</v>
      </c>
    </row>
    <row r="196" customFormat="false" ht="13.8" hidden="false" customHeight="false" outlineLevel="0" collapsed="false">
      <c r="A196" s="0" t="str">
        <f aca="false">CONCATENATE("Item/",ASC(C196),"/",E196)</f>
        <v>Item/12025/list_2/half_1/agent_97/metverb_6/target_98/avtcon_2</v>
      </c>
      <c r="B196" s="34" t="str">
        <f aca="false">CONCATENATE("(#", ASC( LMPreScn!I198), ") \d+ (\d+)")</f>
        <v>(#12025) \d+ (\d+)</v>
      </c>
      <c r="C196" s="0" t="n">
        <f aca="false">LMPreScn!I198</f>
        <v>12025</v>
      </c>
      <c r="D196" s="0" t="str">
        <f aca="false">CONCATENATE(P196,"_", R196, "_", T196)</f>
        <v>pet_endured_win</v>
      </c>
      <c r="E196" s="0" t="str">
        <f aca="false">CONCATENATE( "list_", G196, "/", "half_", K196, "/", "agent_", O196, "/", "metverb_", Q196, "/", "target_", S196, "/", "avtcon_", I196)</f>
        <v>list_2/half_1/agent_97/metverb_6/target_98/avtcon_2</v>
      </c>
      <c r="F196" s="0" t="str">
        <f aca="false">CONCATENATE( H196, "/", L196, "/", P196, "/", R196, "/", T196, "/", J196)</f>
        <v>BH1N/first/pet/endured/win/incon</v>
      </c>
      <c r="G196" s="0" t="n">
        <f aca="false">IF(LEFT(H196,1)="A",1,IF(LEFT(H196,1)="B",2,IF(LEFT(H196,1)="C",3,IF(LEFT(H196,1)="D",4,#na))))</f>
        <v>2</v>
      </c>
      <c r="H196" s="0" t="str">
        <f aca="false">LMPreScn!A198</f>
        <v>BH1N</v>
      </c>
      <c r="I196" s="0" t="n">
        <v>2</v>
      </c>
      <c r="J196" s="0" t="s">
        <v>3594</v>
      </c>
      <c r="K196" s="0" t="n">
        <v>1</v>
      </c>
      <c r="L196" s="0" t="s">
        <v>3593</v>
      </c>
      <c r="M196" s="0" t="n">
        <f aca="false">1 + (2*(INT((ROW()-2)/4))) + MOD(ROW()-2,2)</f>
        <v>97</v>
      </c>
      <c r="N196" s="0" t="str">
        <f aca="false">CONCATENATE("context_",ASC(M196))</f>
        <v>context_97</v>
      </c>
      <c r="O196" s="0" t="n">
        <f aca="false">M196</f>
        <v>97</v>
      </c>
      <c r="P196" s="0" t="str">
        <f aca="false">MID(LMPreScn!M198, SEARCH(" ", LMPreScn!M198, SEARCH(" ", LMPreScn!M198))+1, SEARCH(" ", LMPreScn!M198, SEARCH(" ", LMPreScn!M198)+1) -  (SEARCH(" ", LMPreScn!M198, SEARCH(" ", LMPreScn!M198)) + 1))</f>
        <v>pet</v>
      </c>
      <c r="Q196" s="0" t="n">
        <f aca="false">IF(R196="attempted", 1, IF(R196="avoided", 2, IF(R196="began",3,IF(R196="completed",4, IF(R196="continued",5,IF(R196="endured", 6, IF(R196="enjoyed", 7, IF(R196="finished", 8, IF(R196="preferred", 9, IF(R196="resisted", 10, IF(R196="started", 11, IF(R196="tried",12,"ERROR"))))))))))))</f>
        <v>6</v>
      </c>
      <c r="R196" s="0" t="str">
        <f aca="false">LMPreScn!T198</f>
        <v>endured</v>
      </c>
      <c r="S196" s="0" t="n">
        <f aca="false">1 + (2*(INT((ROW()-2)/4))) + MOD(ROW()-1,2)</f>
        <v>98</v>
      </c>
      <c r="T196" s="0" t="str">
        <f aca="false">LMPreScn!CK198</f>
        <v>win</v>
      </c>
      <c r="U196" s="33" t="n">
        <f aca="false">LMPreScn!CI198</f>
        <v>0.0204081632653061</v>
      </c>
      <c r="V196" s="0" t="n">
        <f aca="false">LMPreScn!R198</f>
        <v>6</v>
      </c>
      <c r="W196" s="0" t="n">
        <f aca="false">LMPreScn!S198</f>
        <v>11</v>
      </c>
      <c r="X196" s="0" t="str">
        <f aca="false">LMPreScn!M198</f>
        <v>The pet owners endured the surprising loss.</v>
      </c>
      <c r="Y196" s="0" t="str">
        <f aca="false">LMPreScn!N198</f>
        <v>Everyone had expected Charlie to</v>
      </c>
    </row>
    <row r="197" customFormat="false" ht="13.8" hidden="false" customHeight="false" outlineLevel="0" collapsed="false">
      <c r="A197" s="0" t="str">
        <f aca="false">CONCATENATE("Item/",ASC(C197),"/",E197)</f>
        <v>Item/13025/list_3/half_1/agent_98/metverb_6/target_97/avtcon_2</v>
      </c>
      <c r="B197" s="34" t="str">
        <f aca="false">CONCATENATE("(#", ASC( LMPreScn!I199), ") \d+ (\d+)")</f>
        <v>(#13025) \d+ (\d+)</v>
      </c>
      <c r="C197" s="0" t="n">
        <f aca="false">LMPreScn!I199</f>
        <v>13025</v>
      </c>
      <c r="D197" s="0" t="str">
        <f aca="false">CONCATENATE(P197,"_", R197, "_", T197)</f>
        <v>Olympian_endured_live</v>
      </c>
      <c r="E197" s="0" t="str">
        <f aca="false">CONCATENATE( "list_", G197, "/", "half_", K197, "/", "agent_", O197, "/", "metverb_", Q197, "/", "target_", S197, "/", "avtcon_", I197)</f>
        <v>list_3/half_1/agent_98/metverb_6/target_97/avtcon_2</v>
      </c>
      <c r="F197" s="0" t="str">
        <f aca="false">CONCATENATE( H197, "/", L197, "/", P197, "/", R197, "/", T197, "/", J197)</f>
        <v>CH1N/first/Olympian/endured/live/incon</v>
      </c>
      <c r="G197" s="0" t="n">
        <f aca="false">IF(LEFT(H197,1)="A",1,IF(LEFT(H197,1)="B",2,IF(LEFT(H197,1)="C",3,IF(LEFT(H197,1)="D",4,#na))))</f>
        <v>3</v>
      </c>
      <c r="H197" s="0" t="str">
        <f aca="false">LMPreScn!A199</f>
        <v>CH1N</v>
      </c>
      <c r="I197" s="0" t="n">
        <v>2</v>
      </c>
      <c r="J197" s="0" t="s">
        <v>3594</v>
      </c>
      <c r="K197" s="0" t="n">
        <v>1</v>
      </c>
      <c r="L197" s="0" t="s">
        <v>3593</v>
      </c>
      <c r="M197" s="0" t="n">
        <f aca="false">1 + (2*(INT((ROW()-2)/4))) + MOD(ROW()-2,2)</f>
        <v>98</v>
      </c>
      <c r="N197" s="0" t="str">
        <f aca="false">CONCATENATE("context_",ASC(M197))</f>
        <v>context_98</v>
      </c>
      <c r="O197" s="0" t="n">
        <f aca="false">M197</f>
        <v>98</v>
      </c>
      <c r="P197" s="0" t="str">
        <f aca="false">MID(LMPreScn!M199, SEARCH(" ", LMPreScn!M199, SEARCH(" ", LMPreScn!M199))+1, SEARCH(" ", LMPreScn!M199, SEARCH(" ", LMPreScn!M199)+1) -  (SEARCH(" ", LMPreScn!M199, SEARCH(" ", LMPreScn!M199)) + 1))</f>
        <v>Olympian</v>
      </c>
      <c r="Q197" s="0" t="n">
        <f aca="false">IF(R197="attempted", 1, IF(R197="avoided", 2, IF(R197="began",3,IF(R197="completed",4, IF(R197="continued",5,IF(R197="endured", 6, IF(R197="enjoyed", 7, IF(R197="finished", 8, IF(R197="preferred", 9, IF(R197="resisted", 10, IF(R197="started", 11, IF(R197="tried",12,"ERROR"))))))))))))</f>
        <v>6</v>
      </c>
      <c r="R197" s="0" t="str">
        <f aca="false">LMPreScn!T199</f>
        <v>endured</v>
      </c>
      <c r="S197" s="0" t="n">
        <f aca="false">1 + (2*(INT((ROW()-2)/4))) + MOD(ROW()-1,2)</f>
        <v>97</v>
      </c>
      <c r="T197" s="0" t="str">
        <f aca="false">LMPreScn!CK199</f>
        <v>live</v>
      </c>
      <c r="U197" s="33" t="n">
        <f aca="false">LMPreScn!CI199</f>
        <v>0</v>
      </c>
      <c r="V197" s="0" t="n">
        <f aca="false">LMPreScn!R199</f>
        <v>6</v>
      </c>
      <c r="W197" s="0" t="n">
        <f aca="false">LMPreScn!S199</f>
        <v>11</v>
      </c>
      <c r="X197" s="0" t="str">
        <f aca="false">LMPreScn!M199</f>
        <v>The Olympian endured the surprising loss.</v>
      </c>
      <c r="Y197" s="0" t="str">
        <f aca="false">LMPreScn!N199</f>
        <v>Everyone had expected Charlie to</v>
      </c>
    </row>
    <row r="198" customFormat="false" ht="13.8" hidden="false" customHeight="false" outlineLevel="0" collapsed="false">
      <c r="A198" s="0" t="str">
        <f aca="false">CONCATENATE("Item/",ASC(C198),"/",E198)</f>
        <v>Item/15025/list_1/half_1/agent_99/metverb_6/target_99/avtcon_1</v>
      </c>
      <c r="B198" s="34" t="str">
        <f aca="false">CONCATENATE("(#", ASC( LMPreScn!I200), ") \d+ (\d+)")</f>
        <v>(#15025) \d+ (\d+)</v>
      </c>
      <c r="C198" s="0" t="n">
        <f aca="false">LMPreScn!I200</f>
        <v>15025</v>
      </c>
      <c r="D198" s="0" t="str">
        <f aca="false">CONCATENATE(P198,"_", R198, "_", T198)</f>
        <v>pet_endured_live</v>
      </c>
      <c r="E198" s="0" t="str">
        <f aca="false">CONCATENATE( "list_", G198, "/", "half_", K198, "/", "agent_", O198, "/", "metverb_", Q198, "/", "target_", S198, "/", "avtcon_", I198)</f>
        <v>list_1/half_1/agent_99/metverb_6/target_99/avtcon_1</v>
      </c>
      <c r="F198" s="0" t="str">
        <f aca="false">CONCATENATE( H198, "/", L198, "/", P198, "/", R198, "/", T198, "/", J198)</f>
        <v>AH2N/first/pet/endured/live/con</v>
      </c>
      <c r="G198" s="0" t="n">
        <f aca="false">IF(LEFT(H198,1)="A",1,IF(LEFT(H198,1)="B",2,IF(LEFT(H198,1)="C",3,IF(LEFT(H198,1)="D",4,#na))))</f>
        <v>1</v>
      </c>
      <c r="H198" s="0" t="str">
        <f aca="false">LMPreScn!A200</f>
        <v>AH2N</v>
      </c>
      <c r="I198" s="0" t="n">
        <v>1</v>
      </c>
      <c r="J198" s="0" t="s">
        <v>3592</v>
      </c>
      <c r="K198" s="0" t="n">
        <v>1</v>
      </c>
      <c r="L198" s="0" t="s">
        <v>3593</v>
      </c>
      <c r="M198" s="0" t="n">
        <f aca="false">1 + (2*(INT((ROW()-2)/4))) + MOD(ROW()-2,2)</f>
        <v>99</v>
      </c>
      <c r="N198" s="0" t="str">
        <f aca="false">CONCATENATE("context_",ASC(M198))</f>
        <v>context_99</v>
      </c>
      <c r="O198" s="0" t="n">
        <f aca="false">M198</f>
        <v>99</v>
      </c>
      <c r="P198" s="0" t="str">
        <f aca="false">MID(LMPreScn!M200, SEARCH(" ", LMPreScn!M200, SEARCH(" ", LMPreScn!M200))+1, SEARCH(" ", LMPreScn!M200, SEARCH(" ", LMPreScn!M200)+1) -  (SEARCH(" ", LMPreScn!M200, SEARCH(" ", LMPreScn!M200)) + 1))</f>
        <v>pet</v>
      </c>
      <c r="Q198" s="0" t="n">
        <f aca="false">IF(R198="attempted", 1, IF(R198="avoided", 2, IF(R198="began",3,IF(R198="completed",4, IF(R198="continued",5,IF(R198="endured", 6, IF(R198="enjoyed", 7, IF(R198="finished", 8, IF(R198="preferred", 9, IF(R198="resisted", 10, IF(R198="started", 11, IF(R198="tried",12,"ERROR"))))))))))))</f>
        <v>6</v>
      </c>
      <c r="R198" s="0" t="str">
        <f aca="false">LMPreScn!T200</f>
        <v>endured</v>
      </c>
      <c r="S198" s="0" t="n">
        <f aca="false">1 + (2*(INT((ROW()-2)/4))) + MOD(ROW()-2,2)</f>
        <v>99</v>
      </c>
      <c r="T198" s="0" t="str">
        <f aca="false">LMPreScn!CK200</f>
        <v>live</v>
      </c>
      <c r="U198" s="33" t="n">
        <f aca="false">LMPreScn!CI200</f>
        <v>0.326530612244898</v>
      </c>
      <c r="V198" s="0" t="n">
        <f aca="false">LMPreScn!R200</f>
        <v>6</v>
      </c>
      <c r="W198" s="0" t="n">
        <f aca="false">LMPreScn!S200</f>
        <v>11</v>
      </c>
      <c r="X198" s="0" t="str">
        <f aca="false">LMPreScn!M200</f>
        <v>The pet owners endured the surprising loss.</v>
      </c>
      <c r="Y198" s="0" t="str">
        <f aca="false">LMPreScn!N200</f>
        <v>Everyone had expected Charlie to</v>
      </c>
    </row>
    <row r="199" customFormat="false" ht="13.8" hidden="false" customHeight="false" outlineLevel="0" collapsed="false">
      <c r="A199" s="0" t="str">
        <f aca="false">CONCATENATE("Item/",ASC(C199),"/",E199)</f>
        <v>Item/16025/list_4/half_1/agent_100/metverb_6/target_100/avtcon_1</v>
      </c>
      <c r="B199" s="34" t="str">
        <f aca="false">CONCATENATE("(#", ASC( LMPreScn!I201), ") \d+ (\d+)")</f>
        <v>(#16025) \d+ (\d+)</v>
      </c>
      <c r="C199" s="0" t="n">
        <f aca="false">LMPreScn!I201</f>
        <v>16025</v>
      </c>
      <c r="D199" s="0" t="str">
        <f aca="false">CONCATENATE(P199,"_", R199, "_", T199)</f>
        <v>Olympian_endured_win</v>
      </c>
      <c r="E199" s="0" t="str">
        <f aca="false">CONCATENATE( "list_", G199, "/", "half_", K199, "/", "agent_", O199, "/", "metverb_", Q199, "/", "target_", S199, "/", "avtcon_", I199)</f>
        <v>list_4/half_1/agent_100/metverb_6/target_100/avtcon_1</v>
      </c>
      <c r="F199" s="0" t="str">
        <f aca="false">CONCATENATE( H199, "/", L199, "/", P199, "/", R199, "/", T199, "/", J199)</f>
        <v>DH2N/first/Olympian/endured/win/con</v>
      </c>
      <c r="G199" s="0" t="n">
        <f aca="false">IF(LEFT(H199,1)="A",1,IF(LEFT(H199,1)="B",2,IF(LEFT(H199,1)="C",3,IF(LEFT(H199,1)="D",4,#na))))</f>
        <v>4</v>
      </c>
      <c r="H199" s="0" t="str">
        <f aca="false">LMPreScn!A201</f>
        <v>DH2N</v>
      </c>
      <c r="I199" s="0" t="n">
        <v>1</v>
      </c>
      <c r="J199" s="0" t="s">
        <v>3592</v>
      </c>
      <c r="K199" s="0" t="n">
        <v>1</v>
      </c>
      <c r="L199" s="0" t="s">
        <v>3593</v>
      </c>
      <c r="M199" s="0" t="n">
        <f aca="false">1 + (2*(INT((ROW()-2)/4))) + MOD(ROW()-2,2)</f>
        <v>100</v>
      </c>
      <c r="N199" s="0" t="str">
        <f aca="false">CONCATENATE("context_",ASC(M199))</f>
        <v>context_100</v>
      </c>
      <c r="O199" s="0" t="n">
        <f aca="false">M199</f>
        <v>100</v>
      </c>
      <c r="P199" s="0" t="str">
        <f aca="false">MID(LMPreScn!M201, SEARCH(" ", LMPreScn!M201, SEARCH(" ", LMPreScn!M201))+1, SEARCH(" ", LMPreScn!M201, SEARCH(" ", LMPreScn!M201)+1) -  (SEARCH(" ", LMPreScn!M201, SEARCH(" ", LMPreScn!M201)) + 1))</f>
        <v>Olympian</v>
      </c>
      <c r="Q199" s="0" t="n">
        <f aca="false">IF(R199="attempted", 1, IF(R199="avoided", 2, IF(R199="began",3,IF(R199="completed",4, IF(R199="continued",5,IF(R199="endured", 6, IF(R199="enjoyed", 7, IF(R199="finished", 8, IF(R199="preferred", 9, IF(R199="resisted", 10, IF(R199="started", 11, IF(R199="tried",12,"ERROR"))))))))))))</f>
        <v>6</v>
      </c>
      <c r="R199" s="0" t="str">
        <f aca="false">LMPreScn!T201</f>
        <v>endured</v>
      </c>
      <c r="S199" s="0" t="n">
        <f aca="false">1 + (2*(INT((ROW()-2)/4))) + MOD(ROW()-2,2)</f>
        <v>100</v>
      </c>
      <c r="T199" s="0" t="str">
        <f aca="false">LMPreScn!CK201</f>
        <v>win</v>
      </c>
      <c r="U199" s="33" t="n">
        <f aca="false">LMPreScn!CI201</f>
        <v>0.714285714285714</v>
      </c>
      <c r="V199" s="0" t="n">
        <f aca="false">LMPreScn!R201</f>
        <v>6</v>
      </c>
      <c r="W199" s="0" t="n">
        <f aca="false">LMPreScn!S201</f>
        <v>11</v>
      </c>
      <c r="X199" s="0" t="str">
        <f aca="false">LMPreScn!M201</f>
        <v>The Olympian endured the surprising loss.</v>
      </c>
      <c r="Y199" s="0" t="str">
        <f aca="false">LMPreScn!N201</f>
        <v>Everyone had expected Charlie to</v>
      </c>
    </row>
    <row r="200" customFormat="false" ht="13.8" hidden="false" customHeight="false" outlineLevel="0" collapsed="false">
      <c r="A200" s="0" t="str">
        <f aca="false">CONCATENATE("Item/",ASC(C200),"/",E200)</f>
        <v>Item/17025/list_3/half_1/agent_99/metverb_6/target_100/avtcon_2</v>
      </c>
      <c r="B200" s="34" t="str">
        <f aca="false">CONCATENATE("(#", ASC( LMPreScn!I202), ") \d+ (\d+)")</f>
        <v>(#17025) \d+ (\d+)</v>
      </c>
      <c r="C200" s="0" t="n">
        <f aca="false">LMPreScn!I202</f>
        <v>17025</v>
      </c>
      <c r="D200" s="0" t="str">
        <f aca="false">CONCATENATE(P200,"_", R200, "_", T200)</f>
        <v>pet_endured_win</v>
      </c>
      <c r="E200" s="0" t="str">
        <f aca="false">CONCATENATE( "list_", G200, "/", "half_", K200, "/", "agent_", O200, "/", "metverb_", Q200, "/", "target_", S200, "/", "avtcon_", I200)</f>
        <v>list_3/half_1/agent_99/metverb_6/target_100/avtcon_2</v>
      </c>
      <c r="F200" s="0" t="str">
        <f aca="false">CONCATENATE( H200, "/", L200, "/", P200, "/", R200, "/", T200, "/", J200)</f>
        <v>CH2N/first/pet/endured/win/incon</v>
      </c>
      <c r="G200" s="0" t="n">
        <f aca="false">IF(LEFT(H200,1)="A",1,IF(LEFT(H200,1)="B",2,IF(LEFT(H200,1)="C",3,IF(LEFT(H200,1)="D",4,#na))))</f>
        <v>3</v>
      </c>
      <c r="H200" s="0" t="str">
        <f aca="false">LMPreScn!A202</f>
        <v>CH2N</v>
      </c>
      <c r="I200" s="0" t="n">
        <v>2</v>
      </c>
      <c r="J200" s="0" t="s">
        <v>3594</v>
      </c>
      <c r="K200" s="0" t="n">
        <v>1</v>
      </c>
      <c r="L200" s="0" t="s">
        <v>3593</v>
      </c>
      <c r="M200" s="0" t="n">
        <f aca="false">1 + (2*(INT((ROW()-2)/4))) + MOD(ROW()-2,2)</f>
        <v>99</v>
      </c>
      <c r="N200" s="0" t="str">
        <f aca="false">CONCATENATE("context_",ASC(M200))</f>
        <v>context_99</v>
      </c>
      <c r="O200" s="0" t="n">
        <f aca="false">M200</f>
        <v>99</v>
      </c>
      <c r="P200" s="0" t="str">
        <f aca="false">MID(LMPreScn!M202, SEARCH(" ", LMPreScn!M202, SEARCH(" ", LMPreScn!M202))+1, SEARCH(" ", LMPreScn!M202, SEARCH(" ", LMPreScn!M202)+1) -  (SEARCH(" ", LMPreScn!M202, SEARCH(" ", LMPreScn!M202)) + 1))</f>
        <v>pet</v>
      </c>
      <c r="Q200" s="0" t="n">
        <f aca="false">IF(R200="attempted", 1, IF(R200="avoided", 2, IF(R200="began",3,IF(R200="completed",4, IF(R200="continued",5,IF(R200="endured", 6, IF(R200="enjoyed", 7, IF(R200="finished", 8, IF(R200="preferred", 9, IF(R200="resisted", 10, IF(R200="started", 11, IF(R200="tried",12,"ERROR"))))))))))))</f>
        <v>6</v>
      </c>
      <c r="R200" s="0" t="str">
        <f aca="false">LMPreScn!T202</f>
        <v>endured</v>
      </c>
      <c r="S200" s="0" t="n">
        <f aca="false">1 + (2*(INT((ROW()-2)/4))) + MOD(ROW()-1,2)</f>
        <v>100</v>
      </c>
      <c r="T200" s="0" t="str">
        <f aca="false">LMPreScn!CK202</f>
        <v>win</v>
      </c>
      <c r="U200" s="33" t="n">
        <f aca="false">LMPreScn!CI202</f>
        <v>0.0204081632653061</v>
      </c>
      <c r="V200" s="0" t="n">
        <f aca="false">LMPreScn!R202</f>
        <v>6</v>
      </c>
      <c r="W200" s="0" t="n">
        <f aca="false">LMPreScn!S202</f>
        <v>11</v>
      </c>
      <c r="X200" s="0" t="str">
        <f aca="false">LMPreScn!M202</f>
        <v>The pet owners endured the surprising loss.</v>
      </c>
      <c r="Y200" s="0" t="str">
        <f aca="false">LMPreScn!N202</f>
        <v>Everyone had expected Charlie to</v>
      </c>
    </row>
    <row r="201" customFormat="false" ht="13.8" hidden="false" customHeight="false" outlineLevel="0" collapsed="false">
      <c r="A201" s="0" t="str">
        <f aca="false">CONCATENATE("Item/",ASC(C201),"/",E201)</f>
        <v>Item/18025/list_2/half_1/agent_100/metverb_6/target_99/avtcon_2</v>
      </c>
      <c r="B201" s="34" t="str">
        <f aca="false">CONCATENATE("(#", ASC( LMPreScn!I203), ") \d+ (\d+)")</f>
        <v>(#18025) \d+ (\d+)</v>
      </c>
      <c r="C201" s="0" t="n">
        <f aca="false">LMPreScn!I203</f>
        <v>18025</v>
      </c>
      <c r="D201" s="0" t="str">
        <f aca="false">CONCATENATE(P201,"_", R201, "_", T201)</f>
        <v>Olympian_endured_live</v>
      </c>
      <c r="E201" s="0" t="str">
        <f aca="false">CONCATENATE( "list_", G201, "/", "half_", K201, "/", "agent_", O201, "/", "metverb_", Q201, "/", "target_", S201, "/", "avtcon_", I201)</f>
        <v>list_2/half_1/agent_100/metverb_6/target_99/avtcon_2</v>
      </c>
      <c r="F201" s="0" t="str">
        <f aca="false">CONCATENATE( H201, "/", L201, "/", P201, "/", R201, "/", T201, "/", J201)</f>
        <v>BH2N/first/Olympian/endured/live/incon</v>
      </c>
      <c r="G201" s="0" t="n">
        <f aca="false">IF(LEFT(H201,1)="A",1,IF(LEFT(H201,1)="B",2,IF(LEFT(H201,1)="C",3,IF(LEFT(H201,1)="D",4,#na))))</f>
        <v>2</v>
      </c>
      <c r="H201" s="0" t="str">
        <f aca="false">LMPreScn!A203</f>
        <v>BH2N</v>
      </c>
      <c r="I201" s="0" t="n">
        <v>2</v>
      </c>
      <c r="J201" s="0" t="s">
        <v>3594</v>
      </c>
      <c r="K201" s="0" t="n">
        <v>1</v>
      </c>
      <c r="L201" s="0" t="s">
        <v>3593</v>
      </c>
      <c r="M201" s="0" t="n">
        <f aca="false">1 + (2*(INT((ROW()-2)/4))) + MOD(ROW()-2,2)</f>
        <v>100</v>
      </c>
      <c r="N201" s="0" t="str">
        <f aca="false">CONCATENATE("context_",ASC(M201))</f>
        <v>context_100</v>
      </c>
      <c r="O201" s="0" t="n">
        <f aca="false">M201</f>
        <v>100</v>
      </c>
      <c r="P201" s="0" t="str">
        <f aca="false">MID(LMPreScn!M203, SEARCH(" ", LMPreScn!M203, SEARCH(" ", LMPreScn!M203))+1, SEARCH(" ", LMPreScn!M203, SEARCH(" ", LMPreScn!M203)+1) -  (SEARCH(" ", LMPreScn!M203, SEARCH(" ", LMPreScn!M203)) + 1))</f>
        <v>Olympian</v>
      </c>
      <c r="Q201" s="0" t="n">
        <f aca="false">IF(R201="attempted", 1, IF(R201="avoided", 2, IF(R201="began",3,IF(R201="completed",4, IF(R201="continued",5,IF(R201="endured", 6, IF(R201="enjoyed", 7, IF(R201="finished", 8, IF(R201="preferred", 9, IF(R201="resisted", 10, IF(R201="started", 11, IF(R201="tried",12,"ERROR"))))))))))))</f>
        <v>6</v>
      </c>
      <c r="R201" s="0" t="str">
        <f aca="false">LMPreScn!T203</f>
        <v>endured</v>
      </c>
      <c r="S201" s="0" t="n">
        <f aca="false">1 + (2*(INT((ROW()-2)/4))) + MOD(ROW()-1,2)</f>
        <v>99</v>
      </c>
      <c r="T201" s="0" t="str">
        <f aca="false">LMPreScn!CK203</f>
        <v>live</v>
      </c>
      <c r="U201" s="33" t="n">
        <f aca="false">LMPreScn!CI203</f>
        <v>0</v>
      </c>
      <c r="V201" s="0" t="n">
        <f aca="false">LMPreScn!R203</f>
        <v>6</v>
      </c>
      <c r="W201" s="0" t="n">
        <f aca="false">LMPreScn!S203</f>
        <v>11</v>
      </c>
      <c r="X201" s="0" t="str">
        <f aca="false">LMPreScn!M203</f>
        <v>The Olympian endured the surprising loss.</v>
      </c>
      <c r="Y201" s="0" t="str">
        <f aca="false">LMPreScn!N203</f>
        <v>Everyone had expected Charlie to</v>
      </c>
    </row>
    <row r="202" customFormat="false" ht="13.8" hidden="false" customHeight="false" outlineLevel="0" collapsed="false">
      <c r="A202" s="0" t="str">
        <f aca="false">CONCATENATE("Item/",ASC(C202),"/",E202)</f>
        <v>Item/10026/list_4/half_1/agent_101/metverb_6/target_101/avtcon_1</v>
      </c>
      <c r="B202" s="34" t="str">
        <f aca="false">CONCATENATE("(#", ASC( LMPreScn!I204), ") \d+ (\d+)")</f>
        <v>(#10026) \d+ (\d+)</v>
      </c>
      <c r="C202" s="0" t="n">
        <f aca="false">LMPreScn!I204</f>
        <v>10026</v>
      </c>
      <c r="D202" s="0" t="str">
        <f aca="false">CONCATENATE(P202,"_", R202, "_", T202)</f>
        <v>deprived_endured_eat</v>
      </c>
      <c r="E202" s="0" t="str">
        <f aca="false">CONCATENATE( "list_", G202, "/", "half_", K202, "/", "agent_", O202, "/", "metverb_", Q202, "/", "target_", S202, "/", "avtcon_", I202)</f>
        <v>list_4/half_1/agent_101/metverb_6/target_101/avtcon_1</v>
      </c>
      <c r="F202" s="0" t="str">
        <f aca="false">CONCATENATE( H202, "/", L202, "/", P202, "/", R202, "/", T202, "/", J202)</f>
        <v>DH1N/first/deprived/endured/eat/con</v>
      </c>
      <c r="G202" s="0" t="n">
        <f aca="false">IF(LEFT(H202,1)="A",1,IF(LEFT(H202,1)="B",2,IF(LEFT(H202,1)="C",3,IF(LEFT(H202,1)="D",4,#na))))</f>
        <v>4</v>
      </c>
      <c r="H202" s="0" t="str">
        <f aca="false">LMPreScn!A204</f>
        <v>DH1N</v>
      </c>
      <c r="I202" s="0" t="n">
        <v>1</v>
      </c>
      <c r="J202" s="0" t="s">
        <v>3592</v>
      </c>
      <c r="K202" s="0" t="n">
        <v>1</v>
      </c>
      <c r="L202" s="0" t="s">
        <v>3593</v>
      </c>
      <c r="M202" s="0" t="n">
        <f aca="false">1 + (2*(INT((ROW()-2)/4))) + MOD(ROW()-2,2)</f>
        <v>101</v>
      </c>
      <c r="N202" s="0" t="str">
        <f aca="false">CONCATENATE("context_",ASC(M202))</f>
        <v>context_101</v>
      </c>
      <c r="O202" s="0" t="n">
        <f aca="false">M202</f>
        <v>101</v>
      </c>
      <c r="P202" s="0" t="str">
        <f aca="false">MID(LMPreScn!M204, SEARCH(" ", LMPreScn!M204, SEARCH(" ", LMPreScn!M204))+1, SEARCH(" ", LMPreScn!M204, SEARCH(" ", LMPreScn!M204)+1) -  (SEARCH(" ", LMPreScn!M204, SEARCH(" ", LMPreScn!M204)) + 1))</f>
        <v>deprived</v>
      </c>
      <c r="Q202" s="0" t="n">
        <f aca="false">IF(R202="attempted", 1, IF(R202="avoided", 2, IF(R202="began",3,IF(R202="completed",4, IF(R202="continued",5,IF(R202="endured", 6, IF(R202="enjoyed", 7, IF(R202="finished", 8, IF(R202="preferred", 9, IF(R202="resisted", 10, IF(R202="started", 11, IF(R202="tried",12,"ERROR"))))))))))))</f>
        <v>6</v>
      </c>
      <c r="R202" s="0" t="str">
        <f aca="false">LMPreScn!T204</f>
        <v>endured</v>
      </c>
      <c r="S202" s="0" t="n">
        <f aca="false">1 + (2*(INT((ROW()-2)/4))) + MOD(ROW()-2,2)</f>
        <v>101</v>
      </c>
      <c r="T202" s="0" t="str">
        <f aca="false">LMPreScn!CK204</f>
        <v>eat</v>
      </c>
      <c r="U202" s="33" t="n">
        <f aca="false">LMPreScn!CI204</f>
        <v>0.489795918367347</v>
      </c>
      <c r="V202" s="0" t="n">
        <f aca="false">LMPreScn!R204</f>
        <v>9</v>
      </c>
      <c r="W202" s="0" t="n">
        <f aca="false">LMPreScn!S204</f>
        <v>12</v>
      </c>
      <c r="X202" s="0" t="str">
        <f aca="false">LMPreScn!M204</f>
        <v>The deprived hostage endured the conditions.</v>
      </c>
      <c r="Y202" s="0" t="str">
        <f aca="false">LMPreScn!N204</f>
        <v>For a long time she wasn't allowed to</v>
      </c>
    </row>
    <row r="203" customFormat="false" ht="13.8" hidden="false" customHeight="false" outlineLevel="0" collapsed="false">
      <c r="A203" s="0" t="str">
        <f aca="false">CONCATENATE("Item/",ASC(C203),"/",E203)</f>
        <v>Item/11026/list_1/half_1/agent_102/metverb_6/target_102/avtcon_1</v>
      </c>
      <c r="B203" s="34" t="str">
        <f aca="false">CONCATENATE("(#", ASC( LMPreScn!I205), ") \d+ (\d+)")</f>
        <v>(#11026) \d+ (\d+)</v>
      </c>
      <c r="C203" s="0" t="n">
        <f aca="false">LMPreScn!I205</f>
        <v>11026</v>
      </c>
      <c r="D203" s="0" t="str">
        <f aca="false">CONCATENATE(P203,"_", R203, "_", T203)</f>
        <v>rush_endured_move</v>
      </c>
      <c r="E203" s="0" t="str">
        <f aca="false">CONCATENATE( "list_", G203, "/", "half_", K203, "/", "agent_", O203, "/", "metverb_", Q203, "/", "target_", S203, "/", "avtcon_", I203)</f>
        <v>list_1/half_1/agent_102/metverb_6/target_102/avtcon_1</v>
      </c>
      <c r="F203" s="0" t="str">
        <f aca="false">CONCATENATE( H203, "/", L203, "/", P203, "/", R203, "/", T203, "/", J203)</f>
        <v>AH1N/first/rush/endured/move/con</v>
      </c>
      <c r="G203" s="0" t="n">
        <f aca="false">IF(LEFT(H203,1)="A",1,IF(LEFT(H203,1)="B",2,IF(LEFT(H203,1)="C",3,IF(LEFT(H203,1)="D",4,#na))))</f>
        <v>1</v>
      </c>
      <c r="H203" s="0" t="str">
        <f aca="false">LMPreScn!A205</f>
        <v>AH1N</v>
      </c>
      <c r="I203" s="0" t="n">
        <v>1</v>
      </c>
      <c r="J203" s="0" t="s">
        <v>3592</v>
      </c>
      <c r="K203" s="0" t="n">
        <v>1</v>
      </c>
      <c r="L203" s="0" t="s">
        <v>3593</v>
      </c>
      <c r="M203" s="0" t="n">
        <f aca="false">1 + (2*(INT((ROW()-2)/4))) + MOD(ROW()-2,2)</f>
        <v>102</v>
      </c>
      <c r="N203" s="0" t="str">
        <f aca="false">CONCATENATE("context_",ASC(M203))</f>
        <v>context_102</v>
      </c>
      <c r="O203" s="0" t="n">
        <f aca="false">M203</f>
        <v>102</v>
      </c>
      <c r="P203" s="0" t="str">
        <f aca="false">MID(LMPreScn!M205, SEARCH(" ", LMPreScn!M205, SEARCH(" ", LMPreScn!M205))+1, SEARCH(" ", LMPreScn!M205, SEARCH(" ", LMPreScn!M205)+1) -  (SEARCH(" ", LMPreScn!M205, SEARCH(" ", LMPreScn!M205)) + 1))</f>
        <v>rush</v>
      </c>
      <c r="Q203" s="0" t="n">
        <f aca="false">IF(R203="attempted", 1, IF(R203="avoided", 2, IF(R203="began",3,IF(R203="completed",4, IF(R203="continued",5,IF(R203="endured", 6, IF(R203="enjoyed", 7, IF(R203="finished", 8, IF(R203="preferred", 9, IF(R203="resisted", 10, IF(R203="started", 11, IF(R203="tried",12,"ERROR"))))))))))))</f>
        <v>6</v>
      </c>
      <c r="R203" s="0" t="str">
        <f aca="false">LMPreScn!T205</f>
        <v>endured</v>
      </c>
      <c r="S203" s="0" t="n">
        <f aca="false">1 + (2*(INT((ROW()-2)/4))) + MOD(ROW()-2,2)</f>
        <v>102</v>
      </c>
      <c r="T203" s="0" t="str">
        <f aca="false">LMPreScn!CK205</f>
        <v>move</v>
      </c>
      <c r="U203" s="33" t="n">
        <f aca="false">LMPreScn!CI205</f>
        <v>0.387755102040816</v>
      </c>
      <c r="V203" s="0" t="n">
        <f aca="false">LMPreScn!R205</f>
        <v>9</v>
      </c>
      <c r="W203" s="0" t="n">
        <f aca="false">LMPreScn!S205</f>
        <v>12</v>
      </c>
      <c r="X203" s="0" t="str">
        <f aca="false">LMPreScn!M205</f>
        <v>The rush hour commuter endured the conditions.</v>
      </c>
      <c r="Y203" s="0" t="str">
        <f aca="false">LMPreScn!N205</f>
        <v>For a long time she wasn't allowed to</v>
      </c>
    </row>
    <row r="204" customFormat="false" ht="13.8" hidden="false" customHeight="false" outlineLevel="0" collapsed="false">
      <c r="A204" s="0" t="str">
        <f aca="false">CONCATENATE("Item/",ASC(C204),"/",E204)</f>
        <v>Item/12026/list_2/half_1/agent_101/metverb_6/target_102/avtcon_2</v>
      </c>
      <c r="B204" s="34" t="str">
        <f aca="false">CONCATENATE("(#", ASC( LMPreScn!I206), ") \d+ (\d+)")</f>
        <v>(#12026) \d+ (\d+)</v>
      </c>
      <c r="C204" s="0" t="n">
        <f aca="false">LMPreScn!I206</f>
        <v>12026</v>
      </c>
      <c r="D204" s="0" t="str">
        <f aca="false">CONCATENATE(P204,"_", R204, "_", T204)</f>
        <v>deprived_endured_move</v>
      </c>
      <c r="E204" s="0" t="str">
        <f aca="false">CONCATENATE( "list_", G204, "/", "half_", K204, "/", "agent_", O204, "/", "metverb_", Q204, "/", "target_", S204, "/", "avtcon_", I204)</f>
        <v>list_2/half_1/agent_101/metverb_6/target_102/avtcon_2</v>
      </c>
      <c r="F204" s="0" t="str">
        <f aca="false">CONCATENATE( H204, "/", L204, "/", P204, "/", R204, "/", T204, "/", J204)</f>
        <v>BH1N/first/deprived/endured/move/incon</v>
      </c>
      <c r="G204" s="0" t="n">
        <f aca="false">IF(LEFT(H204,1)="A",1,IF(LEFT(H204,1)="B",2,IF(LEFT(H204,1)="C",3,IF(LEFT(H204,1)="D",4,#na))))</f>
        <v>2</v>
      </c>
      <c r="H204" s="0" t="str">
        <f aca="false">LMPreScn!A206</f>
        <v>BH1N</v>
      </c>
      <c r="I204" s="0" t="n">
        <v>2</v>
      </c>
      <c r="J204" s="0" t="s">
        <v>3594</v>
      </c>
      <c r="K204" s="0" t="n">
        <v>1</v>
      </c>
      <c r="L204" s="0" t="s">
        <v>3593</v>
      </c>
      <c r="M204" s="0" t="n">
        <f aca="false">1 + (2*(INT((ROW()-2)/4))) + MOD(ROW()-2,2)</f>
        <v>101</v>
      </c>
      <c r="N204" s="0" t="str">
        <f aca="false">CONCATENATE("context_",ASC(M204))</f>
        <v>context_101</v>
      </c>
      <c r="O204" s="0" t="n">
        <f aca="false">M204</f>
        <v>101</v>
      </c>
      <c r="P204" s="0" t="str">
        <f aca="false">MID(LMPreScn!M206, SEARCH(" ", LMPreScn!M206, SEARCH(" ", LMPreScn!M206))+1, SEARCH(" ", LMPreScn!M206, SEARCH(" ", LMPreScn!M206)+1) -  (SEARCH(" ", LMPreScn!M206, SEARCH(" ", LMPreScn!M206)) + 1))</f>
        <v>deprived</v>
      </c>
      <c r="Q204" s="0" t="n">
        <f aca="false">IF(R204="attempted", 1, IF(R204="avoided", 2, IF(R204="began",3,IF(R204="completed",4, IF(R204="continued",5,IF(R204="endured", 6, IF(R204="enjoyed", 7, IF(R204="finished", 8, IF(R204="preferred", 9, IF(R204="resisted", 10, IF(R204="started", 11, IF(R204="tried",12,"ERROR"))))))))))))</f>
        <v>6</v>
      </c>
      <c r="R204" s="0" t="str">
        <f aca="false">LMPreScn!T206</f>
        <v>endured</v>
      </c>
      <c r="S204" s="0" t="n">
        <f aca="false">1 + (2*(INT((ROW()-2)/4))) + MOD(ROW()-1,2)</f>
        <v>102</v>
      </c>
      <c r="T204" s="0" t="str">
        <f aca="false">LMPreScn!CK206</f>
        <v>move</v>
      </c>
      <c r="U204" s="33" t="n">
        <f aca="false">LMPreScn!CI206</f>
        <v>0.0204081632653061</v>
      </c>
      <c r="V204" s="0" t="n">
        <f aca="false">LMPreScn!R206</f>
        <v>9</v>
      </c>
      <c r="W204" s="0" t="n">
        <f aca="false">LMPreScn!S206</f>
        <v>12</v>
      </c>
      <c r="X204" s="0" t="str">
        <f aca="false">LMPreScn!M206</f>
        <v>The deprived hostage endured the conditions.</v>
      </c>
      <c r="Y204" s="0" t="str">
        <f aca="false">LMPreScn!N206</f>
        <v>For a long time she wasn't allowed to</v>
      </c>
    </row>
    <row r="205" customFormat="false" ht="13.8" hidden="false" customHeight="false" outlineLevel="0" collapsed="false">
      <c r="A205" s="0" t="str">
        <f aca="false">CONCATENATE("Item/",ASC(C205),"/",E205)</f>
        <v>Item/13026/list_3/half_1/agent_102/metverb_6/target_101/avtcon_2</v>
      </c>
      <c r="B205" s="34" t="str">
        <f aca="false">CONCATENATE("(#", ASC( LMPreScn!I207), ") \d+ (\d+)")</f>
        <v>(#13026) \d+ (\d+)</v>
      </c>
      <c r="C205" s="0" t="n">
        <f aca="false">LMPreScn!I207</f>
        <v>13026</v>
      </c>
      <c r="D205" s="0" t="str">
        <f aca="false">CONCATENATE(P205,"_", R205, "_", T205)</f>
        <v>rush_endured_eat</v>
      </c>
      <c r="E205" s="0" t="str">
        <f aca="false">CONCATENATE( "list_", G205, "/", "half_", K205, "/", "agent_", O205, "/", "metverb_", Q205, "/", "target_", S205, "/", "avtcon_", I205)</f>
        <v>list_3/half_1/agent_102/metverb_6/target_101/avtcon_2</v>
      </c>
      <c r="F205" s="0" t="str">
        <f aca="false">CONCATENATE( H205, "/", L205, "/", P205, "/", R205, "/", T205, "/", J205)</f>
        <v>CH1N/first/rush/endured/eat/incon</v>
      </c>
      <c r="G205" s="0" t="n">
        <f aca="false">IF(LEFT(H205,1)="A",1,IF(LEFT(H205,1)="B",2,IF(LEFT(H205,1)="C",3,IF(LEFT(H205,1)="D",4,#na))))</f>
        <v>3</v>
      </c>
      <c r="H205" s="0" t="str">
        <f aca="false">LMPreScn!A207</f>
        <v>CH1N</v>
      </c>
      <c r="I205" s="0" t="n">
        <v>2</v>
      </c>
      <c r="J205" s="0" t="s">
        <v>3594</v>
      </c>
      <c r="K205" s="0" t="n">
        <v>1</v>
      </c>
      <c r="L205" s="0" t="s">
        <v>3593</v>
      </c>
      <c r="M205" s="0" t="n">
        <f aca="false">1 + (2*(INT((ROW()-2)/4))) + MOD(ROW()-2,2)</f>
        <v>102</v>
      </c>
      <c r="N205" s="0" t="str">
        <f aca="false">CONCATENATE("context_",ASC(M205))</f>
        <v>context_102</v>
      </c>
      <c r="O205" s="0" t="n">
        <f aca="false">M205</f>
        <v>102</v>
      </c>
      <c r="P205" s="0" t="str">
        <f aca="false">MID(LMPreScn!M207, SEARCH(" ", LMPreScn!M207, SEARCH(" ", LMPreScn!M207))+1, SEARCH(" ", LMPreScn!M207, SEARCH(" ", LMPreScn!M207)+1) -  (SEARCH(" ", LMPreScn!M207, SEARCH(" ", LMPreScn!M207)) + 1))</f>
        <v>rush</v>
      </c>
      <c r="Q205" s="0" t="n">
        <f aca="false">IF(R205="attempted", 1, IF(R205="avoided", 2, IF(R205="began",3,IF(R205="completed",4, IF(R205="continued",5,IF(R205="endured", 6, IF(R205="enjoyed", 7, IF(R205="finished", 8, IF(R205="preferred", 9, IF(R205="resisted", 10, IF(R205="started", 11, IF(R205="tried",12,"ERROR"))))))))))))</f>
        <v>6</v>
      </c>
      <c r="R205" s="0" t="str">
        <f aca="false">LMPreScn!T207</f>
        <v>endured</v>
      </c>
      <c r="S205" s="0" t="n">
        <f aca="false">1 + (2*(INT((ROW()-2)/4))) + MOD(ROW()-1,2)</f>
        <v>101</v>
      </c>
      <c r="T205" s="0" t="str">
        <f aca="false">LMPreScn!CK207</f>
        <v>eat</v>
      </c>
      <c r="U205" s="33" t="n">
        <f aca="false">LMPreScn!CI207</f>
        <v>0.0204081632653061</v>
      </c>
      <c r="V205" s="0" t="n">
        <f aca="false">LMPreScn!R207</f>
        <v>9</v>
      </c>
      <c r="W205" s="0" t="n">
        <f aca="false">LMPreScn!S207</f>
        <v>12</v>
      </c>
      <c r="X205" s="0" t="str">
        <f aca="false">LMPreScn!M207</f>
        <v>The rush hour commuter endured the conditions.</v>
      </c>
      <c r="Y205" s="0" t="str">
        <f aca="false">LMPreScn!N207</f>
        <v>For a long time she wasn't allowed to</v>
      </c>
    </row>
    <row r="206" customFormat="false" ht="13.8" hidden="false" customHeight="false" outlineLevel="0" collapsed="false">
      <c r="A206" s="0" t="str">
        <f aca="false">CONCATENATE("Item/",ASC(C206),"/",E206)</f>
        <v>Item/15026/list_1/half_1/agent_103/metverb_6/target_103/avtcon_1</v>
      </c>
      <c r="B206" s="34" t="str">
        <f aca="false">CONCATENATE("(#", ASC( LMPreScn!I208), ") \d+ (\d+)")</f>
        <v>(#15026) \d+ (\d+)</v>
      </c>
      <c r="C206" s="0" t="n">
        <f aca="false">LMPreScn!I208</f>
        <v>15026</v>
      </c>
      <c r="D206" s="0" t="str">
        <f aca="false">CONCATENATE(P206,"_", R206, "_", T206)</f>
        <v>deprived_endured_eat</v>
      </c>
      <c r="E206" s="0" t="str">
        <f aca="false">CONCATENATE( "list_", G206, "/", "half_", K206, "/", "agent_", O206, "/", "metverb_", Q206, "/", "target_", S206, "/", "avtcon_", I206)</f>
        <v>list_1/half_1/agent_103/metverb_6/target_103/avtcon_1</v>
      </c>
      <c r="F206" s="0" t="str">
        <f aca="false">CONCATENATE( H206, "/", L206, "/", P206, "/", R206, "/", T206, "/", J206)</f>
        <v>AH2N/first/deprived/endured/eat/con</v>
      </c>
      <c r="G206" s="0" t="n">
        <f aca="false">IF(LEFT(H206,1)="A",1,IF(LEFT(H206,1)="B",2,IF(LEFT(H206,1)="C",3,IF(LEFT(H206,1)="D",4,#na))))</f>
        <v>1</v>
      </c>
      <c r="H206" s="0" t="str">
        <f aca="false">LMPreScn!A208</f>
        <v>AH2N</v>
      </c>
      <c r="I206" s="0" t="n">
        <v>1</v>
      </c>
      <c r="J206" s="0" t="s">
        <v>3592</v>
      </c>
      <c r="K206" s="0" t="n">
        <v>1</v>
      </c>
      <c r="L206" s="0" t="s">
        <v>3593</v>
      </c>
      <c r="M206" s="0" t="n">
        <f aca="false">1 + (2*(INT((ROW()-2)/4))) + MOD(ROW()-2,2)</f>
        <v>103</v>
      </c>
      <c r="N206" s="0" t="str">
        <f aca="false">CONCATENATE("context_",ASC(M206))</f>
        <v>context_103</v>
      </c>
      <c r="O206" s="0" t="n">
        <f aca="false">M206</f>
        <v>103</v>
      </c>
      <c r="P206" s="0" t="str">
        <f aca="false">MID(LMPreScn!M208, SEARCH(" ", LMPreScn!M208, SEARCH(" ", LMPreScn!M208))+1, SEARCH(" ", LMPreScn!M208, SEARCH(" ", LMPreScn!M208)+1) -  (SEARCH(" ", LMPreScn!M208, SEARCH(" ", LMPreScn!M208)) + 1))</f>
        <v>deprived</v>
      </c>
      <c r="Q206" s="0" t="n">
        <f aca="false">IF(R206="attempted", 1, IF(R206="avoided", 2, IF(R206="began",3,IF(R206="completed",4, IF(R206="continued",5,IF(R206="endured", 6, IF(R206="enjoyed", 7, IF(R206="finished", 8, IF(R206="preferred", 9, IF(R206="resisted", 10, IF(R206="started", 11, IF(R206="tried",12,"ERROR"))))))))))))</f>
        <v>6</v>
      </c>
      <c r="R206" s="0" t="str">
        <f aca="false">LMPreScn!T208</f>
        <v>endured</v>
      </c>
      <c r="S206" s="0" t="n">
        <f aca="false">1 + (2*(INT((ROW()-2)/4))) + MOD(ROW()-2,2)</f>
        <v>103</v>
      </c>
      <c r="T206" s="0" t="str">
        <f aca="false">LMPreScn!CK208</f>
        <v>eat</v>
      </c>
      <c r="U206" s="33" t="n">
        <f aca="false">LMPreScn!CI208</f>
        <v>0.489795918367347</v>
      </c>
      <c r="V206" s="0" t="n">
        <f aca="false">LMPreScn!R208</f>
        <v>9</v>
      </c>
      <c r="W206" s="0" t="n">
        <f aca="false">LMPreScn!S208</f>
        <v>12</v>
      </c>
      <c r="X206" s="0" t="str">
        <f aca="false">LMPreScn!M208</f>
        <v>The deprived hostage endured the conditions.</v>
      </c>
      <c r="Y206" s="0" t="str">
        <f aca="false">LMPreScn!N208</f>
        <v>For a long time she wasn't allowed to</v>
      </c>
    </row>
    <row r="207" customFormat="false" ht="13.8" hidden="false" customHeight="false" outlineLevel="0" collapsed="false">
      <c r="A207" s="0" t="str">
        <f aca="false">CONCATENATE("Item/",ASC(C207),"/",E207)</f>
        <v>Item/16026/list_4/half_1/agent_104/metverb_6/target_104/avtcon_1</v>
      </c>
      <c r="B207" s="34" t="str">
        <f aca="false">CONCATENATE("(#", ASC( LMPreScn!I209), ") \d+ (\d+)")</f>
        <v>(#16026) \d+ (\d+)</v>
      </c>
      <c r="C207" s="0" t="n">
        <f aca="false">LMPreScn!I209</f>
        <v>16026</v>
      </c>
      <c r="D207" s="0" t="str">
        <f aca="false">CONCATENATE(P207,"_", R207, "_", T207)</f>
        <v>rush_endured_move</v>
      </c>
      <c r="E207" s="0" t="str">
        <f aca="false">CONCATENATE( "list_", G207, "/", "half_", K207, "/", "agent_", O207, "/", "metverb_", Q207, "/", "target_", S207, "/", "avtcon_", I207)</f>
        <v>list_4/half_1/agent_104/metverb_6/target_104/avtcon_1</v>
      </c>
      <c r="F207" s="0" t="str">
        <f aca="false">CONCATENATE( H207, "/", L207, "/", P207, "/", R207, "/", T207, "/", J207)</f>
        <v>DH2N/first/rush/endured/move/con</v>
      </c>
      <c r="G207" s="0" t="n">
        <f aca="false">IF(LEFT(H207,1)="A",1,IF(LEFT(H207,1)="B",2,IF(LEFT(H207,1)="C",3,IF(LEFT(H207,1)="D",4,#na))))</f>
        <v>4</v>
      </c>
      <c r="H207" s="0" t="str">
        <f aca="false">LMPreScn!A209</f>
        <v>DH2N</v>
      </c>
      <c r="I207" s="0" t="n">
        <v>1</v>
      </c>
      <c r="J207" s="0" t="s">
        <v>3592</v>
      </c>
      <c r="K207" s="0" t="n">
        <v>1</v>
      </c>
      <c r="L207" s="0" t="s">
        <v>3593</v>
      </c>
      <c r="M207" s="0" t="n">
        <f aca="false">1 + (2*(INT((ROW()-2)/4))) + MOD(ROW()-2,2)</f>
        <v>104</v>
      </c>
      <c r="N207" s="0" t="str">
        <f aca="false">CONCATENATE("context_",ASC(M207))</f>
        <v>context_104</v>
      </c>
      <c r="O207" s="0" t="n">
        <f aca="false">M207</f>
        <v>104</v>
      </c>
      <c r="P207" s="0" t="str">
        <f aca="false">MID(LMPreScn!M209, SEARCH(" ", LMPreScn!M209, SEARCH(" ", LMPreScn!M209))+1, SEARCH(" ", LMPreScn!M209, SEARCH(" ", LMPreScn!M209)+1) -  (SEARCH(" ", LMPreScn!M209, SEARCH(" ", LMPreScn!M209)) + 1))</f>
        <v>rush</v>
      </c>
      <c r="Q207" s="0" t="n">
        <f aca="false">IF(R207="attempted", 1, IF(R207="avoided", 2, IF(R207="began",3,IF(R207="completed",4, IF(R207="continued",5,IF(R207="endured", 6, IF(R207="enjoyed", 7, IF(R207="finished", 8, IF(R207="preferred", 9, IF(R207="resisted", 10, IF(R207="started", 11, IF(R207="tried",12,"ERROR"))))))))))))</f>
        <v>6</v>
      </c>
      <c r="R207" s="0" t="str">
        <f aca="false">LMPreScn!T209</f>
        <v>endured</v>
      </c>
      <c r="S207" s="0" t="n">
        <f aca="false">1 + (2*(INT((ROW()-2)/4))) + MOD(ROW()-2,2)</f>
        <v>104</v>
      </c>
      <c r="T207" s="0" t="str">
        <f aca="false">LMPreScn!CK209</f>
        <v>move</v>
      </c>
      <c r="U207" s="33" t="n">
        <f aca="false">LMPreScn!CI209</f>
        <v>0.387755102040816</v>
      </c>
      <c r="V207" s="0" t="n">
        <f aca="false">LMPreScn!R209</f>
        <v>9</v>
      </c>
      <c r="W207" s="0" t="n">
        <f aca="false">LMPreScn!S209</f>
        <v>12</v>
      </c>
      <c r="X207" s="0" t="str">
        <f aca="false">LMPreScn!M209</f>
        <v>The rush hour commuter endured the conditions.</v>
      </c>
      <c r="Y207" s="0" t="str">
        <f aca="false">LMPreScn!N209</f>
        <v>For a long time she wasn't allowed to</v>
      </c>
    </row>
    <row r="208" customFormat="false" ht="13.8" hidden="false" customHeight="false" outlineLevel="0" collapsed="false">
      <c r="A208" s="0" t="str">
        <f aca="false">CONCATENATE("Item/",ASC(C208),"/",E208)</f>
        <v>Item/17026/list_3/half_1/agent_103/metverb_6/target_104/avtcon_2</v>
      </c>
      <c r="B208" s="34" t="str">
        <f aca="false">CONCATENATE("(#", ASC( LMPreScn!I210), ") \d+ (\d+)")</f>
        <v>(#17026) \d+ (\d+)</v>
      </c>
      <c r="C208" s="0" t="n">
        <f aca="false">LMPreScn!I210</f>
        <v>17026</v>
      </c>
      <c r="D208" s="0" t="str">
        <f aca="false">CONCATENATE(P208,"_", R208, "_", T208)</f>
        <v>deprived_endured_move</v>
      </c>
      <c r="E208" s="0" t="str">
        <f aca="false">CONCATENATE( "list_", G208, "/", "half_", K208, "/", "agent_", O208, "/", "metverb_", Q208, "/", "target_", S208, "/", "avtcon_", I208)</f>
        <v>list_3/half_1/agent_103/metverb_6/target_104/avtcon_2</v>
      </c>
      <c r="F208" s="0" t="str">
        <f aca="false">CONCATENATE( H208, "/", L208, "/", P208, "/", R208, "/", T208, "/", J208)</f>
        <v>CH2N/first/deprived/endured/move/incon</v>
      </c>
      <c r="G208" s="0" t="n">
        <f aca="false">IF(LEFT(H208,1)="A",1,IF(LEFT(H208,1)="B",2,IF(LEFT(H208,1)="C",3,IF(LEFT(H208,1)="D",4,#na))))</f>
        <v>3</v>
      </c>
      <c r="H208" s="0" t="str">
        <f aca="false">LMPreScn!A210</f>
        <v>CH2N</v>
      </c>
      <c r="I208" s="0" t="n">
        <v>2</v>
      </c>
      <c r="J208" s="0" t="s">
        <v>3594</v>
      </c>
      <c r="K208" s="0" t="n">
        <v>1</v>
      </c>
      <c r="L208" s="0" t="s">
        <v>3593</v>
      </c>
      <c r="M208" s="0" t="n">
        <f aca="false">1 + (2*(INT((ROW()-2)/4))) + MOD(ROW()-2,2)</f>
        <v>103</v>
      </c>
      <c r="N208" s="0" t="str">
        <f aca="false">CONCATENATE("context_",ASC(M208))</f>
        <v>context_103</v>
      </c>
      <c r="O208" s="0" t="n">
        <f aca="false">M208</f>
        <v>103</v>
      </c>
      <c r="P208" s="0" t="str">
        <f aca="false">MID(LMPreScn!M210, SEARCH(" ", LMPreScn!M210, SEARCH(" ", LMPreScn!M210))+1, SEARCH(" ", LMPreScn!M210, SEARCH(" ", LMPreScn!M210)+1) -  (SEARCH(" ", LMPreScn!M210, SEARCH(" ", LMPreScn!M210)) + 1))</f>
        <v>deprived</v>
      </c>
      <c r="Q208" s="0" t="n">
        <f aca="false">IF(R208="attempted", 1, IF(R208="avoided", 2, IF(R208="began",3,IF(R208="completed",4, IF(R208="continued",5,IF(R208="endured", 6, IF(R208="enjoyed", 7, IF(R208="finished", 8, IF(R208="preferred", 9, IF(R208="resisted", 10, IF(R208="started", 11, IF(R208="tried",12,"ERROR"))))))))))))</f>
        <v>6</v>
      </c>
      <c r="R208" s="0" t="str">
        <f aca="false">LMPreScn!T210</f>
        <v>endured</v>
      </c>
      <c r="S208" s="0" t="n">
        <f aca="false">1 + (2*(INT((ROW()-2)/4))) + MOD(ROW()-1,2)</f>
        <v>104</v>
      </c>
      <c r="T208" s="0" t="str">
        <f aca="false">LMPreScn!CK210</f>
        <v>move</v>
      </c>
      <c r="U208" s="33" t="n">
        <f aca="false">LMPreScn!CI210</f>
        <v>0.0204081632653061</v>
      </c>
      <c r="V208" s="0" t="n">
        <f aca="false">LMPreScn!R210</f>
        <v>9</v>
      </c>
      <c r="W208" s="0" t="n">
        <f aca="false">LMPreScn!S210</f>
        <v>12</v>
      </c>
      <c r="X208" s="0" t="str">
        <f aca="false">LMPreScn!M210</f>
        <v>The deprived hostage endured the conditions.</v>
      </c>
      <c r="Y208" s="0" t="str">
        <f aca="false">LMPreScn!N210</f>
        <v>For a long time she wasn't allowed to</v>
      </c>
    </row>
    <row r="209" customFormat="false" ht="13.8" hidden="false" customHeight="false" outlineLevel="0" collapsed="false">
      <c r="A209" s="0" t="str">
        <f aca="false">CONCATENATE("Item/",ASC(C209),"/",E209)</f>
        <v>Item/18026/list_2/half_1/agent_104/metverb_6/target_103/avtcon_2</v>
      </c>
      <c r="B209" s="34" t="str">
        <f aca="false">CONCATENATE("(#", ASC( LMPreScn!I211), ") \d+ (\d+)")</f>
        <v>(#18026) \d+ (\d+)</v>
      </c>
      <c r="C209" s="0" t="n">
        <f aca="false">LMPreScn!I211</f>
        <v>18026</v>
      </c>
      <c r="D209" s="0" t="str">
        <f aca="false">CONCATENATE(P209,"_", R209, "_", T209)</f>
        <v>rush_endured_eat</v>
      </c>
      <c r="E209" s="0" t="str">
        <f aca="false">CONCATENATE( "list_", G209, "/", "half_", K209, "/", "agent_", O209, "/", "metverb_", Q209, "/", "target_", S209, "/", "avtcon_", I209)</f>
        <v>list_2/half_1/agent_104/metverb_6/target_103/avtcon_2</v>
      </c>
      <c r="F209" s="0" t="str">
        <f aca="false">CONCATENATE( H209, "/", L209, "/", P209, "/", R209, "/", T209, "/", J209)</f>
        <v>BH2N/first/rush/endured/eat/incon</v>
      </c>
      <c r="G209" s="0" t="n">
        <f aca="false">IF(LEFT(H209,1)="A",1,IF(LEFT(H209,1)="B",2,IF(LEFT(H209,1)="C",3,IF(LEFT(H209,1)="D",4,#na))))</f>
        <v>2</v>
      </c>
      <c r="H209" s="0" t="str">
        <f aca="false">LMPreScn!A211</f>
        <v>BH2N</v>
      </c>
      <c r="I209" s="0" t="n">
        <v>2</v>
      </c>
      <c r="J209" s="0" t="s">
        <v>3594</v>
      </c>
      <c r="K209" s="0" t="n">
        <v>1</v>
      </c>
      <c r="L209" s="0" t="s">
        <v>3593</v>
      </c>
      <c r="M209" s="0" t="n">
        <f aca="false">1 + (2*(INT((ROW()-2)/4))) + MOD(ROW()-2,2)</f>
        <v>104</v>
      </c>
      <c r="N209" s="0" t="str">
        <f aca="false">CONCATENATE("context_",ASC(M209))</f>
        <v>context_104</v>
      </c>
      <c r="O209" s="0" t="n">
        <f aca="false">M209</f>
        <v>104</v>
      </c>
      <c r="P209" s="0" t="str">
        <f aca="false">MID(LMPreScn!M211, SEARCH(" ", LMPreScn!M211, SEARCH(" ", LMPreScn!M211))+1, SEARCH(" ", LMPreScn!M211, SEARCH(" ", LMPreScn!M211)+1) -  (SEARCH(" ", LMPreScn!M211, SEARCH(" ", LMPreScn!M211)) + 1))</f>
        <v>rush</v>
      </c>
      <c r="Q209" s="0" t="n">
        <f aca="false">IF(R209="attempted", 1, IF(R209="avoided", 2, IF(R209="began",3,IF(R209="completed",4, IF(R209="continued",5,IF(R209="endured", 6, IF(R209="enjoyed", 7, IF(R209="finished", 8, IF(R209="preferred", 9, IF(R209="resisted", 10, IF(R209="started", 11, IF(R209="tried",12,"ERROR"))))))))))))</f>
        <v>6</v>
      </c>
      <c r="R209" s="0" t="str">
        <f aca="false">LMPreScn!T211</f>
        <v>endured</v>
      </c>
      <c r="S209" s="0" t="n">
        <f aca="false">1 + (2*(INT((ROW()-2)/4))) + MOD(ROW()-1,2)</f>
        <v>103</v>
      </c>
      <c r="T209" s="0" t="str">
        <f aca="false">LMPreScn!CK211</f>
        <v>eat</v>
      </c>
      <c r="U209" s="33" t="n">
        <f aca="false">LMPreScn!CI211</f>
        <v>0.0204081632653061</v>
      </c>
      <c r="V209" s="0" t="n">
        <f aca="false">LMPreScn!R211</f>
        <v>9</v>
      </c>
      <c r="W209" s="0" t="n">
        <f aca="false">LMPreScn!S211</f>
        <v>12</v>
      </c>
      <c r="X209" s="0" t="str">
        <f aca="false">LMPreScn!M211</f>
        <v>The rush hour commuter endured the conditions.</v>
      </c>
      <c r="Y209" s="0" t="str">
        <f aca="false">LMPreScn!N211</f>
        <v>For a long time she wasn't allowed to</v>
      </c>
    </row>
    <row r="210" customFormat="false" ht="13.8" hidden="false" customHeight="false" outlineLevel="0" collapsed="false">
      <c r="A210" s="0" t="str">
        <f aca="false">CONCATENATE("Item/",ASC(C210),"/",E210)</f>
        <v>Item/10027/list_4/half_1/agent_105/metverb_6/target_105/avtcon_1</v>
      </c>
      <c r="B210" s="34" t="str">
        <f aca="false">CONCATENATE("(#", ASC( LMPreScn!I212), ") \d+ (\d+)")</f>
        <v>(#10027) \d+ (\d+)</v>
      </c>
      <c r="C210" s="0" t="n">
        <f aca="false">LMPreScn!I212</f>
        <v>10027</v>
      </c>
      <c r="D210" s="0" t="str">
        <f aca="false">CONCATENATE(P210,"_", R210, "_", T210)</f>
        <v>financially_endured_save</v>
      </c>
      <c r="E210" s="0" t="str">
        <f aca="false">CONCATENATE( "list_", G210, "/", "half_", K210, "/", "agent_", O210, "/", "metverb_", Q210, "/", "target_", S210, "/", "avtcon_", I210)</f>
        <v>list_4/half_1/agent_105/metverb_6/target_105/avtcon_1</v>
      </c>
      <c r="F210" s="0" t="str">
        <f aca="false">CONCATENATE( H210, "/", L210, "/", P210, "/", R210, "/", T210, "/", J210)</f>
        <v>DH1N/first/financially/endured/save/con</v>
      </c>
      <c r="G210" s="0" t="n">
        <f aca="false">IF(LEFT(H210,1)="A",1,IF(LEFT(H210,1)="B",2,IF(LEFT(H210,1)="C",3,IF(LEFT(H210,1)="D",4,#na))))</f>
        <v>4</v>
      </c>
      <c r="H210" s="0" t="str">
        <f aca="false">LMPreScn!A212</f>
        <v>DH1N</v>
      </c>
      <c r="I210" s="0" t="n">
        <v>1</v>
      </c>
      <c r="J210" s="0" t="s">
        <v>3592</v>
      </c>
      <c r="K210" s="0" t="n">
        <v>1</v>
      </c>
      <c r="L210" s="0" t="s">
        <v>3593</v>
      </c>
      <c r="M210" s="0" t="n">
        <f aca="false">1 + (2*(INT((ROW()-2)/4))) + MOD(ROW()-2,2)</f>
        <v>105</v>
      </c>
      <c r="N210" s="0" t="str">
        <f aca="false">CONCATENATE("context_",ASC(M210))</f>
        <v>context_105</v>
      </c>
      <c r="O210" s="0" t="n">
        <f aca="false">M210</f>
        <v>105</v>
      </c>
      <c r="P210" s="0" t="str">
        <f aca="false">MID(LMPreScn!M212, SEARCH(" ", LMPreScn!M212, SEARCH(" ", LMPreScn!M212))+1, SEARCH(" ", LMPreScn!M212, SEARCH(" ", LMPreScn!M212)+1) -  (SEARCH(" ", LMPreScn!M212, SEARCH(" ", LMPreScn!M212)) + 1))</f>
        <v>financially</v>
      </c>
      <c r="Q210" s="0" t="n">
        <f aca="false">IF(R210="attempted", 1, IF(R210="avoided", 2, IF(R210="began",3,IF(R210="completed",4, IF(R210="continued",5,IF(R210="endured", 6, IF(R210="enjoyed", 7, IF(R210="finished", 8, IF(R210="preferred", 9, IF(R210="resisted", 10, IF(R210="started", 11, IF(R210="tried",12,"ERROR"))))))))))))</f>
        <v>6</v>
      </c>
      <c r="R210" s="0" t="str">
        <f aca="false">LMPreScn!T212</f>
        <v>endured</v>
      </c>
      <c r="S210" s="0" t="n">
        <f aca="false">1 + (2*(INT((ROW()-2)/4))) + MOD(ROW()-2,2)</f>
        <v>105</v>
      </c>
      <c r="T210" s="0" t="str">
        <f aca="false">LMPreScn!CK212</f>
        <v>save</v>
      </c>
      <c r="U210" s="33" t="n">
        <f aca="false">LMPreScn!CI212</f>
        <v>0.510204081632653</v>
      </c>
      <c r="V210" s="0" t="n">
        <f aca="false">LMPreScn!R212</f>
        <v>7</v>
      </c>
      <c r="W210" s="0" t="n">
        <f aca="false">LMPreScn!S212</f>
        <v>11</v>
      </c>
      <c r="X210" s="0" t="str">
        <f aca="false">LMPreScn!M212</f>
        <v>The financially savvy retiree endured the recession.</v>
      </c>
      <c r="Y210" s="0" t="str">
        <f aca="false">LMPreScn!N212</f>
        <v>Luckily he had been able to</v>
      </c>
    </row>
    <row r="211" customFormat="false" ht="13.8" hidden="false" customHeight="false" outlineLevel="0" collapsed="false">
      <c r="A211" s="0" t="str">
        <f aca="false">CONCATENATE("Item/",ASC(C211),"/",E211)</f>
        <v>Item/11027/list_1/half_1/agent_106/metverb_6/target_106/avtcon_1</v>
      </c>
      <c r="B211" s="34" t="str">
        <f aca="false">CONCATENATE("(#", ASC( LMPreScn!I213), ") \d+ (\d+)")</f>
        <v>(#11027) \d+ (\d+)</v>
      </c>
      <c r="C211" s="0" t="n">
        <f aca="false">LMPreScn!I213</f>
        <v>11027</v>
      </c>
      <c r="D211" s="0" t="str">
        <f aca="false">CONCATENATE(P211,"_", R211, "_", T211)</f>
        <v>gainfully_endured_find</v>
      </c>
      <c r="E211" s="0" t="str">
        <f aca="false">CONCATENATE( "list_", G211, "/", "half_", K211, "/", "agent_", O211, "/", "metverb_", Q211, "/", "target_", S211, "/", "avtcon_", I211)</f>
        <v>list_1/half_1/agent_106/metverb_6/target_106/avtcon_1</v>
      </c>
      <c r="F211" s="0" t="str">
        <f aca="false">CONCATENATE( H211, "/", L211, "/", P211, "/", R211, "/", T211, "/", J211)</f>
        <v>AH1N/first/gainfully/endured/find/con</v>
      </c>
      <c r="G211" s="0" t="n">
        <f aca="false">IF(LEFT(H211,1)="A",1,IF(LEFT(H211,1)="B",2,IF(LEFT(H211,1)="C",3,IF(LEFT(H211,1)="D",4,#na))))</f>
        <v>1</v>
      </c>
      <c r="H211" s="0" t="str">
        <f aca="false">LMPreScn!A213</f>
        <v>AH1N</v>
      </c>
      <c r="I211" s="0" t="n">
        <v>1</v>
      </c>
      <c r="J211" s="0" t="s">
        <v>3592</v>
      </c>
      <c r="K211" s="0" t="n">
        <v>1</v>
      </c>
      <c r="L211" s="0" t="s">
        <v>3593</v>
      </c>
      <c r="M211" s="0" t="n">
        <f aca="false">1 + (2*(INT((ROW()-2)/4))) + MOD(ROW()-2,2)</f>
        <v>106</v>
      </c>
      <c r="N211" s="0" t="str">
        <f aca="false">CONCATENATE("context_",ASC(M211))</f>
        <v>context_106</v>
      </c>
      <c r="O211" s="0" t="n">
        <f aca="false">M211</f>
        <v>106</v>
      </c>
      <c r="P211" s="0" t="str">
        <f aca="false">MID(LMPreScn!M213, SEARCH(" ", LMPreScn!M213, SEARCH(" ", LMPreScn!M213))+1, SEARCH(" ", LMPreScn!M213, SEARCH(" ", LMPreScn!M213)+1) -  (SEARCH(" ", LMPreScn!M213, SEARCH(" ", LMPreScn!M213)) + 1))</f>
        <v>gainfully</v>
      </c>
      <c r="Q211" s="0" t="n">
        <f aca="false">IF(R211="attempted", 1, IF(R211="avoided", 2, IF(R211="began",3,IF(R211="completed",4, IF(R211="continued",5,IF(R211="endured", 6, IF(R211="enjoyed", 7, IF(R211="finished", 8, IF(R211="preferred", 9, IF(R211="resisted", 10, IF(R211="started", 11, IF(R211="tried",12,"ERROR"))))))))))))</f>
        <v>6</v>
      </c>
      <c r="R211" s="0" t="str">
        <f aca="false">LMPreScn!T213</f>
        <v>endured</v>
      </c>
      <c r="S211" s="0" t="n">
        <f aca="false">1 + (2*(INT((ROW()-2)/4))) + MOD(ROW()-2,2)</f>
        <v>106</v>
      </c>
      <c r="T211" s="0" t="str">
        <f aca="false">LMPreScn!CK213</f>
        <v>find</v>
      </c>
      <c r="U211" s="33" t="n">
        <f aca="false">LMPreScn!CI213</f>
        <v>0.25</v>
      </c>
      <c r="V211" s="0" t="n">
        <f aca="false">LMPreScn!R213</f>
        <v>7</v>
      </c>
      <c r="W211" s="0" t="n">
        <f aca="false">LMPreScn!S213</f>
        <v>11</v>
      </c>
      <c r="X211" s="0" t="str">
        <f aca="false">LMPreScn!M213</f>
        <v>The gainfully employed engineer endured the recession.</v>
      </c>
      <c r="Y211" s="0" t="str">
        <f aca="false">LMPreScn!N213</f>
        <v>Luckily he had been able to</v>
      </c>
    </row>
    <row r="212" customFormat="false" ht="13.8" hidden="false" customHeight="false" outlineLevel="0" collapsed="false">
      <c r="A212" s="0" t="str">
        <f aca="false">CONCATENATE("Item/",ASC(C212),"/",E212)</f>
        <v>Item/12027/list_2/half_1/agent_105/metverb_6/target_106/avtcon_2</v>
      </c>
      <c r="B212" s="34" t="str">
        <f aca="false">CONCATENATE("(#", ASC( LMPreScn!I214), ") \d+ (\d+)")</f>
        <v>(#12027) \d+ (\d+)</v>
      </c>
      <c r="C212" s="0" t="n">
        <f aca="false">LMPreScn!I214</f>
        <v>12027</v>
      </c>
      <c r="D212" s="0" t="str">
        <f aca="false">CONCATENATE(P212,"_", R212, "_", T212)</f>
        <v>financially_endured_find</v>
      </c>
      <c r="E212" s="0" t="str">
        <f aca="false">CONCATENATE( "list_", G212, "/", "half_", K212, "/", "agent_", O212, "/", "metverb_", Q212, "/", "target_", S212, "/", "avtcon_", I212)</f>
        <v>list_2/half_1/agent_105/metverb_6/target_106/avtcon_2</v>
      </c>
      <c r="F212" s="0" t="str">
        <f aca="false">CONCATENATE( H212, "/", L212, "/", P212, "/", R212, "/", T212, "/", J212)</f>
        <v>BH1N/first/financially/endured/find/incon</v>
      </c>
      <c r="G212" s="0" t="n">
        <f aca="false">IF(LEFT(H212,1)="A",1,IF(LEFT(H212,1)="B",2,IF(LEFT(H212,1)="C",3,IF(LEFT(H212,1)="D",4,#na))))</f>
        <v>2</v>
      </c>
      <c r="H212" s="0" t="str">
        <f aca="false">LMPreScn!A214</f>
        <v>BH1N</v>
      </c>
      <c r="I212" s="0" t="n">
        <v>2</v>
      </c>
      <c r="J212" s="0" t="s">
        <v>3594</v>
      </c>
      <c r="K212" s="0" t="n">
        <v>1</v>
      </c>
      <c r="L212" s="0" t="s">
        <v>3593</v>
      </c>
      <c r="M212" s="0" t="n">
        <f aca="false">1 + (2*(INT((ROW()-2)/4))) + MOD(ROW()-2,2)</f>
        <v>105</v>
      </c>
      <c r="N212" s="0" t="str">
        <f aca="false">CONCATENATE("context_",ASC(M212))</f>
        <v>context_105</v>
      </c>
      <c r="O212" s="0" t="n">
        <f aca="false">M212</f>
        <v>105</v>
      </c>
      <c r="P212" s="0" t="str">
        <f aca="false">MID(LMPreScn!M214, SEARCH(" ", LMPreScn!M214, SEARCH(" ", LMPreScn!M214))+1, SEARCH(" ", LMPreScn!M214, SEARCH(" ", LMPreScn!M214)+1) -  (SEARCH(" ", LMPreScn!M214, SEARCH(" ", LMPreScn!M214)) + 1))</f>
        <v>financially</v>
      </c>
      <c r="Q212" s="0" t="n">
        <f aca="false">IF(R212="attempted", 1, IF(R212="avoided", 2, IF(R212="began",3,IF(R212="completed",4, IF(R212="continued",5,IF(R212="endured", 6, IF(R212="enjoyed", 7, IF(R212="finished", 8, IF(R212="preferred", 9, IF(R212="resisted", 10, IF(R212="started", 11, IF(R212="tried",12,"ERROR"))))))))))))</f>
        <v>6</v>
      </c>
      <c r="R212" s="0" t="str">
        <f aca="false">LMPreScn!T214</f>
        <v>endured</v>
      </c>
      <c r="S212" s="0" t="n">
        <f aca="false">1 + (2*(INT((ROW()-2)/4))) + MOD(ROW()-1,2)</f>
        <v>106</v>
      </c>
      <c r="T212" s="0" t="str">
        <f aca="false">LMPreScn!CK214</f>
        <v>find</v>
      </c>
      <c r="U212" s="33" t="n">
        <f aca="false">LMPreScn!CI214</f>
        <v>0</v>
      </c>
      <c r="V212" s="0" t="n">
        <f aca="false">LMPreScn!R214</f>
        <v>7</v>
      </c>
      <c r="W212" s="0" t="n">
        <f aca="false">LMPreScn!S214</f>
        <v>11</v>
      </c>
      <c r="X212" s="0" t="str">
        <f aca="false">LMPreScn!M214</f>
        <v>The financially savvy retiree endured the recession.</v>
      </c>
      <c r="Y212" s="0" t="str">
        <f aca="false">LMPreScn!N214</f>
        <v>Luckily he had been able to</v>
      </c>
    </row>
    <row r="213" customFormat="false" ht="13.8" hidden="false" customHeight="false" outlineLevel="0" collapsed="false">
      <c r="A213" s="0" t="str">
        <f aca="false">CONCATENATE("Item/",ASC(C213),"/",E213)</f>
        <v>Item/13027/list_3/half_1/agent_106/metverb_6/target_105/avtcon_2</v>
      </c>
      <c r="B213" s="34" t="str">
        <f aca="false">CONCATENATE("(#", ASC( LMPreScn!I215), ") \d+ (\d+)")</f>
        <v>(#13027) \d+ (\d+)</v>
      </c>
      <c r="C213" s="0" t="n">
        <f aca="false">LMPreScn!I215</f>
        <v>13027</v>
      </c>
      <c r="D213" s="0" t="str">
        <f aca="false">CONCATENATE(P213,"_", R213, "_", T213)</f>
        <v>gainfully_endured_save</v>
      </c>
      <c r="E213" s="0" t="str">
        <f aca="false">CONCATENATE( "list_", G213, "/", "half_", K213, "/", "agent_", O213, "/", "metverb_", Q213, "/", "target_", S213, "/", "avtcon_", I213)</f>
        <v>list_3/half_1/agent_106/metverb_6/target_105/avtcon_2</v>
      </c>
      <c r="F213" s="0" t="str">
        <f aca="false">CONCATENATE( H213, "/", L213, "/", P213, "/", R213, "/", T213, "/", J213)</f>
        <v>CH1N/first/gainfully/endured/save/incon</v>
      </c>
      <c r="G213" s="0" t="n">
        <f aca="false">IF(LEFT(H213,1)="A",1,IF(LEFT(H213,1)="B",2,IF(LEFT(H213,1)="C",3,IF(LEFT(H213,1)="D",4,#na))))</f>
        <v>3</v>
      </c>
      <c r="H213" s="0" t="str">
        <f aca="false">LMPreScn!A215</f>
        <v>CH1N</v>
      </c>
      <c r="I213" s="0" t="n">
        <v>2</v>
      </c>
      <c r="J213" s="0" t="s">
        <v>3594</v>
      </c>
      <c r="K213" s="0" t="n">
        <v>1</v>
      </c>
      <c r="L213" s="0" t="s">
        <v>3593</v>
      </c>
      <c r="M213" s="0" t="n">
        <f aca="false">1 + (2*(INT((ROW()-2)/4))) + MOD(ROW()-2,2)</f>
        <v>106</v>
      </c>
      <c r="N213" s="0" t="str">
        <f aca="false">CONCATENATE("context_",ASC(M213))</f>
        <v>context_106</v>
      </c>
      <c r="O213" s="0" t="n">
        <f aca="false">M213</f>
        <v>106</v>
      </c>
      <c r="P213" s="0" t="str">
        <f aca="false">MID(LMPreScn!M215, SEARCH(" ", LMPreScn!M215, SEARCH(" ", LMPreScn!M215))+1, SEARCH(" ", LMPreScn!M215, SEARCH(" ", LMPreScn!M215)+1) -  (SEARCH(" ", LMPreScn!M215, SEARCH(" ", LMPreScn!M215)) + 1))</f>
        <v>gainfully</v>
      </c>
      <c r="Q213" s="0" t="n">
        <f aca="false">IF(R213="attempted", 1, IF(R213="avoided", 2, IF(R213="began",3,IF(R213="completed",4, IF(R213="continued",5,IF(R213="endured", 6, IF(R213="enjoyed", 7, IF(R213="finished", 8, IF(R213="preferred", 9, IF(R213="resisted", 10, IF(R213="started", 11, IF(R213="tried",12,"ERROR"))))))))))))</f>
        <v>6</v>
      </c>
      <c r="R213" s="0" t="str">
        <f aca="false">LMPreScn!T215</f>
        <v>endured</v>
      </c>
      <c r="S213" s="0" t="n">
        <f aca="false">1 + (2*(INT((ROW()-2)/4))) + MOD(ROW()-1,2)</f>
        <v>105</v>
      </c>
      <c r="T213" s="0" t="str">
        <f aca="false">LMPreScn!CK215</f>
        <v>save</v>
      </c>
      <c r="U213" s="33" t="n">
        <f aca="false">LMPreScn!CI215</f>
        <v>0.166666666666667</v>
      </c>
      <c r="V213" s="0" t="n">
        <f aca="false">LMPreScn!R215</f>
        <v>7</v>
      </c>
      <c r="W213" s="0" t="n">
        <f aca="false">LMPreScn!S215</f>
        <v>11</v>
      </c>
      <c r="X213" s="0" t="str">
        <f aca="false">LMPreScn!M215</f>
        <v>The gainfully employed engineer endured the recession.</v>
      </c>
      <c r="Y213" s="0" t="str">
        <f aca="false">LMPreScn!N215</f>
        <v>Luckily he had been able to</v>
      </c>
    </row>
    <row r="214" customFormat="false" ht="13.8" hidden="false" customHeight="false" outlineLevel="0" collapsed="false">
      <c r="A214" s="0" t="str">
        <f aca="false">CONCATENATE("Item/",ASC(C214),"/",E214)</f>
        <v>Item/15027/list_1/half_1/agent_107/metverb_6/target_107/avtcon_1</v>
      </c>
      <c r="B214" s="34" t="str">
        <f aca="false">CONCATENATE("(#", ASC( LMPreScn!I216), ") \d+ (\d+)")</f>
        <v>(#15027) \d+ (\d+)</v>
      </c>
      <c r="C214" s="0" t="n">
        <f aca="false">LMPreScn!I216</f>
        <v>15027</v>
      </c>
      <c r="D214" s="0" t="str">
        <f aca="false">CONCATENATE(P214,"_", R214, "_", T214)</f>
        <v>financially_endured_save</v>
      </c>
      <c r="E214" s="0" t="str">
        <f aca="false">CONCATENATE( "list_", G214, "/", "half_", K214, "/", "agent_", O214, "/", "metverb_", Q214, "/", "target_", S214, "/", "avtcon_", I214)</f>
        <v>list_1/half_1/agent_107/metverb_6/target_107/avtcon_1</v>
      </c>
      <c r="F214" s="0" t="str">
        <f aca="false">CONCATENATE( H214, "/", L214, "/", P214, "/", R214, "/", T214, "/", J214)</f>
        <v>AH2N/first/financially/endured/save/con</v>
      </c>
      <c r="G214" s="0" t="n">
        <f aca="false">IF(LEFT(H214,1)="A",1,IF(LEFT(H214,1)="B",2,IF(LEFT(H214,1)="C",3,IF(LEFT(H214,1)="D",4,#na))))</f>
        <v>1</v>
      </c>
      <c r="H214" s="0" t="str">
        <f aca="false">LMPreScn!A216</f>
        <v>AH2N</v>
      </c>
      <c r="I214" s="0" t="n">
        <v>1</v>
      </c>
      <c r="J214" s="0" t="s">
        <v>3592</v>
      </c>
      <c r="K214" s="0" t="n">
        <v>1</v>
      </c>
      <c r="L214" s="0" t="s">
        <v>3593</v>
      </c>
      <c r="M214" s="0" t="n">
        <f aca="false">1 + (2*(INT((ROW()-2)/4))) + MOD(ROW()-2,2)</f>
        <v>107</v>
      </c>
      <c r="N214" s="0" t="str">
        <f aca="false">CONCATENATE("context_",ASC(M214))</f>
        <v>context_107</v>
      </c>
      <c r="O214" s="0" t="n">
        <f aca="false">M214</f>
        <v>107</v>
      </c>
      <c r="P214" s="0" t="str">
        <f aca="false">MID(LMPreScn!M216, SEARCH(" ", LMPreScn!M216, SEARCH(" ", LMPreScn!M216))+1, SEARCH(" ", LMPreScn!M216, SEARCH(" ", LMPreScn!M216)+1) -  (SEARCH(" ", LMPreScn!M216, SEARCH(" ", LMPreScn!M216)) + 1))</f>
        <v>financially</v>
      </c>
      <c r="Q214" s="0" t="n">
        <f aca="false">IF(R214="attempted", 1, IF(R214="avoided", 2, IF(R214="began",3,IF(R214="completed",4, IF(R214="continued",5,IF(R214="endured", 6, IF(R214="enjoyed", 7, IF(R214="finished", 8, IF(R214="preferred", 9, IF(R214="resisted", 10, IF(R214="started", 11, IF(R214="tried",12,"ERROR"))))))))))))</f>
        <v>6</v>
      </c>
      <c r="R214" s="0" t="str">
        <f aca="false">LMPreScn!T216</f>
        <v>endured</v>
      </c>
      <c r="S214" s="0" t="n">
        <f aca="false">1 + (2*(INT((ROW()-2)/4))) + MOD(ROW()-2,2)</f>
        <v>107</v>
      </c>
      <c r="T214" s="0" t="str">
        <f aca="false">LMPreScn!CK216</f>
        <v>save</v>
      </c>
      <c r="U214" s="33" t="n">
        <f aca="false">LMPreScn!CI216</f>
        <v>0.510204081632653</v>
      </c>
      <c r="V214" s="0" t="n">
        <f aca="false">LMPreScn!R216</f>
        <v>7</v>
      </c>
      <c r="W214" s="0" t="n">
        <f aca="false">LMPreScn!S216</f>
        <v>11</v>
      </c>
      <c r="X214" s="0" t="str">
        <f aca="false">LMPreScn!M216</f>
        <v>The financially savvy retiree endured the recession.</v>
      </c>
      <c r="Y214" s="0" t="str">
        <f aca="false">LMPreScn!N216</f>
        <v>Luckily he had been able to</v>
      </c>
    </row>
    <row r="215" customFormat="false" ht="13.8" hidden="false" customHeight="false" outlineLevel="0" collapsed="false">
      <c r="A215" s="0" t="str">
        <f aca="false">CONCATENATE("Item/",ASC(C215),"/",E215)</f>
        <v>Item/16027/list_4/half_1/agent_108/metverb_6/target_108/avtcon_1</v>
      </c>
      <c r="B215" s="34" t="str">
        <f aca="false">CONCATENATE("(#", ASC( LMPreScn!I217), ") \d+ (\d+)")</f>
        <v>(#16027) \d+ (\d+)</v>
      </c>
      <c r="C215" s="0" t="n">
        <f aca="false">LMPreScn!I217</f>
        <v>16027</v>
      </c>
      <c r="D215" s="0" t="str">
        <f aca="false">CONCATENATE(P215,"_", R215, "_", T215)</f>
        <v>gainfully_endured_find</v>
      </c>
      <c r="E215" s="0" t="str">
        <f aca="false">CONCATENATE( "list_", G215, "/", "half_", K215, "/", "agent_", O215, "/", "metverb_", Q215, "/", "target_", S215, "/", "avtcon_", I215)</f>
        <v>list_4/half_1/agent_108/metverb_6/target_108/avtcon_1</v>
      </c>
      <c r="F215" s="0" t="str">
        <f aca="false">CONCATENATE( H215, "/", L215, "/", P215, "/", R215, "/", T215, "/", J215)</f>
        <v>DH2N/first/gainfully/endured/find/con</v>
      </c>
      <c r="G215" s="0" t="n">
        <f aca="false">IF(LEFT(H215,1)="A",1,IF(LEFT(H215,1)="B",2,IF(LEFT(H215,1)="C",3,IF(LEFT(H215,1)="D",4,#na))))</f>
        <v>4</v>
      </c>
      <c r="H215" s="0" t="str">
        <f aca="false">LMPreScn!A217</f>
        <v>DH2N</v>
      </c>
      <c r="I215" s="0" t="n">
        <v>1</v>
      </c>
      <c r="J215" s="0" t="s">
        <v>3592</v>
      </c>
      <c r="K215" s="0" t="n">
        <v>1</v>
      </c>
      <c r="L215" s="0" t="s">
        <v>3593</v>
      </c>
      <c r="M215" s="0" t="n">
        <f aca="false">1 + (2*(INT((ROW()-2)/4))) + MOD(ROW()-2,2)</f>
        <v>108</v>
      </c>
      <c r="N215" s="0" t="str">
        <f aca="false">CONCATENATE("context_",ASC(M215))</f>
        <v>context_108</v>
      </c>
      <c r="O215" s="0" t="n">
        <f aca="false">M215</f>
        <v>108</v>
      </c>
      <c r="P215" s="0" t="str">
        <f aca="false">MID(LMPreScn!M217, SEARCH(" ", LMPreScn!M217, SEARCH(" ", LMPreScn!M217))+1, SEARCH(" ", LMPreScn!M217, SEARCH(" ", LMPreScn!M217)+1) -  (SEARCH(" ", LMPreScn!M217, SEARCH(" ", LMPreScn!M217)) + 1))</f>
        <v>gainfully</v>
      </c>
      <c r="Q215" s="0" t="n">
        <f aca="false">IF(R215="attempted", 1, IF(R215="avoided", 2, IF(R215="began",3,IF(R215="completed",4, IF(R215="continued",5,IF(R215="endured", 6, IF(R215="enjoyed", 7, IF(R215="finished", 8, IF(R215="preferred", 9, IF(R215="resisted", 10, IF(R215="started", 11, IF(R215="tried",12,"ERROR"))))))))))))</f>
        <v>6</v>
      </c>
      <c r="R215" s="0" t="str">
        <f aca="false">LMPreScn!T217</f>
        <v>endured</v>
      </c>
      <c r="S215" s="0" t="n">
        <f aca="false">1 + (2*(INT((ROW()-2)/4))) + MOD(ROW()-2,2)</f>
        <v>108</v>
      </c>
      <c r="T215" s="0" t="str">
        <f aca="false">LMPreScn!CK217</f>
        <v>find</v>
      </c>
      <c r="U215" s="33" t="n">
        <f aca="false">LMPreScn!CI217</f>
        <v>0.25</v>
      </c>
      <c r="V215" s="0" t="n">
        <f aca="false">LMPreScn!R217</f>
        <v>7</v>
      </c>
      <c r="W215" s="0" t="n">
        <f aca="false">LMPreScn!S217</f>
        <v>11</v>
      </c>
      <c r="X215" s="0" t="str">
        <f aca="false">LMPreScn!M217</f>
        <v>The gainfully employed engineer endured the recession.</v>
      </c>
      <c r="Y215" s="0" t="str">
        <f aca="false">LMPreScn!N217</f>
        <v>Luckily he had been able to</v>
      </c>
    </row>
    <row r="216" customFormat="false" ht="13.8" hidden="false" customHeight="false" outlineLevel="0" collapsed="false">
      <c r="A216" s="0" t="str">
        <f aca="false">CONCATENATE("Item/",ASC(C216),"/",E216)</f>
        <v>Item/17027/list_3/half_1/agent_107/metverb_6/target_108/avtcon_2</v>
      </c>
      <c r="B216" s="34" t="str">
        <f aca="false">CONCATENATE("(#", ASC( LMPreScn!I218), ") \d+ (\d+)")</f>
        <v>(#17027) \d+ (\d+)</v>
      </c>
      <c r="C216" s="0" t="n">
        <f aca="false">LMPreScn!I218</f>
        <v>17027</v>
      </c>
      <c r="D216" s="0" t="str">
        <f aca="false">CONCATENATE(P216,"_", R216, "_", T216)</f>
        <v>financially_endured_find</v>
      </c>
      <c r="E216" s="0" t="str">
        <f aca="false">CONCATENATE( "list_", G216, "/", "half_", K216, "/", "agent_", O216, "/", "metverb_", Q216, "/", "target_", S216, "/", "avtcon_", I216)</f>
        <v>list_3/half_1/agent_107/metverb_6/target_108/avtcon_2</v>
      </c>
      <c r="F216" s="0" t="str">
        <f aca="false">CONCATENATE( H216, "/", L216, "/", P216, "/", R216, "/", T216, "/", J216)</f>
        <v>CH2N/first/financially/endured/find/incon</v>
      </c>
      <c r="G216" s="0" t="n">
        <f aca="false">IF(LEFT(H216,1)="A",1,IF(LEFT(H216,1)="B",2,IF(LEFT(H216,1)="C",3,IF(LEFT(H216,1)="D",4,#na))))</f>
        <v>3</v>
      </c>
      <c r="H216" s="0" t="str">
        <f aca="false">LMPreScn!A218</f>
        <v>CH2N</v>
      </c>
      <c r="I216" s="0" t="n">
        <v>2</v>
      </c>
      <c r="J216" s="0" t="s">
        <v>3594</v>
      </c>
      <c r="K216" s="0" t="n">
        <v>1</v>
      </c>
      <c r="L216" s="0" t="s">
        <v>3593</v>
      </c>
      <c r="M216" s="0" t="n">
        <f aca="false">1 + (2*(INT((ROW()-2)/4))) + MOD(ROW()-2,2)</f>
        <v>107</v>
      </c>
      <c r="N216" s="0" t="str">
        <f aca="false">CONCATENATE("context_",ASC(M216))</f>
        <v>context_107</v>
      </c>
      <c r="O216" s="0" t="n">
        <f aca="false">M216</f>
        <v>107</v>
      </c>
      <c r="P216" s="0" t="str">
        <f aca="false">MID(LMPreScn!M218, SEARCH(" ", LMPreScn!M218, SEARCH(" ", LMPreScn!M218))+1, SEARCH(" ", LMPreScn!M218, SEARCH(" ", LMPreScn!M218)+1) -  (SEARCH(" ", LMPreScn!M218, SEARCH(" ", LMPreScn!M218)) + 1))</f>
        <v>financially</v>
      </c>
      <c r="Q216" s="0" t="n">
        <f aca="false">IF(R216="attempted", 1, IF(R216="avoided", 2, IF(R216="began",3,IF(R216="completed",4, IF(R216="continued",5,IF(R216="endured", 6, IF(R216="enjoyed", 7, IF(R216="finished", 8, IF(R216="preferred", 9, IF(R216="resisted", 10, IF(R216="started", 11, IF(R216="tried",12,"ERROR"))))))))))))</f>
        <v>6</v>
      </c>
      <c r="R216" s="0" t="str">
        <f aca="false">LMPreScn!T218</f>
        <v>endured</v>
      </c>
      <c r="S216" s="0" t="n">
        <f aca="false">1 + (2*(INT((ROW()-2)/4))) + MOD(ROW()-1,2)</f>
        <v>108</v>
      </c>
      <c r="T216" s="0" t="str">
        <f aca="false">LMPreScn!CK218</f>
        <v>find</v>
      </c>
      <c r="U216" s="33" t="n">
        <f aca="false">LMPreScn!CI218</f>
        <v>0</v>
      </c>
      <c r="V216" s="0" t="n">
        <f aca="false">LMPreScn!R218</f>
        <v>7</v>
      </c>
      <c r="W216" s="0" t="n">
        <f aca="false">LMPreScn!S218</f>
        <v>11</v>
      </c>
      <c r="X216" s="0" t="str">
        <f aca="false">LMPreScn!M218</f>
        <v>The financially savvy retiree endured the recession.</v>
      </c>
      <c r="Y216" s="0" t="str">
        <f aca="false">LMPreScn!N218</f>
        <v>Luckily he had been able to</v>
      </c>
    </row>
    <row r="217" customFormat="false" ht="13.8" hidden="false" customHeight="false" outlineLevel="0" collapsed="false">
      <c r="A217" s="0" t="str">
        <f aca="false">CONCATENATE("Item/",ASC(C217),"/",E217)</f>
        <v>Item/18027/list_2/half_1/agent_108/metverb_6/target_107/avtcon_2</v>
      </c>
      <c r="B217" s="34" t="str">
        <f aca="false">CONCATENATE("(#", ASC( LMPreScn!I219), ") \d+ (\d+)")</f>
        <v>(#18027) \d+ (\d+)</v>
      </c>
      <c r="C217" s="0" t="n">
        <f aca="false">LMPreScn!I219</f>
        <v>18027</v>
      </c>
      <c r="D217" s="0" t="str">
        <f aca="false">CONCATENATE(P217,"_", R217, "_", T217)</f>
        <v>gainfully_endured_save</v>
      </c>
      <c r="E217" s="0" t="str">
        <f aca="false">CONCATENATE( "list_", G217, "/", "half_", K217, "/", "agent_", O217, "/", "metverb_", Q217, "/", "target_", S217, "/", "avtcon_", I217)</f>
        <v>list_2/half_1/agent_108/metverb_6/target_107/avtcon_2</v>
      </c>
      <c r="F217" s="0" t="str">
        <f aca="false">CONCATENATE( H217, "/", L217, "/", P217, "/", R217, "/", T217, "/", J217)</f>
        <v>BH2N/first/gainfully/endured/save/incon</v>
      </c>
      <c r="G217" s="0" t="n">
        <f aca="false">IF(LEFT(H217,1)="A",1,IF(LEFT(H217,1)="B",2,IF(LEFT(H217,1)="C",3,IF(LEFT(H217,1)="D",4,#na))))</f>
        <v>2</v>
      </c>
      <c r="H217" s="0" t="str">
        <f aca="false">LMPreScn!A219</f>
        <v>BH2N</v>
      </c>
      <c r="I217" s="0" t="n">
        <v>2</v>
      </c>
      <c r="J217" s="0" t="s">
        <v>3594</v>
      </c>
      <c r="K217" s="0" t="n">
        <v>1</v>
      </c>
      <c r="L217" s="0" t="s">
        <v>3593</v>
      </c>
      <c r="M217" s="0" t="n">
        <f aca="false">1 + (2*(INT((ROW()-2)/4))) + MOD(ROW()-2,2)</f>
        <v>108</v>
      </c>
      <c r="N217" s="0" t="str">
        <f aca="false">CONCATENATE("context_",ASC(M217))</f>
        <v>context_108</v>
      </c>
      <c r="O217" s="0" t="n">
        <f aca="false">M217</f>
        <v>108</v>
      </c>
      <c r="P217" s="0" t="str">
        <f aca="false">MID(LMPreScn!M219, SEARCH(" ", LMPreScn!M219, SEARCH(" ", LMPreScn!M219))+1, SEARCH(" ", LMPreScn!M219, SEARCH(" ", LMPreScn!M219)+1) -  (SEARCH(" ", LMPreScn!M219, SEARCH(" ", LMPreScn!M219)) + 1))</f>
        <v>gainfully</v>
      </c>
      <c r="Q217" s="0" t="n">
        <f aca="false">IF(R217="attempted", 1, IF(R217="avoided", 2, IF(R217="began",3,IF(R217="completed",4, IF(R217="continued",5,IF(R217="endured", 6, IF(R217="enjoyed", 7, IF(R217="finished", 8, IF(R217="preferred", 9, IF(R217="resisted", 10, IF(R217="started", 11, IF(R217="tried",12,"ERROR"))))))))))))</f>
        <v>6</v>
      </c>
      <c r="R217" s="0" t="str">
        <f aca="false">LMPreScn!T219</f>
        <v>endured</v>
      </c>
      <c r="S217" s="0" t="n">
        <f aca="false">1 + (2*(INT((ROW()-2)/4))) + MOD(ROW()-1,2)</f>
        <v>107</v>
      </c>
      <c r="T217" s="0" t="str">
        <f aca="false">LMPreScn!CK219</f>
        <v>save</v>
      </c>
      <c r="U217" s="33" t="n">
        <f aca="false">LMPreScn!CI219</f>
        <v>0.166666666666667</v>
      </c>
      <c r="V217" s="0" t="n">
        <f aca="false">LMPreScn!R219</f>
        <v>7</v>
      </c>
      <c r="W217" s="0" t="n">
        <f aca="false">LMPreScn!S219</f>
        <v>11</v>
      </c>
      <c r="X217" s="0" t="str">
        <f aca="false">LMPreScn!M219</f>
        <v>The gainfully employed engineer endured the recession.</v>
      </c>
      <c r="Y217" s="0" t="str">
        <f aca="false">LMPreScn!N219</f>
        <v>Luckily he had been able to</v>
      </c>
    </row>
    <row r="218" customFormat="false" ht="13.8" hidden="false" customHeight="false" outlineLevel="0" collapsed="false">
      <c r="A218" s="0" t="str">
        <f aca="false">CONCATENATE("Item/",ASC(C218),"/",E218)</f>
        <v>Item/10028/list_4/half_1/agent_109/metverb_6/target_109/avtcon_1</v>
      </c>
      <c r="B218" s="34" t="str">
        <f aca="false">CONCATENATE("(#", ASC( LMPreScn!I220), ") \d+ (\d+)")</f>
        <v>(#10028) \d+ (\d+)</v>
      </c>
      <c r="C218" s="0" t="n">
        <f aca="false">LMPreScn!I220</f>
        <v>10028</v>
      </c>
      <c r="D218" s="0" t="str">
        <f aca="false">CONCATENATE(P218,"_", R218, "_", T218)</f>
        <v>enlisted_endured_fight</v>
      </c>
      <c r="E218" s="0" t="str">
        <f aca="false">CONCATENATE( "list_", G218, "/", "half_", K218, "/", "agent_", O218, "/", "metverb_", Q218, "/", "target_", S218, "/", "avtcon_", I218)</f>
        <v>list_4/half_1/agent_109/metverb_6/target_109/avtcon_1</v>
      </c>
      <c r="F218" s="0" t="str">
        <f aca="false">CONCATENATE( H218, "/", L218, "/", P218, "/", R218, "/", T218, "/", J218)</f>
        <v>DH1N/first/enlisted/endured/fight/con</v>
      </c>
      <c r="G218" s="0" t="n">
        <f aca="false">IF(LEFT(H218,1)="A",1,IF(LEFT(H218,1)="B",2,IF(LEFT(H218,1)="C",3,IF(LEFT(H218,1)="D",4,#na))))</f>
        <v>4</v>
      </c>
      <c r="H218" s="0" t="str">
        <f aca="false">LMPreScn!A220</f>
        <v>DH1N</v>
      </c>
      <c r="I218" s="0" t="n">
        <v>1</v>
      </c>
      <c r="J218" s="0" t="s">
        <v>3592</v>
      </c>
      <c r="K218" s="0" t="n">
        <v>1</v>
      </c>
      <c r="L218" s="0" t="s">
        <v>3593</v>
      </c>
      <c r="M218" s="0" t="n">
        <f aca="false">1 + (2*(INT((ROW()-2)/4))) + MOD(ROW()-2,2)</f>
        <v>109</v>
      </c>
      <c r="N218" s="0" t="str">
        <f aca="false">CONCATENATE("context_",ASC(M218))</f>
        <v>context_109</v>
      </c>
      <c r="O218" s="0" t="n">
        <f aca="false">M218</f>
        <v>109</v>
      </c>
      <c r="P218" s="0" t="str">
        <f aca="false">MID(LMPreScn!M220, SEARCH(" ", LMPreScn!M220, SEARCH(" ", LMPreScn!M220))+1, SEARCH(" ", LMPreScn!M220, SEARCH(" ", LMPreScn!M220)+1) -  (SEARCH(" ", LMPreScn!M220, SEARCH(" ", LMPreScn!M220)) + 1))</f>
        <v>enlisted</v>
      </c>
      <c r="Q218" s="0" t="n">
        <f aca="false">IF(R218="attempted", 1, IF(R218="avoided", 2, IF(R218="began",3,IF(R218="completed",4, IF(R218="continued",5,IF(R218="endured", 6, IF(R218="enjoyed", 7, IF(R218="finished", 8, IF(R218="preferred", 9, IF(R218="resisted", 10, IF(R218="started", 11, IF(R218="tried",12,"ERROR"))))))))))))</f>
        <v>6</v>
      </c>
      <c r="R218" s="0" t="str">
        <f aca="false">LMPreScn!T220</f>
        <v>endured</v>
      </c>
      <c r="S218" s="0" t="n">
        <f aca="false">1 + (2*(INT((ROW()-2)/4))) + MOD(ROW()-2,2)</f>
        <v>109</v>
      </c>
      <c r="T218" s="0" t="str">
        <f aca="false">LMPreScn!CK220</f>
        <v>fight</v>
      </c>
      <c r="U218" s="33" t="n">
        <f aca="false">LMPreScn!CI220</f>
        <v>0.270833333333333</v>
      </c>
      <c r="V218" s="0" t="n">
        <f aca="false">LMPreScn!R220</f>
        <v>8</v>
      </c>
      <c r="W218" s="0" t="n">
        <f aca="false">LMPreScn!S220</f>
        <v>11</v>
      </c>
      <c r="X218" s="0" t="str">
        <f aca="false">LMPreScn!M220</f>
        <v>The enlisted personnel endured the long tour of duty.</v>
      </c>
      <c r="Y218" s="0" t="str">
        <f aca="false">LMPreScn!N220</f>
        <v>For a whole year they had to</v>
      </c>
    </row>
    <row r="219" customFormat="false" ht="13.8" hidden="false" customHeight="false" outlineLevel="0" collapsed="false">
      <c r="A219" s="0" t="str">
        <f aca="false">CONCATENATE("Item/",ASC(C219),"/",E219)</f>
        <v>Item/11028/list_1/half_1/agent_110/metverb_6/target_110/avtcon_1</v>
      </c>
      <c r="B219" s="34" t="str">
        <f aca="false">CONCATENATE("(#", ASC( LMPreScn!I221), ") \d+ (\d+)")</f>
        <v>(#11028) \d+ (\d+)</v>
      </c>
      <c r="C219" s="0" t="n">
        <f aca="false">LMPreScn!I221</f>
        <v>11028</v>
      </c>
      <c r="D219" s="0" t="str">
        <f aca="false">CONCATENATE(P219,"_", R219, "_", T219)</f>
        <v>army_endured_wait</v>
      </c>
      <c r="E219" s="0" t="str">
        <f aca="false">CONCATENATE( "list_", G219, "/", "half_", K219, "/", "agent_", O219, "/", "metverb_", Q219, "/", "target_", S219, "/", "avtcon_", I219)</f>
        <v>list_1/half_1/agent_110/metverb_6/target_110/avtcon_1</v>
      </c>
      <c r="F219" s="0" t="str">
        <f aca="false">CONCATENATE( H219, "/", L219, "/", P219, "/", R219, "/", T219, "/", J219)</f>
        <v>AH1N/first/army/endured/wait/con</v>
      </c>
      <c r="G219" s="0" t="n">
        <f aca="false">IF(LEFT(H219,1)="A",1,IF(LEFT(H219,1)="B",2,IF(LEFT(H219,1)="C",3,IF(LEFT(H219,1)="D",4,#na))))</f>
        <v>1</v>
      </c>
      <c r="H219" s="0" t="str">
        <f aca="false">LMPreScn!A221</f>
        <v>AH1N</v>
      </c>
      <c r="I219" s="0" t="n">
        <v>1</v>
      </c>
      <c r="J219" s="0" t="s">
        <v>3592</v>
      </c>
      <c r="K219" s="0" t="n">
        <v>1</v>
      </c>
      <c r="L219" s="0" t="s">
        <v>3593</v>
      </c>
      <c r="M219" s="0" t="n">
        <f aca="false">1 + (2*(INT((ROW()-2)/4))) + MOD(ROW()-2,2)</f>
        <v>110</v>
      </c>
      <c r="N219" s="0" t="str">
        <f aca="false">CONCATENATE("context_",ASC(M219))</f>
        <v>context_110</v>
      </c>
      <c r="O219" s="0" t="n">
        <f aca="false">M219</f>
        <v>110</v>
      </c>
      <c r="P219" s="0" t="str">
        <f aca="false">MID(LMPreScn!M221, SEARCH(" ", LMPreScn!M221, SEARCH(" ", LMPreScn!M221))+1, SEARCH(" ", LMPreScn!M221, SEARCH(" ", LMPreScn!M221)+1) -  (SEARCH(" ", LMPreScn!M221, SEARCH(" ", LMPreScn!M221)) + 1))</f>
        <v>army</v>
      </c>
      <c r="Q219" s="0" t="n">
        <f aca="false">IF(R219="attempted", 1, IF(R219="avoided", 2, IF(R219="began",3,IF(R219="completed",4, IF(R219="continued",5,IF(R219="endured", 6, IF(R219="enjoyed", 7, IF(R219="finished", 8, IF(R219="preferred", 9, IF(R219="resisted", 10, IF(R219="started", 11, IF(R219="tried",12,"ERROR"))))))))))))</f>
        <v>6</v>
      </c>
      <c r="R219" s="0" t="str">
        <f aca="false">LMPreScn!T221</f>
        <v>endured</v>
      </c>
      <c r="S219" s="0" t="n">
        <f aca="false">1 + (2*(INT((ROW()-2)/4))) + MOD(ROW()-2,2)</f>
        <v>110</v>
      </c>
      <c r="T219" s="0" t="str">
        <f aca="false">LMPreScn!CK221</f>
        <v>wait</v>
      </c>
      <c r="U219" s="33" t="n">
        <f aca="false">LMPreScn!CI221</f>
        <v>0.354166666666667</v>
      </c>
      <c r="V219" s="0" t="n">
        <f aca="false">LMPreScn!R221</f>
        <v>8</v>
      </c>
      <c r="W219" s="0" t="n">
        <f aca="false">LMPreScn!S221</f>
        <v>11</v>
      </c>
      <c r="X219" s="0" t="str">
        <f aca="false">LMPreScn!M221</f>
        <v>The army wives endured the long tour of duty.</v>
      </c>
      <c r="Y219" s="0" t="str">
        <f aca="false">LMPreScn!N221</f>
        <v>For a whole year they had to</v>
      </c>
    </row>
    <row r="220" customFormat="false" ht="13.8" hidden="false" customHeight="false" outlineLevel="0" collapsed="false">
      <c r="A220" s="0" t="str">
        <f aca="false">CONCATENATE("Item/",ASC(C220),"/",E220)</f>
        <v>Item/12028/list_2/half_1/agent_109/metverb_6/target_110/avtcon_2</v>
      </c>
      <c r="B220" s="34" t="str">
        <f aca="false">CONCATENATE("(#", ASC( LMPreScn!I222), ") \d+ (\d+)")</f>
        <v>(#12028) \d+ (\d+)</v>
      </c>
      <c r="C220" s="0" t="n">
        <f aca="false">LMPreScn!I222</f>
        <v>12028</v>
      </c>
      <c r="D220" s="0" t="str">
        <f aca="false">CONCATENATE(P220,"_", R220, "_", T220)</f>
        <v>enlisted_endured_wait</v>
      </c>
      <c r="E220" s="0" t="str">
        <f aca="false">CONCATENATE( "list_", G220, "/", "half_", K220, "/", "agent_", O220, "/", "metverb_", Q220, "/", "target_", S220, "/", "avtcon_", I220)</f>
        <v>list_2/half_1/agent_109/metverb_6/target_110/avtcon_2</v>
      </c>
      <c r="F220" s="0" t="str">
        <f aca="false">CONCATENATE( H220, "/", L220, "/", P220, "/", R220, "/", T220, "/", J220)</f>
        <v>BH1N/first/enlisted/endured/wait/incon</v>
      </c>
      <c r="G220" s="0" t="n">
        <f aca="false">IF(LEFT(H220,1)="A",1,IF(LEFT(H220,1)="B",2,IF(LEFT(H220,1)="C",3,IF(LEFT(H220,1)="D",4,#na))))</f>
        <v>2</v>
      </c>
      <c r="H220" s="0" t="str">
        <f aca="false">LMPreScn!A222</f>
        <v>BH1N</v>
      </c>
      <c r="I220" s="0" t="n">
        <v>2</v>
      </c>
      <c r="J220" s="0" t="s">
        <v>3594</v>
      </c>
      <c r="K220" s="0" t="n">
        <v>1</v>
      </c>
      <c r="L220" s="0" t="s">
        <v>3593</v>
      </c>
      <c r="M220" s="0" t="n">
        <f aca="false">1 + (2*(INT((ROW()-2)/4))) + MOD(ROW()-2,2)</f>
        <v>109</v>
      </c>
      <c r="N220" s="0" t="str">
        <f aca="false">CONCATENATE("context_",ASC(M220))</f>
        <v>context_109</v>
      </c>
      <c r="O220" s="0" t="n">
        <f aca="false">M220</f>
        <v>109</v>
      </c>
      <c r="P220" s="0" t="str">
        <f aca="false">MID(LMPreScn!M222, SEARCH(" ", LMPreScn!M222, SEARCH(" ", LMPreScn!M222))+1, SEARCH(" ", LMPreScn!M222, SEARCH(" ", LMPreScn!M222)+1) -  (SEARCH(" ", LMPreScn!M222, SEARCH(" ", LMPreScn!M222)) + 1))</f>
        <v>enlisted</v>
      </c>
      <c r="Q220" s="0" t="n">
        <f aca="false">IF(R220="attempted", 1, IF(R220="avoided", 2, IF(R220="began",3,IF(R220="completed",4, IF(R220="continued",5,IF(R220="endured", 6, IF(R220="enjoyed", 7, IF(R220="finished", 8, IF(R220="preferred", 9, IF(R220="resisted", 10, IF(R220="started", 11, IF(R220="tried",12,"ERROR"))))))))))))</f>
        <v>6</v>
      </c>
      <c r="R220" s="0" t="str">
        <f aca="false">LMPreScn!T222</f>
        <v>endured</v>
      </c>
      <c r="S220" s="0" t="n">
        <f aca="false">1 + (2*(INT((ROW()-2)/4))) + MOD(ROW()-1,2)</f>
        <v>110</v>
      </c>
      <c r="T220" s="0" t="str">
        <f aca="false">LMPreScn!CK222</f>
        <v>wait</v>
      </c>
      <c r="U220" s="33" t="n">
        <f aca="false">LMPreScn!CI222</f>
        <v>0.0416666666666667</v>
      </c>
      <c r="V220" s="0" t="n">
        <f aca="false">LMPreScn!R222</f>
        <v>8</v>
      </c>
      <c r="W220" s="0" t="n">
        <f aca="false">LMPreScn!S222</f>
        <v>11</v>
      </c>
      <c r="X220" s="0" t="str">
        <f aca="false">LMPreScn!M222</f>
        <v>The enlisted personnel endured the long tour of duty.</v>
      </c>
      <c r="Y220" s="0" t="str">
        <f aca="false">LMPreScn!N222</f>
        <v>For a whole year they had to</v>
      </c>
    </row>
    <row r="221" customFormat="false" ht="13.8" hidden="false" customHeight="false" outlineLevel="0" collapsed="false">
      <c r="A221" s="0" t="str">
        <f aca="false">CONCATENATE("Item/",ASC(C221),"/",E221)</f>
        <v>Item/13028/list_3/half_1/agent_110/metverb_6/target_109/avtcon_2</v>
      </c>
      <c r="B221" s="34" t="str">
        <f aca="false">CONCATENATE("(#", ASC( LMPreScn!I223), ") \d+ (\d+)")</f>
        <v>(#13028) \d+ (\d+)</v>
      </c>
      <c r="C221" s="0" t="n">
        <f aca="false">LMPreScn!I223</f>
        <v>13028</v>
      </c>
      <c r="D221" s="0" t="str">
        <f aca="false">CONCATENATE(P221,"_", R221, "_", T221)</f>
        <v>army_endured_fight</v>
      </c>
      <c r="E221" s="0" t="str">
        <f aca="false">CONCATENATE( "list_", G221, "/", "half_", K221, "/", "agent_", O221, "/", "metverb_", Q221, "/", "target_", S221, "/", "avtcon_", I221)</f>
        <v>list_3/half_1/agent_110/metverb_6/target_109/avtcon_2</v>
      </c>
      <c r="F221" s="0" t="str">
        <f aca="false">CONCATENATE( H221, "/", L221, "/", P221, "/", R221, "/", T221, "/", J221)</f>
        <v>CH1N/first/army/endured/fight/incon</v>
      </c>
      <c r="G221" s="0" t="n">
        <f aca="false">IF(LEFT(H221,1)="A",1,IF(LEFT(H221,1)="B",2,IF(LEFT(H221,1)="C",3,IF(LEFT(H221,1)="D",4,#na))))</f>
        <v>3</v>
      </c>
      <c r="H221" s="0" t="str">
        <f aca="false">LMPreScn!A223</f>
        <v>CH1N</v>
      </c>
      <c r="I221" s="0" t="n">
        <v>2</v>
      </c>
      <c r="J221" s="0" t="s">
        <v>3594</v>
      </c>
      <c r="K221" s="0" t="n">
        <v>1</v>
      </c>
      <c r="L221" s="0" t="s">
        <v>3593</v>
      </c>
      <c r="M221" s="0" t="n">
        <f aca="false">1 + (2*(INT((ROW()-2)/4))) + MOD(ROW()-2,2)</f>
        <v>110</v>
      </c>
      <c r="N221" s="0" t="str">
        <f aca="false">CONCATENATE("context_",ASC(M221))</f>
        <v>context_110</v>
      </c>
      <c r="O221" s="0" t="n">
        <f aca="false">M221</f>
        <v>110</v>
      </c>
      <c r="P221" s="0" t="str">
        <f aca="false">MID(LMPreScn!M223, SEARCH(" ", LMPreScn!M223, SEARCH(" ", LMPreScn!M223))+1, SEARCH(" ", LMPreScn!M223, SEARCH(" ", LMPreScn!M223)+1) -  (SEARCH(" ", LMPreScn!M223, SEARCH(" ", LMPreScn!M223)) + 1))</f>
        <v>army</v>
      </c>
      <c r="Q221" s="0" t="n">
        <f aca="false">IF(R221="attempted", 1, IF(R221="avoided", 2, IF(R221="began",3,IF(R221="completed",4, IF(R221="continued",5,IF(R221="endured", 6, IF(R221="enjoyed", 7, IF(R221="finished", 8, IF(R221="preferred", 9, IF(R221="resisted", 10, IF(R221="started", 11, IF(R221="tried",12,"ERROR"))))))))))))</f>
        <v>6</v>
      </c>
      <c r="R221" s="0" t="str">
        <f aca="false">LMPreScn!T223</f>
        <v>endured</v>
      </c>
      <c r="S221" s="0" t="n">
        <f aca="false">1 + (2*(INT((ROW()-2)/4))) + MOD(ROW()-1,2)</f>
        <v>109</v>
      </c>
      <c r="T221" s="0" t="str">
        <f aca="false">LMPreScn!CK223</f>
        <v>fight</v>
      </c>
      <c r="U221" s="33" t="n">
        <f aca="false">LMPreScn!CI223</f>
        <v>0</v>
      </c>
      <c r="V221" s="0" t="n">
        <f aca="false">LMPreScn!R223</f>
        <v>8</v>
      </c>
      <c r="W221" s="0" t="n">
        <f aca="false">LMPreScn!S223</f>
        <v>11</v>
      </c>
      <c r="X221" s="0" t="str">
        <f aca="false">LMPreScn!M223</f>
        <v>The army wives endured the long tour of duty.</v>
      </c>
      <c r="Y221" s="0" t="str">
        <f aca="false">LMPreScn!N223</f>
        <v>For a whole year they had to</v>
      </c>
    </row>
    <row r="222" customFormat="false" ht="13.8" hidden="false" customHeight="false" outlineLevel="0" collapsed="false">
      <c r="A222" s="0" t="str">
        <f aca="false">CONCATENATE("Item/",ASC(C222),"/",E222)</f>
        <v>Item/15028/list_1/half_1/agent_111/metverb_6/target_111/avtcon_1</v>
      </c>
      <c r="B222" s="34" t="str">
        <f aca="false">CONCATENATE("(#", ASC( LMPreScn!I224), ") \d+ (\d+)")</f>
        <v>(#15028) \d+ (\d+)</v>
      </c>
      <c r="C222" s="0" t="n">
        <f aca="false">LMPreScn!I224</f>
        <v>15028</v>
      </c>
      <c r="D222" s="0" t="str">
        <f aca="false">CONCATENATE(P222,"_", R222, "_", T222)</f>
        <v>enlisted_endured_fight</v>
      </c>
      <c r="E222" s="0" t="str">
        <f aca="false">CONCATENATE( "list_", G222, "/", "half_", K222, "/", "agent_", O222, "/", "metverb_", Q222, "/", "target_", S222, "/", "avtcon_", I222)</f>
        <v>list_1/half_1/agent_111/metverb_6/target_111/avtcon_1</v>
      </c>
      <c r="F222" s="0" t="str">
        <f aca="false">CONCATENATE( H222, "/", L222, "/", P222, "/", R222, "/", T222, "/", J222)</f>
        <v>AH2N/first/enlisted/endured/fight/con</v>
      </c>
      <c r="G222" s="0" t="n">
        <f aca="false">IF(LEFT(H222,1)="A",1,IF(LEFT(H222,1)="B",2,IF(LEFT(H222,1)="C",3,IF(LEFT(H222,1)="D",4,#na))))</f>
        <v>1</v>
      </c>
      <c r="H222" s="0" t="str">
        <f aca="false">LMPreScn!A224</f>
        <v>AH2N</v>
      </c>
      <c r="I222" s="0" t="n">
        <v>1</v>
      </c>
      <c r="J222" s="0" t="s">
        <v>3592</v>
      </c>
      <c r="K222" s="0" t="n">
        <v>1</v>
      </c>
      <c r="L222" s="0" t="s">
        <v>3593</v>
      </c>
      <c r="M222" s="0" t="n">
        <f aca="false">1 + (2*(INT((ROW()-2)/4))) + MOD(ROW()-2,2)</f>
        <v>111</v>
      </c>
      <c r="N222" s="0" t="str">
        <f aca="false">CONCATENATE("context_",ASC(M222))</f>
        <v>context_111</v>
      </c>
      <c r="O222" s="0" t="n">
        <f aca="false">M222</f>
        <v>111</v>
      </c>
      <c r="P222" s="0" t="str">
        <f aca="false">MID(LMPreScn!M224, SEARCH(" ", LMPreScn!M224, SEARCH(" ", LMPreScn!M224))+1, SEARCH(" ", LMPreScn!M224, SEARCH(" ", LMPreScn!M224)+1) -  (SEARCH(" ", LMPreScn!M224, SEARCH(" ", LMPreScn!M224)) + 1))</f>
        <v>enlisted</v>
      </c>
      <c r="Q222" s="0" t="n">
        <f aca="false">IF(R222="attempted", 1, IF(R222="avoided", 2, IF(R222="began",3,IF(R222="completed",4, IF(R222="continued",5,IF(R222="endured", 6, IF(R222="enjoyed", 7, IF(R222="finished", 8, IF(R222="preferred", 9, IF(R222="resisted", 10, IF(R222="started", 11, IF(R222="tried",12,"ERROR"))))))))))))</f>
        <v>6</v>
      </c>
      <c r="R222" s="0" t="str">
        <f aca="false">LMPreScn!T224</f>
        <v>endured</v>
      </c>
      <c r="S222" s="0" t="n">
        <f aca="false">1 + (2*(INT((ROW()-2)/4))) + MOD(ROW()-2,2)</f>
        <v>111</v>
      </c>
      <c r="T222" s="0" t="str">
        <f aca="false">LMPreScn!CK224</f>
        <v>fight</v>
      </c>
      <c r="U222" s="33" t="n">
        <f aca="false">LMPreScn!CI224</f>
        <v>0.270833333333333</v>
      </c>
      <c r="V222" s="0" t="n">
        <f aca="false">LMPreScn!R224</f>
        <v>8</v>
      </c>
      <c r="W222" s="0" t="n">
        <f aca="false">LMPreScn!S224</f>
        <v>11</v>
      </c>
      <c r="X222" s="0" t="str">
        <f aca="false">LMPreScn!M224</f>
        <v>The enlisted personnel endured the long tour of duty.</v>
      </c>
      <c r="Y222" s="0" t="str">
        <f aca="false">LMPreScn!N224</f>
        <v>For a whole year they had to</v>
      </c>
    </row>
    <row r="223" customFormat="false" ht="13.8" hidden="false" customHeight="false" outlineLevel="0" collapsed="false">
      <c r="A223" s="0" t="str">
        <f aca="false">CONCATENATE("Item/",ASC(C223),"/",E223)</f>
        <v>Item/16028/list_4/half_1/agent_112/metverb_6/target_112/avtcon_1</v>
      </c>
      <c r="B223" s="34" t="str">
        <f aca="false">CONCATENATE("(#", ASC( LMPreScn!I225), ") \d+ (\d+)")</f>
        <v>(#16028) \d+ (\d+)</v>
      </c>
      <c r="C223" s="0" t="n">
        <f aca="false">LMPreScn!I225</f>
        <v>16028</v>
      </c>
      <c r="D223" s="0" t="str">
        <f aca="false">CONCATENATE(P223,"_", R223, "_", T223)</f>
        <v>army_endured_wait</v>
      </c>
      <c r="E223" s="0" t="str">
        <f aca="false">CONCATENATE( "list_", G223, "/", "half_", K223, "/", "agent_", O223, "/", "metverb_", Q223, "/", "target_", S223, "/", "avtcon_", I223)</f>
        <v>list_4/half_1/agent_112/metverb_6/target_112/avtcon_1</v>
      </c>
      <c r="F223" s="0" t="str">
        <f aca="false">CONCATENATE( H223, "/", L223, "/", P223, "/", R223, "/", T223, "/", J223)</f>
        <v>DH2N/first/army/endured/wait/con</v>
      </c>
      <c r="G223" s="0" t="n">
        <f aca="false">IF(LEFT(H223,1)="A",1,IF(LEFT(H223,1)="B",2,IF(LEFT(H223,1)="C",3,IF(LEFT(H223,1)="D",4,#na))))</f>
        <v>4</v>
      </c>
      <c r="H223" s="0" t="str">
        <f aca="false">LMPreScn!A225</f>
        <v>DH2N</v>
      </c>
      <c r="I223" s="0" t="n">
        <v>1</v>
      </c>
      <c r="J223" s="0" t="s">
        <v>3592</v>
      </c>
      <c r="K223" s="0" t="n">
        <v>1</v>
      </c>
      <c r="L223" s="0" t="s">
        <v>3593</v>
      </c>
      <c r="M223" s="0" t="n">
        <f aca="false">1 + (2*(INT((ROW()-2)/4))) + MOD(ROW()-2,2)</f>
        <v>112</v>
      </c>
      <c r="N223" s="0" t="str">
        <f aca="false">CONCATENATE("context_",ASC(M223))</f>
        <v>context_112</v>
      </c>
      <c r="O223" s="0" t="n">
        <f aca="false">M223</f>
        <v>112</v>
      </c>
      <c r="P223" s="0" t="str">
        <f aca="false">MID(LMPreScn!M225, SEARCH(" ", LMPreScn!M225, SEARCH(" ", LMPreScn!M225))+1, SEARCH(" ", LMPreScn!M225, SEARCH(" ", LMPreScn!M225)+1) -  (SEARCH(" ", LMPreScn!M225, SEARCH(" ", LMPreScn!M225)) + 1))</f>
        <v>army</v>
      </c>
      <c r="Q223" s="0" t="n">
        <f aca="false">IF(R223="attempted", 1, IF(R223="avoided", 2, IF(R223="began",3,IF(R223="completed",4, IF(R223="continued",5,IF(R223="endured", 6, IF(R223="enjoyed", 7, IF(R223="finished", 8, IF(R223="preferred", 9, IF(R223="resisted", 10, IF(R223="started", 11, IF(R223="tried",12,"ERROR"))))))))))))</f>
        <v>6</v>
      </c>
      <c r="R223" s="0" t="str">
        <f aca="false">LMPreScn!T225</f>
        <v>endured</v>
      </c>
      <c r="S223" s="0" t="n">
        <f aca="false">1 + (2*(INT((ROW()-2)/4))) + MOD(ROW()-2,2)</f>
        <v>112</v>
      </c>
      <c r="T223" s="0" t="str">
        <f aca="false">LMPreScn!CK225</f>
        <v>wait</v>
      </c>
      <c r="U223" s="33" t="n">
        <f aca="false">LMPreScn!CI225</f>
        <v>0.354166666666667</v>
      </c>
      <c r="V223" s="0" t="n">
        <f aca="false">LMPreScn!R225</f>
        <v>8</v>
      </c>
      <c r="W223" s="0" t="n">
        <f aca="false">LMPreScn!S225</f>
        <v>11</v>
      </c>
      <c r="X223" s="0" t="str">
        <f aca="false">LMPreScn!M225</f>
        <v>The army wives endured the long tour of duty.</v>
      </c>
      <c r="Y223" s="0" t="str">
        <f aca="false">LMPreScn!N225</f>
        <v>For a whole year they had to</v>
      </c>
    </row>
    <row r="224" customFormat="false" ht="13.8" hidden="false" customHeight="false" outlineLevel="0" collapsed="false">
      <c r="A224" s="0" t="str">
        <f aca="false">CONCATENATE("Item/",ASC(C224),"/",E224)</f>
        <v>Item/17028/list_3/half_1/agent_111/metverb_6/target_112/avtcon_2</v>
      </c>
      <c r="B224" s="34" t="str">
        <f aca="false">CONCATENATE("(#", ASC( LMPreScn!I226), ") \d+ (\d+)")</f>
        <v>(#17028) \d+ (\d+)</v>
      </c>
      <c r="C224" s="0" t="n">
        <f aca="false">LMPreScn!I226</f>
        <v>17028</v>
      </c>
      <c r="D224" s="0" t="str">
        <f aca="false">CONCATENATE(P224,"_", R224, "_", T224)</f>
        <v>enlisted_endured_wait</v>
      </c>
      <c r="E224" s="0" t="str">
        <f aca="false">CONCATENATE( "list_", G224, "/", "half_", K224, "/", "agent_", O224, "/", "metverb_", Q224, "/", "target_", S224, "/", "avtcon_", I224)</f>
        <v>list_3/half_1/agent_111/metverb_6/target_112/avtcon_2</v>
      </c>
      <c r="F224" s="0" t="str">
        <f aca="false">CONCATENATE( H224, "/", L224, "/", P224, "/", R224, "/", T224, "/", J224)</f>
        <v>CH2N/first/enlisted/endured/wait/incon</v>
      </c>
      <c r="G224" s="0" t="n">
        <f aca="false">IF(LEFT(H224,1)="A",1,IF(LEFT(H224,1)="B",2,IF(LEFT(H224,1)="C",3,IF(LEFT(H224,1)="D",4,#na))))</f>
        <v>3</v>
      </c>
      <c r="H224" s="0" t="str">
        <f aca="false">LMPreScn!A226</f>
        <v>CH2N</v>
      </c>
      <c r="I224" s="0" t="n">
        <v>2</v>
      </c>
      <c r="J224" s="0" t="s">
        <v>3594</v>
      </c>
      <c r="K224" s="0" t="n">
        <v>1</v>
      </c>
      <c r="L224" s="0" t="s">
        <v>3593</v>
      </c>
      <c r="M224" s="0" t="n">
        <f aca="false">1 + (2*(INT((ROW()-2)/4))) + MOD(ROW()-2,2)</f>
        <v>111</v>
      </c>
      <c r="N224" s="0" t="str">
        <f aca="false">CONCATENATE("context_",ASC(M224))</f>
        <v>context_111</v>
      </c>
      <c r="O224" s="0" t="n">
        <f aca="false">M224</f>
        <v>111</v>
      </c>
      <c r="P224" s="0" t="str">
        <f aca="false">MID(LMPreScn!M226, SEARCH(" ", LMPreScn!M226, SEARCH(" ", LMPreScn!M226))+1, SEARCH(" ", LMPreScn!M226, SEARCH(" ", LMPreScn!M226)+1) -  (SEARCH(" ", LMPreScn!M226, SEARCH(" ", LMPreScn!M226)) + 1))</f>
        <v>enlisted</v>
      </c>
      <c r="Q224" s="0" t="n">
        <f aca="false">IF(R224="attempted", 1, IF(R224="avoided", 2, IF(R224="began",3,IF(R224="completed",4, IF(R224="continued",5,IF(R224="endured", 6, IF(R224="enjoyed", 7, IF(R224="finished", 8, IF(R224="preferred", 9, IF(R224="resisted", 10, IF(R224="started", 11, IF(R224="tried",12,"ERROR"))))))))))))</f>
        <v>6</v>
      </c>
      <c r="R224" s="0" t="str">
        <f aca="false">LMPreScn!T226</f>
        <v>endured</v>
      </c>
      <c r="S224" s="0" t="n">
        <f aca="false">1 + (2*(INT((ROW()-2)/4))) + MOD(ROW()-1,2)</f>
        <v>112</v>
      </c>
      <c r="T224" s="0" t="str">
        <f aca="false">LMPreScn!CK226</f>
        <v>wait</v>
      </c>
      <c r="U224" s="33" t="n">
        <f aca="false">LMPreScn!CI226</f>
        <v>0.0416666666666667</v>
      </c>
      <c r="V224" s="0" t="n">
        <f aca="false">LMPreScn!R226</f>
        <v>8</v>
      </c>
      <c r="W224" s="0" t="n">
        <f aca="false">LMPreScn!S226</f>
        <v>11</v>
      </c>
      <c r="X224" s="0" t="str">
        <f aca="false">LMPreScn!M226</f>
        <v>The enlisted personnel endured the long tour of duty.</v>
      </c>
      <c r="Y224" s="0" t="str">
        <f aca="false">LMPreScn!N226</f>
        <v>For a whole year they had to</v>
      </c>
    </row>
    <row r="225" customFormat="false" ht="13.8" hidden="false" customHeight="false" outlineLevel="0" collapsed="false">
      <c r="A225" s="0" t="str">
        <f aca="false">CONCATENATE("Item/",ASC(C225),"/",E225)</f>
        <v>Item/18028/list_2/half_1/agent_112/metverb_6/target_111/avtcon_2</v>
      </c>
      <c r="B225" s="34" t="str">
        <f aca="false">CONCATENATE("(#", ASC( LMPreScn!I227), ") \d+ (\d+)")</f>
        <v>(#18028) \d+ (\d+)</v>
      </c>
      <c r="C225" s="0" t="n">
        <f aca="false">LMPreScn!I227</f>
        <v>18028</v>
      </c>
      <c r="D225" s="0" t="str">
        <f aca="false">CONCATENATE(P225,"_", R225, "_", T225)</f>
        <v>army_endured_fight</v>
      </c>
      <c r="E225" s="0" t="str">
        <f aca="false">CONCATENATE( "list_", G225, "/", "half_", K225, "/", "agent_", O225, "/", "metverb_", Q225, "/", "target_", S225, "/", "avtcon_", I225)</f>
        <v>list_2/half_1/agent_112/metverb_6/target_111/avtcon_2</v>
      </c>
      <c r="F225" s="0" t="str">
        <f aca="false">CONCATENATE( H225, "/", L225, "/", P225, "/", R225, "/", T225, "/", J225)</f>
        <v>BH2N/first/army/endured/fight/incon</v>
      </c>
      <c r="G225" s="0" t="n">
        <f aca="false">IF(LEFT(H225,1)="A",1,IF(LEFT(H225,1)="B",2,IF(LEFT(H225,1)="C",3,IF(LEFT(H225,1)="D",4,#na))))</f>
        <v>2</v>
      </c>
      <c r="H225" s="0" t="str">
        <f aca="false">LMPreScn!A227</f>
        <v>BH2N</v>
      </c>
      <c r="I225" s="0" t="n">
        <v>2</v>
      </c>
      <c r="J225" s="0" t="s">
        <v>3594</v>
      </c>
      <c r="K225" s="0" t="n">
        <v>1</v>
      </c>
      <c r="L225" s="0" t="s">
        <v>3593</v>
      </c>
      <c r="M225" s="0" t="n">
        <f aca="false">1 + (2*(INT((ROW()-2)/4))) + MOD(ROW()-2,2)</f>
        <v>112</v>
      </c>
      <c r="N225" s="0" t="str">
        <f aca="false">CONCATENATE("context_",ASC(M225))</f>
        <v>context_112</v>
      </c>
      <c r="O225" s="0" t="n">
        <f aca="false">M225</f>
        <v>112</v>
      </c>
      <c r="P225" s="0" t="str">
        <f aca="false">MID(LMPreScn!M227, SEARCH(" ", LMPreScn!M227, SEARCH(" ", LMPreScn!M227))+1, SEARCH(" ", LMPreScn!M227, SEARCH(" ", LMPreScn!M227)+1) -  (SEARCH(" ", LMPreScn!M227, SEARCH(" ", LMPreScn!M227)) + 1))</f>
        <v>army</v>
      </c>
      <c r="Q225" s="0" t="n">
        <f aca="false">IF(R225="attempted", 1, IF(R225="avoided", 2, IF(R225="began",3,IF(R225="completed",4, IF(R225="continued",5,IF(R225="endured", 6, IF(R225="enjoyed", 7, IF(R225="finished", 8, IF(R225="preferred", 9, IF(R225="resisted", 10, IF(R225="started", 11, IF(R225="tried",12,"ERROR"))))))))))))</f>
        <v>6</v>
      </c>
      <c r="R225" s="0" t="str">
        <f aca="false">LMPreScn!T227</f>
        <v>endured</v>
      </c>
      <c r="S225" s="0" t="n">
        <f aca="false">1 + (2*(INT((ROW()-2)/4))) + MOD(ROW()-1,2)</f>
        <v>111</v>
      </c>
      <c r="T225" s="0" t="str">
        <f aca="false">LMPreScn!CK227</f>
        <v>fight</v>
      </c>
      <c r="U225" s="33" t="n">
        <f aca="false">LMPreScn!CI227</f>
        <v>0</v>
      </c>
      <c r="V225" s="0" t="n">
        <f aca="false">LMPreScn!R227</f>
        <v>8</v>
      </c>
      <c r="W225" s="0" t="n">
        <f aca="false">LMPreScn!S227</f>
        <v>11</v>
      </c>
      <c r="X225" s="0" t="str">
        <f aca="false">LMPreScn!M227</f>
        <v>The army wives endured the long tour of duty.</v>
      </c>
      <c r="Y225" s="0" t="str">
        <f aca="false">LMPreScn!N227</f>
        <v>For a whole year they had to</v>
      </c>
    </row>
    <row r="226" customFormat="false" ht="13.8" hidden="false" customHeight="false" outlineLevel="0" collapsed="false">
      <c r="A226" s="0" t="str">
        <f aca="false">CONCATENATE("Item/",ASC(C226),"/",E226)</f>
        <v>Item/10029/list_4/half_1/agent_113/metverb_6/target_113/avtcon_1</v>
      </c>
      <c r="B226" s="34" t="str">
        <f aca="false">CONCATENATE("(#", ASC( LMPreScn!I228), ") \d+ (\d+)")</f>
        <v>(#10029) \d+ (\d+)</v>
      </c>
      <c r="C226" s="0" t="n">
        <f aca="false">LMPreScn!I228</f>
        <v>10029</v>
      </c>
      <c r="D226" s="0" t="str">
        <f aca="false">CONCATENATE(P226,"_", R226, "_", T226)</f>
        <v>dam_endured_break</v>
      </c>
      <c r="E226" s="0" t="str">
        <f aca="false">CONCATENATE( "list_", G226, "/", "half_", K226, "/", "agent_", O226, "/", "metverb_", Q226, "/", "target_", S226, "/", "avtcon_", I226)</f>
        <v>list_4/half_1/agent_113/metverb_6/target_113/avtcon_1</v>
      </c>
      <c r="F226" s="0" t="str">
        <f aca="false">CONCATENATE( H226, "/", L226, "/", P226, "/", R226, "/", T226, "/", J226)</f>
        <v>DH1N/first/dam/endured/break/con</v>
      </c>
      <c r="G226" s="0" t="n">
        <f aca="false">IF(LEFT(H226,1)="A",1,IF(LEFT(H226,1)="B",2,IF(LEFT(H226,1)="C",3,IF(LEFT(H226,1)="D",4,#na))))</f>
        <v>4</v>
      </c>
      <c r="H226" s="0" t="str">
        <f aca="false">LMPreScn!A228</f>
        <v>DH1N</v>
      </c>
      <c r="I226" s="0" t="n">
        <v>1</v>
      </c>
      <c r="J226" s="0" t="s">
        <v>3592</v>
      </c>
      <c r="K226" s="0" t="n">
        <v>1</v>
      </c>
      <c r="L226" s="0" t="s">
        <v>3593</v>
      </c>
      <c r="M226" s="0" t="n">
        <f aca="false">1 + (2*(INT((ROW()-2)/4))) + MOD(ROW()-2,2)</f>
        <v>113</v>
      </c>
      <c r="N226" s="0" t="str">
        <f aca="false">CONCATENATE("context_",ASC(M226))</f>
        <v>context_113</v>
      </c>
      <c r="O226" s="0" t="n">
        <f aca="false">M226</f>
        <v>113</v>
      </c>
      <c r="P226" s="0" t="str">
        <f aca="false">MID(LMPreScn!M228, SEARCH(" ", LMPreScn!M228, SEARCH(" ", LMPreScn!M228))+1, SEARCH(" ", LMPreScn!M228, SEARCH(" ", LMPreScn!M228)+1) -  (SEARCH(" ", LMPreScn!M228, SEARCH(" ", LMPreScn!M228)) + 1))</f>
        <v>dam</v>
      </c>
      <c r="Q226" s="0" t="n">
        <f aca="false">IF(R226="attempted", 1, IF(R226="avoided", 2, IF(R226="began",3,IF(R226="completed",4, IF(R226="continued",5,IF(R226="endured", 6, IF(R226="enjoyed", 7, IF(R226="finished", 8, IF(R226="preferred", 9, IF(R226="resisted", 10, IF(R226="started", 11, IF(R226="tried",12,"ERROR"))))))))))))</f>
        <v>6</v>
      </c>
      <c r="R226" s="0" t="str">
        <f aca="false">LMPreScn!T228</f>
        <v>endured</v>
      </c>
      <c r="S226" s="0" t="n">
        <f aca="false">1 + (2*(INT((ROW()-2)/4))) + MOD(ROW()-2,2)</f>
        <v>113</v>
      </c>
      <c r="T226" s="0" t="str">
        <f aca="false">LMPreScn!CK228</f>
        <v>break</v>
      </c>
      <c r="U226" s="33" t="n">
        <f aca="false">LMPreScn!CI228</f>
        <v>0.408163265306122</v>
      </c>
      <c r="V226" s="0" t="n">
        <f aca="false">LMPreScn!R228</f>
        <v>6</v>
      </c>
      <c r="W226" s="0" t="n">
        <f aca="false">LMPreScn!S228</f>
        <v>10</v>
      </c>
      <c r="X226" s="0" t="str">
        <f aca="false">LMPreScn!M228</f>
        <v>The dam endured the torrential rains.</v>
      </c>
      <c r="Y226" s="0" t="str">
        <f aca="false">LMPreScn!N228</f>
        <v>We had expected it to</v>
      </c>
    </row>
    <row r="227" customFormat="false" ht="13.8" hidden="false" customHeight="false" outlineLevel="0" collapsed="false">
      <c r="A227" s="0" t="str">
        <f aca="false">CONCATENATE("Item/",ASC(C227),"/",E227)</f>
        <v>Item/11029/list_1/half_1/agent_114/metverb_6/target_114/avtcon_1</v>
      </c>
      <c r="B227" s="34" t="str">
        <f aca="false">CONCATENATE("(#", ASC( LMPreScn!I229), ") \d+ (\d+)")</f>
        <v>(#11029) \d+ (\d+)</v>
      </c>
      <c r="C227" s="0" t="n">
        <f aca="false">LMPreScn!I229</f>
        <v>11029</v>
      </c>
      <c r="D227" s="0" t="str">
        <f aca="false">CONCATENATE(P227,"_", R227, "_", T227)</f>
        <v>basement_endured_flood</v>
      </c>
      <c r="E227" s="0" t="str">
        <f aca="false">CONCATENATE( "list_", G227, "/", "half_", K227, "/", "agent_", O227, "/", "metverb_", Q227, "/", "target_", S227, "/", "avtcon_", I227)</f>
        <v>list_1/half_1/agent_114/metverb_6/target_114/avtcon_1</v>
      </c>
      <c r="F227" s="0" t="str">
        <f aca="false">CONCATENATE( H227, "/", L227, "/", P227, "/", R227, "/", T227, "/", J227)</f>
        <v>AH1N/first/basement/endured/flood/con</v>
      </c>
      <c r="G227" s="0" t="n">
        <f aca="false">IF(LEFT(H227,1)="A",1,IF(LEFT(H227,1)="B",2,IF(LEFT(H227,1)="C",3,IF(LEFT(H227,1)="D",4,#na))))</f>
        <v>1</v>
      </c>
      <c r="H227" s="0" t="str">
        <f aca="false">LMPreScn!A229</f>
        <v>AH1N</v>
      </c>
      <c r="I227" s="0" t="n">
        <v>1</v>
      </c>
      <c r="J227" s="0" t="s">
        <v>3592</v>
      </c>
      <c r="K227" s="0" t="n">
        <v>1</v>
      </c>
      <c r="L227" s="0" t="s">
        <v>3593</v>
      </c>
      <c r="M227" s="0" t="n">
        <f aca="false">1 + (2*(INT((ROW()-2)/4))) + MOD(ROW()-2,2)</f>
        <v>114</v>
      </c>
      <c r="N227" s="0" t="str">
        <f aca="false">CONCATENATE("context_",ASC(M227))</f>
        <v>context_114</v>
      </c>
      <c r="O227" s="0" t="n">
        <f aca="false">M227</f>
        <v>114</v>
      </c>
      <c r="P227" s="0" t="str">
        <f aca="false">MID(LMPreScn!M229, SEARCH(" ", LMPreScn!M229, SEARCH(" ", LMPreScn!M229))+1, SEARCH(" ", LMPreScn!M229, SEARCH(" ", LMPreScn!M229)+1) -  (SEARCH(" ", LMPreScn!M229, SEARCH(" ", LMPreScn!M229)) + 1))</f>
        <v>basement</v>
      </c>
      <c r="Q227" s="0" t="n">
        <f aca="false">IF(R227="attempted", 1, IF(R227="avoided", 2, IF(R227="began",3,IF(R227="completed",4, IF(R227="continued",5,IF(R227="endured", 6, IF(R227="enjoyed", 7, IF(R227="finished", 8, IF(R227="preferred", 9, IF(R227="resisted", 10, IF(R227="started", 11, IF(R227="tried",12,"ERROR"))))))))))))</f>
        <v>6</v>
      </c>
      <c r="R227" s="0" t="str">
        <f aca="false">LMPreScn!T229</f>
        <v>endured</v>
      </c>
      <c r="S227" s="0" t="n">
        <f aca="false">1 + (2*(INT((ROW()-2)/4))) + MOD(ROW()-2,2)</f>
        <v>114</v>
      </c>
      <c r="T227" s="0" t="str">
        <f aca="false">LMPreScn!CK229</f>
        <v>flood</v>
      </c>
      <c r="U227" s="33" t="n">
        <f aca="false">LMPreScn!CI229</f>
        <v>0.571428571428571</v>
      </c>
      <c r="V227" s="0" t="n">
        <f aca="false">LMPreScn!R229</f>
        <v>6</v>
      </c>
      <c r="W227" s="0" t="n">
        <f aca="false">LMPreScn!S229</f>
        <v>10</v>
      </c>
      <c r="X227" s="0" t="str">
        <f aca="false">LMPreScn!M229</f>
        <v>Our basement endured the torrential rains.</v>
      </c>
      <c r="Y227" s="0" t="str">
        <f aca="false">LMPreScn!N229</f>
        <v>We had expected it to</v>
      </c>
    </row>
    <row r="228" customFormat="false" ht="13.8" hidden="false" customHeight="false" outlineLevel="0" collapsed="false">
      <c r="A228" s="0" t="str">
        <f aca="false">CONCATENATE("Item/",ASC(C228),"/",E228)</f>
        <v>Item/12029/list_2/half_1/agent_113/metverb_6/target_114/avtcon_2</v>
      </c>
      <c r="B228" s="34" t="str">
        <f aca="false">CONCATENATE("(#", ASC( LMPreScn!I230), ") \d+ (\d+)")</f>
        <v>(#12029) \d+ (\d+)</v>
      </c>
      <c r="C228" s="0" t="n">
        <f aca="false">LMPreScn!I230</f>
        <v>12029</v>
      </c>
      <c r="D228" s="0" t="str">
        <f aca="false">CONCATENATE(P228,"_", R228, "_", T228)</f>
        <v>dam_endured_flood</v>
      </c>
      <c r="E228" s="0" t="str">
        <f aca="false">CONCATENATE( "list_", G228, "/", "half_", K228, "/", "agent_", O228, "/", "metverb_", Q228, "/", "target_", S228, "/", "avtcon_", I228)</f>
        <v>list_2/half_1/agent_113/metverb_6/target_114/avtcon_2</v>
      </c>
      <c r="F228" s="0" t="str">
        <f aca="false">CONCATENATE( H228, "/", L228, "/", P228, "/", R228, "/", T228, "/", J228)</f>
        <v>BH1N/first/dam/endured/flood/incon</v>
      </c>
      <c r="G228" s="0" t="n">
        <f aca="false">IF(LEFT(H228,1)="A",1,IF(LEFT(H228,1)="B",2,IF(LEFT(H228,1)="C",3,IF(LEFT(H228,1)="D",4,#na))))</f>
        <v>2</v>
      </c>
      <c r="H228" s="0" t="str">
        <f aca="false">LMPreScn!A230</f>
        <v>BH1N</v>
      </c>
      <c r="I228" s="0" t="n">
        <v>2</v>
      </c>
      <c r="J228" s="0" t="s">
        <v>3594</v>
      </c>
      <c r="K228" s="0" t="n">
        <v>1</v>
      </c>
      <c r="L228" s="0" t="s">
        <v>3593</v>
      </c>
      <c r="M228" s="0" t="n">
        <f aca="false">1 + (2*(INT((ROW()-2)/4))) + MOD(ROW()-2,2)</f>
        <v>113</v>
      </c>
      <c r="N228" s="0" t="str">
        <f aca="false">CONCATENATE("context_",ASC(M228))</f>
        <v>context_113</v>
      </c>
      <c r="O228" s="0" t="n">
        <f aca="false">M228</f>
        <v>113</v>
      </c>
      <c r="P228" s="0" t="str">
        <f aca="false">MID(LMPreScn!M230, SEARCH(" ", LMPreScn!M230, SEARCH(" ", LMPreScn!M230))+1, SEARCH(" ", LMPreScn!M230, SEARCH(" ", LMPreScn!M230)+1) -  (SEARCH(" ", LMPreScn!M230, SEARCH(" ", LMPreScn!M230)) + 1))</f>
        <v>dam</v>
      </c>
      <c r="Q228" s="0" t="n">
        <f aca="false">IF(R228="attempted", 1, IF(R228="avoided", 2, IF(R228="began",3,IF(R228="completed",4, IF(R228="continued",5,IF(R228="endured", 6, IF(R228="enjoyed", 7, IF(R228="finished", 8, IF(R228="preferred", 9, IF(R228="resisted", 10, IF(R228="started", 11, IF(R228="tried",12,"ERROR"))))))))))))</f>
        <v>6</v>
      </c>
      <c r="R228" s="0" t="str">
        <f aca="false">LMPreScn!T230</f>
        <v>endured</v>
      </c>
      <c r="S228" s="0" t="n">
        <f aca="false">1 + (2*(INT((ROW()-2)/4))) + MOD(ROW()-1,2)</f>
        <v>114</v>
      </c>
      <c r="T228" s="0" t="str">
        <f aca="false">LMPreScn!CK230</f>
        <v>flood</v>
      </c>
      <c r="U228" s="33" t="n">
        <f aca="false">LMPreScn!CI230</f>
        <v>0.0612244897959184</v>
      </c>
      <c r="V228" s="0" t="n">
        <f aca="false">LMPreScn!R230</f>
        <v>6</v>
      </c>
      <c r="W228" s="0" t="n">
        <f aca="false">LMPreScn!S230</f>
        <v>10</v>
      </c>
      <c r="X228" s="0" t="str">
        <f aca="false">LMPreScn!M230</f>
        <v>The dam endured the torrential rains.</v>
      </c>
      <c r="Y228" s="0" t="str">
        <f aca="false">LMPreScn!N230</f>
        <v>We had expected it to</v>
      </c>
    </row>
    <row r="229" customFormat="false" ht="13.8" hidden="false" customHeight="false" outlineLevel="0" collapsed="false">
      <c r="A229" s="0" t="str">
        <f aca="false">CONCATENATE("Item/",ASC(C229),"/",E229)</f>
        <v>Item/13029/list_3/half_1/agent_114/metverb_6/target_113/avtcon_2</v>
      </c>
      <c r="B229" s="34" t="str">
        <f aca="false">CONCATENATE("(#", ASC( LMPreScn!I231), ") \d+ (\d+)")</f>
        <v>(#13029) \d+ (\d+)</v>
      </c>
      <c r="C229" s="0" t="n">
        <f aca="false">LMPreScn!I231</f>
        <v>13029</v>
      </c>
      <c r="D229" s="0" t="str">
        <f aca="false">CONCATENATE(P229,"_", R229, "_", T229)</f>
        <v>basement_endured_break</v>
      </c>
      <c r="E229" s="0" t="str">
        <f aca="false">CONCATENATE( "list_", G229, "/", "half_", K229, "/", "agent_", O229, "/", "metverb_", Q229, "/", "target_", S229, "/", "avtcon_", I229)</f>
        <v>list_3/half_1/agent_114/metverb_6/target_113/avtcon_2</v>
      </c>
      <c r="F229" s="0" t="str">
        <f aca="false">CONCATENATE( H229, "/", L229, "/", P229, "/", R229, "/", T229, "/", J229)</f>
        <v>CH1N/first/basement/endured/break/incon</v>
      </c>
      <c r="G229" s="0" t="n">
        <f aca="false">IF(LEFT(H229,1)="A",1,IF(LEFT(H229,1)="B",2,IF(LEFT(H229,1)="C",3,IF(LEFT(H229,1)="D",4,#na))))</f>
        <v>3</v>
      </c>
      <c r="H229" s="0" t="str">
        <f aca="false">LMPreScn!A231</f>
        <v>CH1N</v>
      </c>
      <c r="I229" s="0" t="n">
        <v>2</v>
      </c>
      <c r="J229" s="0" t="s">
        <v>3594</v>
      </c>
      <c r="K229" s="0" t="n">
        <v>1</v>
      </c>
      <c r="L229" s="0" t="s">
        <v>3593</v>
      </c>
      <c r="M229" s="0" t="n">
        <f aca="false">1 + (2*(INT((ROW()-2)/4))) + MOD(ROW()-2,2)</f>
        <v>114</v>
      </c>
      <c r="N229" s="0" t="str">
        <f aca="false">CONCATENATE("context_",ASC(M229))</f>
        <v>context_114</v>
      </c>
      <c r="O229" s="0" t="n">
        <f aca="false">M229</f>
        <v>114</v>
      </c>
      <c r="P229" s="0" t="str">
        <f aca="false">MID(LMPreScn!M231, SEARCH(" ", LMPreScn!M231, SEARCH(" ", LMPreScn!M231))+1, SEARCH(" ", LMPreScn!M231, SEARCH(" ", LMPreScn!M231)+1) -  (SEARCH(" ", LMPreScn!M231, SEARCH(" ", LMPreScn!M231)) + 1))</f>
        <v>basement</v>
      </c>
      <c r="Q229" s="0" t="n">
        <f aca="false">IF(R229="attempted", 1, IF(R229="avoided", 2, IF(R229="began",3,IF(R229="completed",4, IF(R229="continued",5,IF(R229="endured", 6, IF(R229="enjoyed", 7, IF(R229="finished", 8, IF(R229="preferred", 9, IF(R229="resisted", 10, IF(R229="started", 11, IF(R229="tried",12,"ERROR"))))))))))))</f>
        <v>6</v>
      </c>
      <c r="R229" s="0" t="str">
        <f aca="false">LMPreScn!T231</f>
        <v>endured</v>
      </c>
      <c r="S229" s="0" t="n">
        <f aca="false">1 + (2*(INT((ROW()-2)/4))) + MOD(ROW()-1,2)</f>
        <v>113</v>
      </c>
      <c r="T229" s="0" t="str">
        <f aca="false">LMPreScn!CK231</f>
        <v>break</v>
      </c>
      <c r="U229" s="33" t="n">
        <f aca="false">LMPreScn!CI231</f>
        <v>0</v>
      </c>
      <c r="V229" s="0" t="n">
        <f aca="false">LMPreScn!R231</f>
        <v>6</v>
      </c>
      <c r="W229" s="0" t="n">
        <f aca="false">LMPreScn!S231</f>
        <v>10</v>
      </c>
      <c r="X229" s="0" t="str">
        <f aca="false">LMPreScn!M231</f>
        <v>Our basement endured the torrential rains.</v>
      </c>
      <c r="Y229" s="0" t="str">
        <f aca="false">LMPreScn!N231</f>
        <v>We had expected it to</v>
      </c>
    </row>
    <row r="230" customFormat="false" ht="13.8" hidden="false" customHeight="false" outlineLevel="0" collapsed="false">
      <c r="A230" s="0" t="str">
        <f aca="false">CONCATENATE("Item/",ASC(C230),"/",E230)</f>
        <v>Item/15029/list_1/half_1/agent_115/metverb_6/target_115/avtcon_1</v>
      </c>
      <c r="B230" s="34" t="str">
        <f aca="false">CONCATENATE("(#", ASC( LMPreScn!I232), ") \d+ (\d+)")</f>
        <v>(#15029) \d+ (\d+)</v>
      </c>
      <c r="C230" s="0" t="n">
        <f aca="false">LMPreScn!I232</f>
        <v>15029</v>
      </c>
      <c r="D230" s="0" t="str">
        <f aca="false">CONCATENATE(P230,"_", R230, "_", T230)</f>
        <v>dam_endured_break</v>
      </c>
      <c r="E230" s="0" t="str">
        <f aca="false">CONCATENATE( "list_", G230, "/", "half_", K230, "/", "agent_", O230, "/", "metverb_", Q230, "/", "target_", S230, "/", "avtcon_", I230)</f>
        <v>list_1/half_1/agent_115/metverb_6/target_115/avtcon_1</v>
      </c>
      <c r="F230" s="0" t="str">
        <f aca="false">CONCATENATE( H230, "/", L230, "/", P230, "/", R230, "/", T230, "/", J230)</f>
        <v>AH2N/first/dam/endured/break/con</v>
      </c>
      <c r="G230" s="0" t="n">
        <f aca="false">IF(LEFT(H230,1)="A",1,IF(LEFT(H230,1)="B",2,IF(LEFT(H230,1)="C",3,IF(LEFT(H230,1)="D",4,#na))))</f>
        <v>1</v>
      </c>
      <c r="H230" s="0" t="str">
        <f aca="false">LMPreScn!A232</f>
        <v>AH2N</v>
      </c>
      <c r="I230" s="0" t="n">
        <v>1</v>
      </c>
      <c r="J230" s="0" t="s">
        <v>3592</v>
      </c>
      <c r="K230" s="0" t="n">
        <v>1</v>
      </c>
      <c r="L230" s="0" t="s">
        <v>3593</v>
      </c>
      <c r="M230" s="0" t="n">
        <f aca="false">1 + (2*(INT((ROW()-2)/4))) + MOD(ROW()-2,2)</f>
        <v>115</v>
      </c>
      <c r="N230" s="0" t="str">
        <f aca="false">CONCATENATE("context_",ASC(M230))</f>
        <v>context_115</v>
      </c>
      <c r="O230" s="0" t="n">
        <f aca="false">M230</f>
        <v>115</v>
      </c>
      <c r="P230" s="0" t="str">
        <f aca="false">MID(LMPreScn!M232, SEARCH(" ", LMPreScn!M232, SEARCH(" ", LMPreScn!M232))+1, SEARCH(" ", LMPreScn!M232, SEARCH(" ", LMPreScn!M232)+1) -  (SEARCH(" ", LMPreScn!M232, SEARCH(" ", LMPreScn!M232)) + 1))</f>
        <v>dam</v>
      </c>
      <c r="Q230" s="0" t="n">
        <f aca="false">IF(R230="attempted", 1, IF(R230="avoided", 2, IF(R230="began",3,IF(R230="completed",4, IF(R230="continued",5,IF(R230="endured", 6, IF(R230="enjoyed", 7, IF(R230="finished", 8, IF(R230="preferred", 9, IF(R230="resisted", 10, IF(R230="started", 11, IF(R230="tried",12,"ERROR"))))))))))))</f>
        <v>6</v>
      </c>
      <c r="R230" s="0" t="str">
        <f aca="false">LMPreScn!T232</f>
        <v>endured</v>
      </c>
      <c r="S230" s="0" t="n">
        <f aca="false">1 + (2*(INT((ROW()-2)/4))) + MOD(ROW()-2,2)</f>
        <v>115</v>
      </c>
      <c r="T230" s="0" t="str">
        <f aca="false">LMPreScn!CK232</f>
        <v>break</v>
      </c>
      <c r="U230" s="33" t="n">
        <f aca="false">LMPreScn!CI232</f>
        <v>0.408163265306122</v>
      </c>
      <c r="V230" s="0" t="n">
        <f aca="false">LMPreScn!R232</f>
        <v>6</v>
      </c>
      <c r="W230" s="0" t="n">
        <f aca="false">LMPreScn!S232</f>
        <v>10</v>
      </c>
      <c r="X230" s="0" t="str">
        <f aca="false">LMPreScn!M232</f>
        <v>The dam endured the torrential rains.</v>
      </c>
      <c r="Y230" s="0" t="str">
        <f aca="false">LMPreScn!N232</f>
        <v>We had expected it to</v>
      </c>
    </row>
    <row r="231" customFormat="false" ht="13.8" hidden="false" customHeight="false" outlineLevel="0" collapsed="false">
      <c r="A231" s="0" t="str">
        <f aca="false">CONCATENATE("Item/",ASC(C231),"/",E231)</f>
        <v>Item/16029/list_4/half_1/agent_116/metverb_6/target_116/avtcon_1</v>
      </c>
      <c r="B231" s="34" t="str">
        <f aca="false">CONCATENATE("(#", ASC( LMPreScn!I233), ") \d+ (\d+)")</f>
        <v>(#16029) \d+ (\d+)</v>
      </c>
      <c r="C231" s="0" t="n">
        <f aca="false">LMPreScn!I233</f>
        <v>16029</v>
      </c>
      <c r="D231" s="0" t="str">
        <f aca="false">CONCATENATE(P231,"_", R231, "_", T231)</f>
        <v>basement_endured_flood</v>
      </c>
      <c r="E231" s="0" t="str">
        <f aca="false">CONCATENATE( "list_", G231, "/", "half_", K231, "/", "agent_", O231, "/", "metverb_", Q231, "/", "target_", S231, "/", "avtcon_", I231)</f>
        <v>list_4/half_1/agent_116/metverb_6/target_116/avtcon_1</v>
      </c>
      <c r="F231" s="0" t="str">
        <f aca="false">CONCATENATE( H231, "/", L231, "/", P231, "/", R231, "/", T231, "/", J231)</f>
        <v>DH2N/first/basement/endured/flood/con</v>
      </c>
      <c r="G231" s="0" t="n">
        <f aca="false">IF(LEFT(H231,1)="A",1,IF(LEFT(H231,1)="B",2,IF(LEFT(H231,1)="C",3,IF(LEFT(H231,1)="D",4,#na))))</f>
        <v>4</v>
      </c>
      <c r="H231" s="0" t="str">
        <f aca="false">LMPreScn!A233</f>
        <v>DH2N</v>
      </c>
      <c r="I231" s="0" t="n">
        <v>1</v>
      </c>
      <c r="J231" s="0" t="s">
        <v>3592</v>
      </c>
      <c r="K231" s="0" t="n">
        <v>1</v>
      </c>
      <c r="L231" s="0" t="s">
        <v>3593</v>
      </c>
      <c r="M231" s="0" t="n">
        <f aca="false">1 + (2*(INT((ROW()-2)/4))) + MOD(ROW()-2,2)</f>
        <v>116</v>
      </c>
      <c r="N231" s="0" t="str">
        <f aca="false">CONCATENATE("context_",ASC(M231))</f>
        <v>context_116</v>
      </c>
      <c r="O231" s="0" t="n">
        <f aca="false">M231</f>
        <v>116</v>
      </c>
      <c r="P231" s="0" t="str">
        <f aca="false">MID(LMPreScn!M233, SEARCH(" ", LMPreScn!M233, SEARCH(" ", LMPreScn!M233))+1, SEARCH(" ", LMPreScn!M233, SEARCH(" ", LMPreScn!M233)+1) -  (SEARCH(" ", LMPreScn!M233, SEARCH(" ", LMPreScn!M233)) + 1))</f>
        <v>basement</v>
      </c>
      <c r="Q231" s="0" t="n">
        <f aca="false">IF(R231="attempted", 1, IF(R231="avoided", 2, IF(R231="began",3,IF(R231="completed",4, IF(R231="continued",5,IF(R231="endured", 6, IF(R231="enjoyed", 7, IF(R231="finished", 8, IF(R231="preferred", 9, IF(R231="resisted", 10, IF(R231="started", 11, IF(R231="tried",12,"ERROR"))))))))))))</f>
        <v>6</v>
      </c>
      <c r="R231" s="0" t="str">
        <f aca="false">LMPreScn!T233</f>
        <v>endured</v>
      </c>
      <c r="S231" s="0" t="n">
        <f aca="false">1 + (2*(INT((ROW()-2)/4))) + MOD(ROW()-2,2)</f>
        <v>116</v>
      </c>
      <c r="T231" s="0" t="str">
        <f aca="false">LMPreScn!CK233</f>
        <v>flood</v>
      </c>
      <c r="U231" s="33" t="n">
        <f aca="false">LMPreScn!CI233</f>
        <v>0.571428571428571</v>
      </c>
      <c r="V231" s="0" t="n">
        <f aca="false">LMPreScn!R233</f>
        <v>6</v>
      </c>
      <c r="W231" s="0" t="n">
        <f aca="false">LMPreScn!S233</f>
        <v>10</v>
      </c>
      <c r="X231" s="0" t="str">
        <f aca="false">LMPreScn!M233</f>
        <v>Our basement endured the torrential rains.</v>
      </c>
      <c r="Y231" s="0" t="str">
        <f aca="false">LMPreScn!N233</f>
        <v>We had expected it to</v>
      </c>
    </row>
    <row r="232" customFormat="false" ht="13.8" hidden="false" customHeight="false" outlineLevel="0" collapsed="false">
      <c r="A232" s="0" t="str">
        <f aca="false">CONCATENATE("Item/",ASC(C232),"/",E232)</f>
        <v>Item/17029/list_3/half_1/agent_115/metverb_6/target_116/avtcon_2</v>
      </c>
      <c r="B232" s="34" t="str">
        <f aca="false">CONCATENATE("(#", ASC( LMPreScn!I234), ") \d+ (\d+)")</f>
        <v>(#17029) \d+ (\d+)</v>
      </c>
      <c r="C232" s="0" t="n">
        <f aca="false">LMPreScn!I234</f>
        <v>17029</v>
      </c>
      <c r="D232" s="0" t="str">
        <f aca="false">CONCATENATE(P232,"_", R232, "_", T232)</f>
        <v>dam_endured_flood</v>
      </c>
      <c r="E232" s="0" t="str">
        <f aca="false">CONCATENATE( "list_", G232, "/", "half_", K232, "/", "agent_", O232, "/", "metverb_", Q232, "/", "target_", S232, "/", "avtcon_", I232)</f>
        <v>list_3/half_1/agent_115/metverb_6/target_116/avtcon_2</v>
      </c>
      <c r="F232" s="0" t="str">
        <f aca="false">CONCATENATE( H232, "/", L232, "/", P232, "/", R232, "/", T232, "/", J232)</f>
        <v>CH2N/first/dam/endured/flood/incon</v>
      </c>
      <c r="G232" s="0" t="n">
        <f aca="false">IF(LEFT(H232,1)="A",1,IF(LEFT(H232,1)="B",2,IF(LEFT(H232,1)="C",3,IF(LEFT(H232,1)="D",4,#na))))</f>
        <v>3</v>
      </c>
      <c r="H232" s="0" t="str">
        <f aca="false">LMPreScn!A234</f>
        <v>CH2N</v>
      </c>
      <c r="I232" s="0" t="n">
        <v>2</v>
      </c>
      <c r="J232" s="0" t="s">
        <v>3594</v>
      </c>
      <c r="K232" s="0" t="n">
        <v>1</v>
      </c>
      <c r="L232" s="0" t="s">
        <v>3593</v>
      </c>
      <c r="M232" s="0" t="n">
        <f aca="false">1 + (2*(INT((ROW()-2)/4))) + MOD(ROW()-2,2)</f>
        <v>115</v>
      </c>
      <c r="N232" s="0" t="str">
        <f aca="false">CONCATENATE("context_",ASC(M232))</f>
        <v>context_115</v>
      </c>
      <c r="O232" s="0" t="n">
        <f aca="false">M232</f>
        <v>115</v>
      </c>
      <c r="P232" s="0" t="str">
        <f aca="false">MID(LMPreScn!M234, SEARCH(" ", LMPreScn!M234, SEARCH(" ", LMPreScn!M234))+1, SEARCH(" ", LMPreScn!M234, SEARCH(" ", LMPreScn!M234)+1) -  (SEARCH(" ", LMPreScn!M234, SEARCH(" ", LMPreScn!M234)) + 1))</f>
        <v>dam</v>
      </c>
      <c r="Q232" s="0" t="n">
        <f aca="false">IF(R232="attempted", 1, IF(R232="avoided", 2, IF(R232="began",3,IF(R232="completed",4, IF(R232="continued",5,IF(R232="endured", 6, IF(R232="enjoyed", 7, IF(R232="finished", 8, IF(R232="preferred", 9, IF(R232="resisted", 10, IF(R232="started", 11, IF(R232="tried",12,"ERROR"))))))))))))</f>
        <v>6</v>
      </c>
      <c r="R232" s="0" t="str">
        <f aca="false">LMPreScn!T234</f>
        <v>endured</v>
      </c>
      <c r="S232" s="0" t="n">
        <f aca="false">1 + (2*(INT((ROW()-2)/4))) + MOD(ROW()-1,2)</f>
        <v>116</v>
      </c>
      <c r="T232" s="0" t="str">
        <f aca="false">LMPreScn!CK234</f>
        <v>flood</v>
      </c>
      <c r="U232" s="33" t="n">
        <f aca="false">LMPreScn!CI234</f>
        <v>0.0612244897959184</v>
      </c>
      <c r="V232" s="0" t="n">
        <f aca="false">LMPreScn!R234</f>
        <v>6</v>
      </c>
      <c r="W232" s="0" t="n">
        <f aca="false">LMPreScn!S234</f>
        <v>10</v>
      </c>
      <c r="X232" s="0" t="str">
        <f aca="false">LMPreScn!M234</f>
        <v>The dam endured the torrential rains.</v>
      </c>
      <c r="Y232" s="0" t="str">
        <f aca="false">LMPreScn!N234</f>
        <v>We had expected it to</v>
      </c>
    </row>
    <row r="233" customFormat="false" ht="13.8" hidden="false" customHeight="false" outlineLevel="0" collapsed="false">
      <c r="A233" s="0" t="str">
        <f aca="false">CONCATENATE("Item/",ASC(C233),"/",E233)</f>
        <v>Item/18029/list_2/half_1/agent_116/metverb_6/target_115/avtcon_2</v>
      </c>
      <c r="B233" s="34" t="str">
        <f aca="false">CONCATENATE("(#", ASC( LMPreScn!I235), ") \d+ (\d+)")</f>
        <v>(#18029) \d+ (\d+)</v>
      </c>
      <c r="C233" s="0" t="n">
        <f aca="false">LMPreScn!I235</f>
        <v>18029</v>
      </c>
      <c r="D233" s="0" t="str">
        <f aca="false">CONCATENATE(P233,"_", R233, "_", T233)</f>
        <v>basement_endured_break</v>
      </c>
      <c r="E233" s="0" t="str">
        <f aca="false">CONCATENATE( "list_", G233, "/", "half_", K233, "/", "agent_", O233, "/", "metverb_", Q233, "/", "target_", S233, "/", "avtcon_", I233)</f>
        <v>list_2/half_1/agent_116/metverb_6/target_115/avtcon_2</v>
      </c>
      <c r="F233" s="0" t="str">
        <f aca="false">CONCATENATE( H233, "/", L233, "/", P233, "/", R233, "/", T233, "/", J233)</f>
        <v>BH2N/first/basement/endured/break/incon</v>
      </c>
      <c r="G233" s="0" t="n">
        <f aca="false">IF(LEFT(H233,1)="A",1,IF(LEFT(H233,1)="B",2,IF(LEFT(H233,1)="C",3,IF(LEFT(H233,1)="D",4,#na))))</f>
        <v>2</v>
      </c>
      <c r="H233" s="0" t="str">
        <f aca="false">LMPreScn!A235</f>
        <v>BH2N</v>
      </c>
      <c r="I233" s="0" t="n">
        <v>2</v>
      </c>
      <c r="J233" s="0" t="s">
        <v>3594</v>
      </c>
      <c r="K233" s="0" t="n">
        <v>1</v>
      </c>
      <c r="L233" s="0" t="s">
        <v>3593</v>
      </c>
      <c r="M233" s="0" t="n">
        <f aca="false">1 + (2*(INT((ROW()-2)/4))) + MOD(ROW()-2,2)</f>
        <v>116</v>
      </c>
      <c r="N233" s="0" t="str">
        <f aca="false">CONCATENATE("context_",ASC(M233))</f>
        <v>context_116</v>
      </c>
      <c r="O233" s="0" t="n">
        <f aca="false">M233</f>
        <v>116</v>
      </c>
      <c r="P233" s="0" t="str">
        <f aca="false">MID(LMPreScn!M235, SEARCH(" ", LMPreScn!M235, SEARCH(" ", LMPreScn!M235))+1, SEARCH(" ", LMPreScn!M235, SEARCH(" ", LMPreScn!M235)+1) -  (SEARCH(" ", LMPreScn!M235, SEARCH(" ", LMPreScn!M235)) + 1))</f>
        <v>basement</v>
      </c>
      <c r="Q233" s="0" t="n">
        <f aca="false">IF(R233="attempted", 1, IF(R233="avoided", 2, IF(R233="began",3,IF(R233="completed",4, IF(R233="continued",5,IF(R233="endured", 6, IF(R233="enjoyed", 7, IF(R233="finished", 8, IF(R233="preferred", 9, IF(R233="resisted", 10, IF(R233="started", 11, IF(R233="tried",12,"ERROR"))))))))))))</f>
        <v>6</v>
      </c>
      <c r="R233" s="0" t="str">
        <f aca="false">LMPreScn!T235</f>
        <v>endured</v>
      </c>
      <c r="S233" s="0" t="n">
        <f aca="false">1 + (2*(INT((ROW()-2)/4))) + MOD(ROW()-1,2)</f>
        <v>115</v>
      </c>
      <c r="T233" s="0" t="str">
        <f aca="false">LMPreScn!CK235</f>
        <v>break</v>
      </c>
      <c r="U233" s="33" t="n">
        <f aca="false">LMPreScn!CI235</f>
        <v>0</v>
      </c>
      <c r="V233" s="0" t="n">
        <f aca="false">LMPreScn!R235</f>
        <v>6</v>
      </c>
      <c r="W233" s="0" t="n">
        <f aca="false">LMPreScn!S235</f>
        <v>10</v>
      </c>
      <c r="X233" s="0" t="str">
        <f aca="false">LMPreScn!M235</f>
        <v>Our basement endured the torrential rains.</v>
      </c>
      <c r="Y233" s="0" t="str">
        <f aca="false">LMPreScn!N235</f>
        <v>We had expected it to</v>
      </c>
    </row>
    <row r="234" customFormat="false" ht="13.8" hidden="false" customHeight="false" outlineLevel="0" collapsed="false">
      <c r="A234" s="0" t="str">
        <f aca="false">CONCATENATE("Item/",ASC(C234),"/",E234)</f>
        <v>Item/10030/list_4/half_1/agent_117/metverb_7/target_117/avtcon_1</v>
      </c>
      <c r="B234" s="34" t="str">
        <f aca="false">CONCATENATE("(#", ASC( LMPreScn!I236), ") \d+ (\d+)")</f>
        <v>(#10030) \d+ (\d+)</v>
      </c>
      <c r="C234" s="0" t="n">
        <f aca="false">LMPreScn!I236</f>
        <v>10030</v>
      </c>
      <c r="D234" s="0" t="str">
        <f aca="false">CONCATENATE(P234,"_", R234, "_", T234)</f>
        <v>anglers_enjoyed_fish</v>
      </c>
      <c r="E234" s="0" t="str">
        <f aca="false">CONCATENATE( "list_", G234, "/", "half_", K234, "/", "agent_", O234, "/", "metverb_", Q234, "/", "target_", S234, "/", "avtcon_", I234)</f>
        <v>list_4/half_1/agent_117/metverb_7/target_117/avtcon_1</v>
      </c>
      <c r="F234" s="0" t="str">
        <f aca="false">CONCATENATE( H234, "/", L234, "/", P234, "/", R234, "/", T234, "/", J234)</f>
        <v>DH1N/first/anglers/enjoyed/fish/con</v>
      </c>
      <c r="G234" s="0" t="n">
        <f aca="false">IF(LEFT(H234,1)="A",1,IF(LEFT(H234,1)="B",2,IF(LEFT(H234,1)="C",3,IF(LEFT(H234,1)="D",4,#na))))</f>
        <v>4</v>
      </c>
      <c r="H234" s="0" t="str">
        <f aca="false">LMPreScn!A236</f>
        <v>DH1N</v>
      </c>
      <c r="I234" s="0" t="n">
        <v>1</v>
      </c>
      <c r="J234" s="0" t="s">
        <v>3592</v>
      </c>
      <c r="K234" s="0" t="n">
        <v>1</v>
      </c>
      <c r="L234" s="0" t="s">
        <v>3593</v>
      </c>
      <c r="M234" s="0" t="n">
        <f aca="false">1 + (2*(INT((ROW()-2)/4))) + MOD(ROW()-2,2)</f>
        <v>117</v>
      </c>
      <c r="N234" s="0" t="str">
        <f aca="false">CONCATENATE("context_",ASC(M234))</f>
        <v>context_117</v>
      </c>
      <c r="O234" s="0" t="n">
        <f aca="false">M234</f>
        <v>117</v>
      </c>
      <c r="P234" s="0" t="str">
        <f aca="false">MID(LMPreScn!M236, SEARCH(" ", LMPreScn!M236, SEARCH(" ", LMPreScn!M236))+1, SEARCH(" ", LMPreScn!M236, SEARCH(" ", LMPreScn!M236)+1) -  (SEARCH(" ", LMPreScn!M236, SEARCH(" ", LMPreScn!M236)) + 1))</f>
        <v>anglers</v>
      </c>
      <c r="Q234" s="0" t="n">
        <f aca="false">IF(R234="attempted", 1, IF(R234="avoided", 2, IF(R234="began",3,IF(R234="completed",4, IF(R234="continued",5,IF(R234="endured", 6, IF(R234="enjoyed", 7, IF(R234="finished", 8, IF(R234="preferred", 9, IF(R234="resisted", 10, IF(R234="started", 11, IF(R234="tried",12,"ERROR"))))))))))))</f>
        <v>7</v>
      </c>
      <c r="R234" s="0" t="str">
        <f aca="false">LMPreScn!T236</f>
        <v>enjoyed</v>
      </c>
      <c r="S234" s="0" t="n">
        <f aca="false">1 + (2*(INT((ROW()-2)/4))) + MOD(ROW()-2,2)</f>
        <v>117</v>
      </c>
      <c r="T234" s="0" t="str">
        <f aca="false">LMPreScn!CK236</f>
        <v>fish</v>
      </c>
      <c r="U234" s="33" t="n">
        <f aca="false">LMPreScn!CI236</f>
        <v>0.346938775510204</v>
      </c>
      <c r="V234" s="0" t="n">
        <f aca="false">LMPreScn!R236</f>
        <v>7</v>
      </c>
      <c r="W234" s="0" t="n">
        <f aca="false">LMPreScn!S236</f>
        <v>10</v>
      </c>
      <c r="X234" s="0" t="str">
        <f aca="false">LMPreScn!M236</f>
        <v>The anglers enjoyed the pond.</v>
      </c>
      <c r="Y234" s="0" t="str">
        <f aca="false">LMPreScn!N236</f>
        <v>In the peaceful setting they could</v>
      </c>
    </row>
    <row r="235" customFormat="false" ht="13.8" hidden="false" customHeight="false" outlineLevel="0" collapsed="false">
      <c r="A235" s="0" t="str">
        <f aca="false">CONCATENATE("Item/",ASC(C235),"/",E235)</f>
        <v>Item/11030/list_1/half_1/agent_118/metverb_7/target_118/avtcon_1</v>
      </c>
      <c r="B235" s="34" t="str">
        <f aca="false">CONCATENATE("(#", ASC( LMPreScn!I237), ") \d+ (\d+)")</f>
        <v>(#11030) \d+ (\d+)</v>
      </c>
      <c r="C235" s="0" t="n">
        <f aca="false">LMPreScn!I237</f>
        <v>11030</v>
      </c>
      <c r="D235" s="0" t="str">
        <f aca="false">CONCATENATE(P235,"_", R235, "_", T235)</f>
        <v>ducks_enjoyed_swim</v>
      </c>
      <c r="E235" s="0" t="str">
        <f aca="false">CONCATENATE( "list_", G235, "/", "half_", K235, "/", "agent_", O235, "/", "metverb_", Q235, "/", "target_", S235, "/", "avtcon_", I235)</f>
        <v>list_1/half_1/agent_118/metverb_7/target_118/avtcon_1</v>
      </c>
      <c r="F235" s="0" t="str">
        <f aca="false">CONCATENATE( H235, "/", L235, "/", P235, "/", R235, "/", T235, "/", J235)</f>
        <v>AH1N/first/ducks/enjoyed/swim/con</v>
      </c>
      <c r="G235" s="0" t="n">
        <f aca="false">IF(LEFT(H235,1)="A",1,IF(LEFT(H235,1)="B",2,IF(LEFT(H235,1)="C",3,IF(LEFT(H235,1)="D",4,#na))))</f>
        <v>1</v>
      </c>
      <c r="H235" s="0" t="str">
        <f aca="false">LMPreScn!A237</f>
        <v>AH1N</v>
      </c>
      <c r="I235" s="0" t="n">
        <v>1</v>
      </c>
      <c r="J235" s="0" t="s">
        <v>3592</v>
      </c>
      <c r="K235" s="0" t="n">
        <v>1</v>
      </c>
      <c r="L235" s="0" t="s">
        <v>3593</v>
      </c>
      <c r="M235" s="0" t="n">
        <f aca="false">1 + (2*(INT((ROW()-2)/4))) + MOD(ROW()-2,2)</f>
        <v>118</v>
      </c>
      <c r="N235" s="0" t="str">
        <f aca="false">CONCATENATE("context_",ASC(M235))</f>
        <v>context_118</v>
      </c>
      <c r="O235" s="0" t="n">
        <f aca="false">M235</f>
        <v>118</v>
      </c>
      <c r="P235" s="0" t="str">
        <f aca="false">MID(LMPreScn!M237, SEARCH(" ", LMPreScn!M237, SEARCH(" ", LMPreScn!M237))+1, SEARCH(" ", LMPreScn!M237, SEARCH(" ", LMPreScn!M237)+1) -  (SEARCH(" ", LMPreScn!M237, SEARCH(" ", LMPreScn!M237)) + 1))</f>
        <v>ducks</v>
      </c>
      <c r="Q235" s="0" t="n">
        <f aca="false">IF(R235="attempted", 1, IF(R235="avoided", 2, IF(R235="began",3,IF(R235="completed",4, IF(R235="continued",5,IF(R235="endured", 6, IF(R235="enjoyed", 7, IF(R235="finished", 8, IF(R235="preferred", 9, IF(R235="resisted", 10, IF(R235="started", 11, IF(R235="tried",12,"ERROR"))))))))))))</f>
        <v>7</v>
      </c>
      <c r="R235" s="0" t="str">
        <f aca="false">LMPreScn!T237</f>
        <v>enjoyed</v>
      </c>
      <c r="S235" s="0" t="n">
        <f aca="false">1 + (2*(INT((ROW()-2)/4))) + MOD(ROW()-2,2)</f>
        <v>118</v>
      </c>
      <c r="T235" s="0" t="str">
        <f aca="false">LMPreScn!CK237</f>
        <v>swim</v>
      </c>
      <c r="U235" s="33" t="n">
        <f aca="false">LMPreScn!CI237</f>
        <v>0.448979591836735</v>
      </c>
      <c r="V235" s="0" t="n">
        <f aca="false">LMPreScn!R237</f>
        <v>7</v>
      </c>
      <c r="W235" s="0" t="n">
        <f aca="false">LMPreScn!S237</f>
        <v>10</v>
      </c>
      <c r="X235" s="0" t="str">
        <f aca="false">LMPreScn!M237</f>
        <v>The ducks enjoyed the pond.</v>
      </c>
      <c r="Y235" s="0" t="str">
        <f aca="false">LMPreScn!N237</f>
        <v>In the peaceful setting they could</v>
      </c>
    </row>
    <row r="236" customFormat="false" ht="13.8" hidden="false" customHeight="false" outlineLevel="0" collapsed="false">
      <c r="A236" s="0" t="str">
        <f aca="false">CONCATENATE("Item/",ASC(C236),"/",E236)</f>
        <v>Item/12030/list_2/half_1/agent_117/metverb_7/target_118/avtcon_2</v>
      </c>
      <c r="B236" s="34" t="str">
        <f aca="false">CONCATENATE("(#", ASC( LMPreScn!I238), ") \d+ (\d+)")</f>
        <v>(#12030) \d+ (\d+)</v>
      </c>
      <c r="C236" s="0" t="n">
        <f aca="false">LMPreScn!I238</f>
        <v>12030</v>
      </c>
      <c r="D236" s="0" t="str">
        <f aca="false">CONCATENATE(P236,"_", R236, "_", T236)</f>
        <v>anglers_enjoyed_swim</v>
      </c>
      <c r="E236" s="0" t="str">
        <f aca="false">CONCATENATE( "list_", G236, "/", "half_", K236, "/", "agent_", O236, "/", "metverb_", Q236, "/", "target_", S236, "/", "avtcon_", I236)</f>
        <v>list_2/half_1/agent_117/metverb_7/target_118/avtcon_2</v>
      </c>
      <c r="F236" s="0" t="str">
        <f aca="false">CONCATENATE( H236, "/", L236, "/", P236, "/", R236, "/", T236, "/", J236)</f>
        <v>BH1N/first/anglers/enjoyed/swim/incon</v>
      </c>
      <c r="G236" s="0" t="n">
        <f aca="false">IF(LEFT(H236,1)="A",1,IF(LEFT(H236,1)="B",2,IF(LEFT(H236,1)="C",3,IF(LEFT(H236,1)="D",4,#na))))</f>
        <v>2</v>
      </c>
      <c r="H236" s="0" t="str">
        <f aca="false">LMPreScn!A238</f>
        <v>BH1N</v>
      </c>
      <c r="I236" s="0" t="n">
        <v>2</v>
      </c>
      <c r="J236" s="0" t="s">
        <v>3594</v>
      </c>
      <c r="K236" s="0" t="n">
        <v>1</v>
      </c>
      <c r="L236" s="0" t="s">
        <v>3593</v>
      </c>
      <c r="M236" s="0" t="n">
        <f aca="false">1 + (2*(INT((ROW()-2)/4))) + MOD(ROW()-2,2)</f>
        <v>117</v>
      </c>
      <c r="N236" s="0" t="str">
        <f aca="false">CONCATENATE("context_",ASC(M236))</f>
        <v>context_117</v>
      </c>
      <c r="O236" s="0" t="n">
        <f aca="false">M236</f>
        <v>117</v>
      </c>
      <c r="P236" s="0" t="str">
        <f aca="false">MID(LMPreScn!M238, SEARCH(" ", LMPreScn!M238, SEARCH(" ", LMPreScn!M238))+1, SEARCH(" ", LMPreScn!M238, SEARCH(" ", LMPreScn!M238)+1) -  (SEARCH(" ", LMPreScn!M238, SEARCH(" ", LMPreScn!M238)) + 1))</f>
        <v>anglers</v>
      </c>
      <c r="Q236" s="0" t="n">
        <f aca="false">IF(R236="attempted", 1, IF(R236="avoided", 2, IF(R236="began",3,IF(R236="completed",4, IF(R236="continued",5,IF(R236="endured", 6, IF(R236="enjoyed", 7, IF(R236="finished", 8, IF(R236="preferred", 9, IF(R236="resisted", 10, IF(R236="started", 11, IF(R236="tried",12,"ERROR"))))))))))))</f>
        <v>7</v>
      </c>
      <c r="R236" s="0" t="str">
        <f aca="false">LMPreScn!T238</f>
        <v>enjoyed</v>
      </c>
      <c r="S236" s="0" t="n">
        <f aca="false">1 + (2*(INT((ROW()-2)/4))) + MOD(ROW()-1,2)</f>
        <v>118</v>
      </c>
      <c r="T236" s="0" t="str">
        <f aca="false">LMPreScn!CK238</f>
        <v>swim</v>
      </c>
      <c r="U236" s="33" t="n">
        <f aca="false">LMPreScn!CI238</f>
        <v>0.122448979591837</v>
      </c>
      <c r="V236" s="0" t="n">
        <f aca="false">LMPreScn!R238</f>
        <v>7</v>
      </c>
      <c r="W236" s="0" t="n">
        <f aca="false">LMPreScn!S238</f>
        <v>10</v>
      </c>
      <c r="X236" s="0" t="str">
        <f aca="false">LMPreScn!M238</f>
        <v>The anglers enjoyed the pond.</v>
      </c>
      <c r="Y236" s="0" t="str">
        <f aca="false">LMPreScn!N238</f>
        <v>In the peaceful setting they could</v>
      </c>
    </row>
    <row r="237" customFormat="false" ht="13.8" hidden="false" customHeight="false" outlineLevel="0" collapsed="false">
      <c r="A237" s="0" t="str">
        <f aca="false">CONCATENATE("Item/",ASC(C237),"/",E237)</f>
        <v>Item/13030/list_3/half_1/agent_118/metverb_7/target_117/avtcon_2</v>
      </c>
      <c r="B237" s="34" t="str">
        <f aca="false">CONCATENATE("(#", ASC( LMPreScn!I239), ") \d+ (\d+)")</f>
        <v>(#13030) \d+ (\d+)</v>
      </c>
      <c r="C237" s="0" t="n">
        <f aca="false">LMPreScn!I239</f>
        <v>13030</v>
      </c>
      <c r="D237" s="0" t="str">
        <f aca="false">CONCATENATE(P237,"_", R237, "_", T237)</f>
        <v>ducks_enjoyed_fish</v>
      </c>
      <c r="E237" s="0" t="str">
        <f aca="false">CONCATENATE( "list_", G237, "/", "half_", K237, "/", "agent_", O237, "/", "metverb_", Q237, "/", "target_", S237, "/", "avtcon_", I237)</f>
        <v>list_3/half_1/agent_118/metverb_7/target_117/avtcon_2</v>
      </c>
      <c r="F237" s="0" t="str">
        <f aca="false">CONCATENATE( H237, "/", L237, "/", P237, "/", R237, "/", T237, "/", J237)</f>
        <v>CH1N/first/ducks/enjoyed/fish/incon</v>
      </c>
      <c r="G237" s="0" t="n">
        <f aca="false">IF(LEFT(H237,1)="A",1,IF(LEFT(H237,1)="B",2,IF(LEFT(H237,1)="C",3,IF(LEFT(H237,1)="D",4,#na))))</f>
        <v>3</v>
      </c>
      <c r="H237" s="0" t="str">
        <f aca="false">LMPreScn!A239</f>
        <v>CH1N</v>
      </c>
      <c r="I237" s="0" t="n">
        <v>2</v>
      </c>
      <c r="J237" s="0" t="s">
        <v>3594</v>
      </c>
      <c r="K237" s="0" t="n">
        <v>1</v>
      </c>
      <c r="L237" s="0" t="s">
        <v>3593</v>
      </c>
      <c r="M237" s="0" t="n">
        <f aca="false">1 + (2*(INT((ROW()-2)/4))) + MOD(ROW()-2,2)</f>
        <v>118</v>
      </c>
      <c r="N237" s="0" t="str">
        <f aca="false">CONCATENATE("context_",ASC(M237))</f>
        <v>context_118</v>
      </c>
      <c r="O237" s="0" t="n">
        <f aca="false">M237</f>
        <v>118</v>
      </c>
      <c r="P237" s="0" t="str">
        <f aca="false">MID(LMPreScn!M239, SEARCH(" ", LMPreScn!M239, SEARCH(" ", LMPreScn!M239))+1, SEARCH(" ", LMPreScn!M239, SEARCH(" ", LMPreScn!M239)+1) -  (SEARCH(" ", LMPreScn!M239, SEARCH(" ", LMPreScn!M239)) + 1))</f>
        <v>ducks</v>
      </c>
      <c r="Q237" s="0" t="n">
        <f aca="false">IF(R237="attempted", 1, IF(R237="avoided", 2, IF(R237="began",3,IF(R237="completed",4, IF(R237="continued",5,IF(R237="endured", 6, IF(R237="enjoyed", 7, IF(R237="finished", 8, IF(R237="preferred", 9, IF(R237="resisted", 10, IF(R237="started", 11, IF(R237="tried",12,"ERROR"))))))))))))</f>
        <v>7</v>
      </c>
      <c r="R237" s="0" t="str">
        <f aca="false">LMPreScn!T239</f>
        <v>enjoyed</v>
      </c>
      <c r="S237" s="0" t="n">
        <f aca="false">1 + (2*(INT((ROW()-2)/4))) + MOD(ROW()-1,2)</f>
        <v>117</v>
      </c>
      <c r="T237" s="0" t="str">
        <f aca="false">LMPreScn!CK239</f>
        <v>fish</v>
      </c>
      <c r="U237" s="33" t="n">
        <f aca="false">LMPreScn!CI239</f>
        <v>0</v>
      </c>
      <c r="V237" s="0" t="n">
        <f aca="false">LMPreScn!R239</f>
        <v>7</v>
      </c>
      <c r="W237" s="0" t="n">
        <f aca="false">LMPreScn!S239</f>
        <v>10</v>
      </c>
      <c r="X237" s="0" t="str">
        <f aca="false">LMPreScn!M239</f>
        <v>The ducks enjoyed the pond.</v>
      </c>
      <c r="Y237" s="0" t="str">
        <f aca="false">LMPreScn!N239</f>
        <v>In the peaceful setting they could</v>
      </c>
    </row>
    <row r="238" customFormat="false" ht="13.8" hidden="false" customHeight="false" outlineLevel="0" collapsed="false">
      <c r="A238" s="0" t="str">
        <f aca="false">CONCATENATE("Item/",ASC(C238),"/",E238)</f>
        <v>Item/15030/list_1/half_1/agent_119/metverb_7/target_119/avtcon_1</v>
      </c>
      <c r="B238" s="34" t="str">
        <f aca="false">CONCATENATE("(#", ASC( LMPreScn!I240), ") \d+ (\d+)")</f>
        <v>(#15030) \d+ (\d+)</v>
      </c>
      <c r="C238" s="0" t="n">
        <f aca="false">LMPreScn!I240</f>
        <v>15030</v>
      </c>
      <c r="D238" s="0" t="str">
        <f aca="false">CONCATENATE(P238,"_", R238, "_", T238)</f>
        <v>anglers_enjoyed_fish</v>
      </c>
      <c r="E238" s="0" t="str">
        <f aca="false">CONCATENATE( "list_", G238, "/", "half_", K238, "/", "agent_", O238, "/", "metverb_", Q238, "/", "target_", S238, "/", "avtcon_", I238)</f>
        <v>list_1/half_1/agent_119/metverb_7/target_119/avtcon_1</v>
      </c>
      <c r="F238" s="0" t="str">
        <f aca="false">CONCATENATE( H238, "/", L238, "/", P238, "/", R238, "/", T238, "/", J238)</f>
        <v>AH2N/first/anglers/enjoyed/fish/con</v>
      </c>
      <c r="G238" s="0" t="n">
        <f aca="false">IF(LEFT(H238,1)="A",1,IF(LEFT(H238,1)="B",2,IF(LEFT(H238,1)="C",3,IF(LEFT(H238,1)="D",4,#na))))</f>
        <v>1</v>
      </c>
      <c r="H238" s="0" t="str">
        <f aca="false">LMPreScn!A240</f>
        <v>AH2N</v>
      </c>
      <c r="I238" s="0" t="n">
        <v>1</v>
      </c>
      <c r="J238" s="0" t="s">
        <v>3592</v>
      </c>
      <c r="K238" s="0" t="n">
        <v>1</v>
      </c>
      <c r="L238" s="0" t="s">
        <v>3593</v>
      </c>
      <c r="M238" s="0" t="n">
        <f aca="false">1 + (2*(INT((ROW()-2)/4))) + MOD(ROW()-2,2)</f>
        <v>119</v>
      </c>
      <c r="N238" s="0" t="str">
        <f aca="false">CONCATENATE("context_",ASC(M238))</f>
        <v>context_119</v>
      </c>
      <c r="O238" s="0" t="n">
        <f aca="false">M238</f>
        <v>119</v>
      </c>
      <c r="P238" s="0" t="str">
        <f aca="false">MID(LMPreScn!M240, SEARCH(" ", LMPreScn!M240, SEARCH(" ", LMPreScn!M240))+1, SEARCH(" ", LMPreScn!M240, SEARCH(" ", LMPreScn!M240)+1) -  (SEARCH(" ", LMPreScn!M240, SEARCH(" ", LMPreScn!M240)) + 1))</f>
        <v>anglers</v>
      </c>
      <c r="Q238" s="0" t="n">
        <f aca="false">IF(R238="attempted", 1, IF(R238="avoided", 2, IF(R238="began",3,IF(R238="completed",4, IF(R238="continued",5,IF(R238="endured", 6, IF(R238="enjoyed", 7, IF(R238="finished", 8, IF(R238="preferred", 9, IF(R238="resisted", 10, IF(R238="started", 11, IF(R238="tried",12,"ERROR"))))))))))))</f>
        <v>7</v>
      </c>
      <c r="R238" s="0" t="str">
        <f aca="false">LMPreScn!T240</f>
        <v>enjoyed</v>
      </c>
      <c r="S238" s="0" t="n">
        <f aca="false">1 + (2*(INT((ROW()-2)/4))) + MOD(ROW()-2,2)</f>
        <v>119</v>
      </c>
      <c r="T238" s="0" t="str">
        <f aca="false">LMPreScn!CK240</f>
        <v>fish</v>
      </c>
      <c r="U238" s="33" t="n">
        <f aca="false">LMPreScn!CI240</f>
        <v>0.346938775510204</v>
      </c>
      <c r="V238" s="0" t="n">
        <f aca="false">LMPreScn!R240</f>
        <v>7</v>
      </c>
      <c r="W238" s="0" t="n">
        <f aca="false">LMPreScn!S240</f>
        <v>10</v>
      </c>
      <c r="X238" s="0" t="str">
        <f aca="false">LMPreScn!M240</f>
        <v>The anglers enjoyed the pond.</v>
      </c>
      <c r="Y238" s="0" t="str">
        <f aca="false">LMPreScn!N240</f>
        <v>In the peaceful setting they could</v>
      </c>
    </row>
    <row r="239" customFormat="false" ht="13.8" hidden="false" customHeight="false" outlineLevel="0" collapsed="false">
      <c r="A239" s="0" t="str">
        <f aca="false">CONCATENATE("Item/",ASC(C239),"/",E239)</f>
        <v>Item/16030/list_4/half_1/agent_120/metverb_7/target_120/avtcon_1</v>
      </c>
      <c r="B239" s="34" t="str">
        <f aca="false">CONCATENATE("(#", ASC( LMPreScn!I241), ") \d+ (\d+)")</f>
        <v>(#16030) \d+ (\d+)</v>
      </c>
      <c r="C239" s="0" t="n">
        <f aca="false">LMPreScn!I241</f>
        <v>16030</v>
      </c>
      <c r="D239" s="0" t="str">
        <f aca="false">CONCATENATE(P239,"_", R239, "_", T239)</f>
        <v>ducks_enjoyed_swim</v>
      </c>
      <c r="E239" s="0" t="str">
        <f aca="false">CONCATENATE( "list_", G239, "/", "half_", K239, "/", "agent_", O239, "/", "metverb_", Q239, "/", "target_", S239, "/", "avtcon_", I239)</f>
        <v>list_4/half_1/agent_120/metverb_7/target_120/avtcon_1</v>
      </c>
      <c r="F239" s="0" t="str">
        <f aca="false">CONCATENATE( H239, "/", L239, "/", P239, "/", R239, "/", T239, "/", J239)</f>
        <v>DH2N/first/ducks/enjoyed/swim/con</v>
      </c>
      <c r="G239" s="0" t="n">
        <f aca="false">IF(LEFT(H239,1)="A",1,IF(LEFT(H239,1)="B",2,IF(LEFT(H239,1)="C",3,IF(LEFT(H239,1)="D",4,#na))))</f>
        <v>4</v>
      </c>
      <c r="H239" s="0" t="str">
        <f aca="false">LMPreScn!A241</f>
        <v>DH2N</v>
      </c>
      <c r="I239" s="0" t="n">
        <v>1</v>
      </c>
      <c r="J239" s="0" t="s">
        <v>3592</v>
      </c>
      <c r="K239" s="0" t="n">
        <v>1</v>
      </c>
      <c r="L239" s="0" t="s">
        <v>3593</v>
      </c>
      <c r="M239" s="0" t="n">
        <f aca="false">1 + (2*(INT((ROW()-2)/4))) + MOD(ROW()-2,2)</f>
        <v>120</v>
      </c>
      <c r="N239" s="0" t="str">
        <f aca="false">CONCATENATE("context_",ASC(M239))</f>
        <v>context_120</v>
      </c>
      <c r="O239" s="0" t="n">
        <f aca="false">M239</f>
        <v>120</v>
      </c>
      <c r="P239" s="0" t="str">
        <f aca="false">MID(LMPreScn!M241, SEARCH(" ", LMPreScn!M241, SEARCH(" ", LMPreScn!M241))+1, SEARCH(" ", LMPreScn!M241, SEARCH(" ", LMPreScn!M241)+1) -  (SEARCH(" ", LMPreScn!M241, SEARCH(" ", LMPreScn!M241)) + 1))</f>
        <v>ducks</v>
      </c>
      <c r="Q239" s="0" t="n">
        <f aca="false">IF(R239="attempted", 1, IF(R239="avoided", 2, IF(R239="began",3,IF(R239="completed",4, IF(R239="continued",5,IF(R239="endured", 6, IF(R239="enjoyed", 7, IF(R239="finished", 8, IF(R239="preferred", 9, IF(R239="resisted", 10, IF(R239="started", 11, IF(R239="tried",12,"ERROR"))))))))))))</f>
        <v>7</v>
      </c>
      <c r="R239" s="0" t="str">
        <f aca="false">LMPreScn!T241</f>
        <v>enjoyed</v>
      </c>
      <c r="S239" s="0" t="n">
        <f aca="false">1 + (2*(INT((ROW()-2)/4))) + MOD(ROW()-2,2)</f>
        <v>120</v>
      </c>
      <c r="T239" s="0" t="str">
        <f aca="false">LMPreScn!CK241</f>
        <v>swim</v>
      </c>
      <c r="U239" s="33" t="n">
        <f aca="false">LMPreScn!CI241</f>
        <v>0.448979591836735</v>
      </c>
      <c r="V239" s="0" t="n">
        <f aca="false">LMPreScn!R241</f>
        <v>7</v>
      </c>
      <c r="W239" s="0" t="n">
        <f aca="false">LMPreScn!S241</f>
        <v>10</v>
      </c>
      <c r="X239" s="0" t="str">
        <f aca="false">LMPreScn!M241</f>
        <v>The ducks enjoyed the pond.</v>
      </c>
      <c r="Y239" s="0" t="str">
        <f aca="false">LMPreScn!N241</f>
        <v>In the peaceful setting they could</v>
      </c>
    </row>
    <row r="240" customFormat="false" ht="13.8" hidden="false" customHeight="false" outlineLevel="0" collapsed="false">
      <c r="A240" s="0" t="str">
        <f aca="false">CONCATENATE("Item/",ASC(C240),"/",E240)</f>
        <v>Item/17030/list_3/half_1/agent_119/metverb_7/target_120/avtcon_2</v>
      </c>
      <c r="B240" s="34" t="str">
        <f aca="false">CONCATENATE("(#", ASC( LMPreScn!I242), ") \d+ (\d+)")</f>
        <v>(#17030) \d+ (\d+)</v>
      </c>
      <c r="C240" s="0" t="n">
        <f aca="false">LMPreScn!I242</f>
        <v>17030</v>
      </c>
      <c r="D240" s="0" t="str">
        <f aca="false">CONCATENATE(P240,"_", R240, "_", T240)</f>
        <v>anglers_enjoyed_swim</v>
      </c>
      <c r="E240" s="0" t="str">
        <f aca="false">CONCATENATE( "list_", G240, "/", "half_", K240, "/", "agent_", O240, "/", "metverb_", Q240, "/", "target_", S240, "/", "avtcon_", I240)</f>
        <v>list_3/half_1/agent_119/metverb_7/target_120/avtcon_2</v>
      </c>
      <c r="F240" s="0" t="str">
        <f aca="false">CONCATENATE( H240, "/", L240, "/", P240, "/", R240, "/", T240, "/", J240)</f>
        <v>CH2N/first/anglers/enjoyed/swim/incon</v>
      </c>
      <c r="G240" s="0" t="n">
        <f aca="false">IF(LEFT(H240,1)="A",1,IF(LEFT(H240,1)="B",2,IF(LEFT(H240,1)="C",3,IF(LEFT(H240,1)="D",4,#na))))</f>
        <v>3</v>
      </c>
      <c r="H240" s="0" t="str">
        <f aca="false">LMPreScn!A242</f>
        <v>CH2N</v>
      </c>
      <c r="I240" s="0" t="n">
        <v>2</v>
      </c>
      <c r="J240" s="0" t="s">
        <v>3594</v>
      </c>
      <c r="K240" s="0" t="n">
        <v>1</v>
      </c>
      <c r="L240" s="0" t="s">
        <v>3593</v>
      </c>
      <c r="M240" s="0" t="n">
        <f aca="false">1 + (2*(INT((ROW()-2)/4))) + MOD(ROW()-2,2)</f>
        <v>119</v>
      </c>
      <c r="N240" s="0" t="str">
        <f aca="false">CONCATENATE("context_",ASC(M240))</f>
        <v>context_119</v>
      </c>
      <c r="O240" s="0" t="n">
        <f aca="false">M240</f>
        <v>119</v>
      </c>
      <c r="P240" s="0" t="str">
        <f aca="false">MID(LMPreScn!M242, SEARCH(" ", LMPreScn!M242, SEARCH(" ", LMPreScn!M242))+1, SEARCH(" ", LMPreScn!M242, SEARCH(" ", LMPreScn!M242)+1) -  (SEARCH(" ", LMPreScn!M242, SEARCH(" ", LMPreScn!M242)) + 1))</f>
        <v>anglers</v>
      </c>
      <c r="Q240" s="0" t="n">
        <f aca="false">IF(R240="attempted", 1, IF(R240="avoided", 2, IF(R240="began",3,IF(R240="completed",4, IF(R240="continued",5,IF(R240="endured", 6, IF(R240="enjoyed", 7, IF(R240="finished", 8, IF(R240="preferred", 9, IF(R240="resisted", 10, IF(R240="started", 11, IF(R240="tried",12,"ERROR"))))))))))))</f>
        <v>7</v>
      </c>
      <c r="R240" s="0" t="str">
        <f aca="false">LMPreScn!T242</f>
        <v>enjoyed</v>
      </c>
      <c r="S240" s="0" t="n">
        <f aca="false">1 + (2*(INT((ROW()-2)/4))) + MOD(ROW()-1,2)</f>
        <v>120</v>
      </c>
      <c r="T240" s="0" t="str">
        <f aca="false">LMPreScn!CK242</f>
        <v>swim</v>
      </c>
      <c r="U240" s="33" t="n">
        <f aca="false">LMPreScn!CI242</f>
        <v>0.122448979591837</v>
      </c>
      <c r="V240" s="0" t="n">
        <f aca="false">LMPreScn!R242</f>
        <v>7</v>
      </c>
      <c r="W240" s="0" t="n">
        <f aca="false">LMPreScn!S242</f>
        <v>10</v>
      </c>
      <c r="X240" s="0" t="str">
        <f aca="false">LMPreScn!M242</f>
        <v>The anglers enjoyed the pond.</v>
      </c>
      <c r="Y240" s="0" t="str">
        <f aca="false">LMPreScn!N242</f>
        <v>In the peaceful setting they could</v>
      </c>
    </row>
    <row r="241" customFormat="false" ht="13.8" hidden="false" customHeight="false" outlineLevel="0" collapsed="false">
      <c r="A241" s="0" t="str">
        <f aca="false">CONCATENATE("Item/",ASC(C241),"/",E241)</f>
        <v>Item/18030/list_2/half_1/agent_120/metverb_7/target_119/avtcon_2</v>
      </c>
      <c r="B241" s="34" t="str">
        <f aca="false">CONCATENATE("(#", ASC( LMPreScn!I243), ") \d+ (\d+)")</f>
        <v>(#18030) \d+ (\d+)</v>
      </c>
      <c r="C241" s="0" t="n">
        <f aca="false">LMPreScn!I243</f>
        <v>18030</v>
      </c>
      <c r="D241" s="0" t="str">
        <f aca="false">CONCATENATE(P241,"_", R241, "_", T241)</f>
        <v>ducks_enjoyed_fish</v>
      </c>
      <c r="E241" s="0" t="str">
        <f aca="false">CONCATENATE( "list_", G241, "/", "half_", K241, "/", "agent_", O241, "/", "metverb_", Q241, "/", "target_", S241, "/", "avtcon_", I241)</f>
        <v>list_2/half_1/agent_120/metverb_7/target_119/avtcon_2</v>
      </c>
      <c r="F241" s="0" t="str">
        <f aca="false">CONCATENATE( H241, "/", L241, "/", P241, "/", R241, "/", T241, "/", J241)</f>
        <v>BH2N/first/ducks/enjoyed/fish/incon</v>
      </c>
      <c r="G241" s="0" t="n">
        <f aca="false">IF(LEFT(H241,1)="A",1,IF(LEFT(H241,1)="B",2,IF(LEFT(H241,1)="C",3,IF(LEFT(H241,1)="D",4,#na))))</f>
        <v>2</v>
      </c>
      <c r="H241" s="0" t="str">
        <f aca="false">LMPreScn!A243</f>
        <v>BH2N</v>
      </c>
      <c r="I241" s="0" t="n">
        <v>2</v>
      </c>
      <c r="J241" s="0" t="s">
        <v>3594</v>
      </c>
      <c r="K241" s="0" t="n">
        <v>1</v>
      </c>
      <c r="L241" s="0" t="s">
        <v>3593</v>
      </c>
      <c r="M241" s="0" t="n">
        <f aca="false">1 + (2*(INT((ROW()-2)/4))) + MOD(ROW()-2,2)</f>
        <v>120</v>
      </c>
      <c r="N241" s="0" t="str">
        <f aca="false">CONCATENATE("context_",ASC(M241))</f>
        <v>context_120</v>
      </c>
      <c r="O241" s="0" t="n">
        <f aca="false">M241</f>
        <v>120</v>
      </c>
      <c r="P241" s="0" t="str">
        <f aca="false">MID(LMPreScn!M243, SEARCH(" ", LMPreScn!M243, SEARCH(" ", LMPreScn!M243))+1, SEARCH(" ", LMPreScn!M243, SEARCH(" ", LMPreScn!M243)+1) -  (SEARCH(" ", LMPreScn!M243, SEARCH(" ", LMPreScn!M243)) + 1))</f>
        <v>ducks</v>
      </c>
      <c r="Q241" s="0" t="n">
        <f aca="false">IF(R241="attempted", 1, IF(R241="avoided", 2, IF(R241="began",3,IF(R241="completed",4, IF(R241="continued",5,IF(R241="endured", 6, IF(R241="enjoyed", 7, IF(R241="finished", 8, IF(R241="preferred", 9, IF(R241="resisted", 10, IF(R241="started", 11, IF(R241="tried",12,"ERROR"))))))))))))</f>
        <v>7</v>
      </c>
      <c r="R241" s="0" t="str">
        <f aca="false">LMPreScn!T243</f>
        <v>enjoyed</v>
      </c>
      <c r="S241" s="0" t="n">
        <f aca="false">1 + (2*(INT((ROW()-2)/4))) + MOD(ROW()-1,2)</f>
        <v>119</v>
      </c>
      <c r="T241" s="0" t="str">
        <f aca="false">LMPreScn!CK243</f>
        <v>fish</v>
      </c>
      <c r="U241" s="33" t="n">
        <f aca="false">LMPreScn!CI243</f>
        <v>0</v>
      </c>
      <c r="V241" s="0" t="n">
        <f aca="false">LMPreScn!R243</f>
        <v>7</v>
      </c>
      <c r="W241" s="0" t="n">
        <f aca="false">LMPreScn!S243</f>
        <v>10</v>
      </c>
      <c r="X241" s="0" t="str">
        <f aca="false">LMPreScn!M243</f>
        <v>The ducks enjoyed the pond.</v>
      </c>
      <c r="Y241" s="0" t="str">
        <f aca="false">LMPreScn!N243</f>
        <v>In the peaceful setting they could</v>
      </c>
    </row>
    <row r="242" customFormat="false" ht="13.8" hidden="false" customHeight="false" outlineLevel="0" collapsed="false">
      <c r="A242" s="0" t="str">
        <f aca="false">CONCATENATE("Item/",ASC(C242),"/",E242)</f>
        <v>Item/10046/list_2/half_2/agent_1/metverb_9/target_1/avtcon_1</v>
      </c>
      <c r="B242" s="34" t="str">
        <f aca="false">CONCATENATE("(#", ASC( LMPreScn!I364), ") \d+ (\d+)")</f>
        <v>(#10046) \d+ (\d+)</v>
      </c>
      <c r="C242" s="16" t="n">
        <f aca="false">LMPreScn!I364</f>
        <v>10046</v>
      </c>
      <c r="D242" s="0" t="str">
        <f aca="false">CONCATENATE(P242,"_", R242, "_", T242)</f>
        <v>couch_preferred_sit</v>
      </c>
      <c r="E242" s="0" t="str">
        <f aca="false">CONCATENATE( "list_", G242, "/", "half_", K242, "/", "agent_", O242, "/", "metverb_", Q242, "/", "target_", S242, "/", "avtcon_", I242)</f>
        <v>list_2/half_2/agent_1/metverb_9/target_1/avtcon_1</v>
      </c>
      <c r="F242" s="0" t="str">
        <f aca="false">CONCATENATE( H242, "/", L242, "/", P242, "/", R242, "/", T242, "/", J242)</f>
        <v>BH1N/second/couch/preferred/sit/con</v>
      </c>
      <c r="G242" s="0" t="n">
        <f aca="false">IF(LEFT(H242,1)="A",1,IF(LEFT(H242,1)="B",2,IF(LEFT(H242,1)="C",3,IF(LEFT(H242,1)="D",4,#na))))</f>
        <v>2</v>
      </c>
      <c r="H242" s="0" t="str">
        <f aca="false">LMPreScn!A364</f>
        <v>BH1N</v>
      </c>
      <c r="I242" s="0" t="n">
        <v>1</v>
      </c>
      <c r="J242" s="0" t="s">
        <v>3592</v>
      </c>
      <c r="K242" s="16" t="n">
        <v>2</v>
      </c>
      <c r="L242" s="16" t="s">
        <v>3595</v>
      </c>
      <c r="M242" s="16" t="n">
        <f aca="false">1 + (2*(INT((ROW()-2-240)/4))) + MOD(ROW()-2,2)</f>
        <v>1</v>
      </c>
      <c r="N242" s="16" t="str">
        <f aca="false">CONCATENATE("context_",ASC(M242))</f>
        <v>context_1</v>
      </c>
      <c r="O242" s="16" t="n">
        <f aca="false">M242</f>
        <v>1</v>
      </c>
      <c r="P242" s="16" t="str">
        <f aca="false">MID(LMPreScn!M364, SEARCH(" ", LMPreScn!M364, SEARCH(" ", LMPreScn!M364))+1, SEARCH(" ", LMPreScn!M364, SEARCH(" ", LMPreScn!M364)+1) -  (SEARCH(" ", LMPreScn!M364, SEARCH(" ", LMPreScn!M364)) + 1))</f>
        <v>couch</v>
      </c>
      <c r="Q242" s="16" t="n">
        <f aca="false">IF(R242="attempted", 1, IF(R242="avoided", 2, IF(R242="began",3,IF(R242="completed",4, IF(R242="continued",5,IF(R242="endured", 6, IF(R242="enjoyed", 7, IF(R242="finished", 8, IF(R242="preferred", 9, IF(R242="resisted", 10, IF(R242="started", 11, IF(R242="tried",12,"ERROR"))))))))))))</f>
        <v>9</v>
      </c>
      <c r="R242" s="16" t="str">
        <f aca="false">LMPreScn!T364</f>
        <v>preferred</v>
      </c>
      <c r="S242" s="16" t="n">
        <f aca="false">1 + (2*(INT((ROW()-2-240)/4))) + MOD(ROW()-2,2)</f>
        <v>1</v>
      </c>
      <c r="T242" s="16" t="str">
        <f aca="false">LMPreScn!CK364</f>
        <v>sit</v>
      </c>
      <c r="U242" s="33" t="n">
        <f aca="false">U2</f>
        <v>0.5625</v>
      </c>
      <c r="V242" s="0" t="n">
        <f aca="false">LMPreScn!R364</f>
        <v>4</v>
      </c>
      <c r="W242" s="0" t="n">
        <f aca="false">LMPreScn!S364</f>
        <v>8</v>
      </c>
      <c r="X242" s="0" t="str">
        <f aca="false">LMPreScn!M364</f>
        <v>The couch potatoes preferred the basement.</v>
      </c>
      <c r="Y242" s="0" t="str">
        <f aca="false">LMPreScn!N364</f>
        <v>They liked to</v>
      </c>
    </row>
    <row r="243" customFormat="false" ht="13.8" hidden="false" customHeight="false" outlineLevel="0" collapsed="false">
      <c r="A243" s="0" t="str">
        <f aca="false">CONCATENATE("Item/",ASC(C243),"/",E243)</f>
        <v>Item/11046/list_3/half_2/agent_2/metverb_9/target_2/avtcon_1</v>
      </c>
      <c r="B243" s="34" t="str">
        <f aca="false">CONCATENATE("(#", ASC( LMPreScn!I365), ") \d+ (\d+)")</f>
        <v>(#11046) \d+ (\d+)</v>
      </c>
      <c r="C243" s="0" t="n">
        <f aca="false">LMPreScn!I365</f>
        <v>11046</v>
      </c>
      <c r="D243" s="0" t="str">
        <f aca="false">CONCATENATE(P243,"_", R243, "_", T243)</f>
        <v>brother's_preferred_play</v>
      </c>
      <c r="E243" s="0" t="str">
        <f aca="false">CONCATENATE( "list_", G243, "/", "half_", K243, "/", "agent_", O243, "/", "metverb_", Q243, "/", "target_", S243, "/", "avtcon_", I243)</f>
        <v>list_3/half_2/agent_2/metverb_9/target_2/avtcon_1</v>
      </c>
      <c r="F243" s="0" t="str">
        <f aca="false">CONCATENATE( H243, "/", L243, "/", P243, "/", R243, "/", T243, "/", J243)</f>
        <v>CH1N/second/brother's/preferred/play/con</v>
      </c>
      <c r="G243" s="0" t="n">
        <f aca="false">IF(LEFT(H243,1)="A",1,IF(LEFT(H243,1)="B",2,IF(LEFT(H243,1)="C",3,IF(LEFT(H243,1)="D",4,#na))))</f>
        <v>3</v>
      </c>
      <c r="H243" s="0" t="str">
        <f aca="false">LMPreScn!A365</f>
        <v>CH1N</v>
      </c>
      <c r="I243" s="0" t="n">
        <v>1</v>
      </c>
      <c r="J243" s="0" t="s">
        <v>3592</v>
      </c>
      <c r="K243" s="0" t="n">
        <v>2</v>
      </c>
      <c r="L243" s="16" t="s">
        <v>3595</v>
      </c>
      <c r="M243" s="0" t="n">
        <f aca="false">1 + (2*(INT((ROW()-2-240)/4))) + MOD(ROW(),2)</f>
        <v>2</v>
      </c>
      <c r="N243" s="0" t="str">
        <f aca="false">CONCATENATE("context_",ASC(M243))</f>
        <v>context_2</v>
      </c>
      <c r="O243" s="0" t="n">
        <f aca="false">M243</f>
        <v>2</v>
      </c>
      <c r="P243" s="0" t="str">
        <f aca="false">MID(LMPreScn!M365, SEARCH(" ", LMPreScn!M365, SEARCH(" ", LMPreScn!M365))+1, SEARCH(" ", LMPreScn!M365, SEARCH(" ", LMPreScn!M365)+1) -  (SEARCH(" ", LMPreScn!M365, SEARCH(" ", LMPreScn!M365)) + 1))</f>
        <v>brother's</v>
      </c>
      <c r="Q243" s="0" t="n">
        <f aca="false">IF(R243="attempted", 1, IF(R243="avoided", 2, IF(R243="began",3,IF(R243="completed",4, IF(R243="continued",5,IF(R243="endured", 6, IF(R243="enjoyed", 7, IF(R243="finished", 8, IF(R243="preferred", 9, IF(R243="resisted", 10, IF(R243="started", 11, IF(R243="tried",12,"ERROR"))))))))))))</f>
        <v>9</v>
      </c>
      <c r="R243" s="0" t="str">
        <f aca="false">LMPreScn!T365</f>
        <v>preferred</v>
      </c>
      <c r="S243" s="0" t="n">
        <f aca="false">1 + (2*(INT((ROW()-2-240)/4))) + MOD(ROW()-2,2)</f>
        <v>2</v>
      </c>
      <c r="T243" s="0" t="str">
        <f aca="false">LMPreScn!CK365</f>
        <v>play</v>
      </c>
      <c r="U243" s="33" t="n">
        <f aca="false">U3</f>
        <v>0.530612244897959</v>
      </c>
      <c r="V243" s="0" t="n">
        <f aca="false">LMPreScn!R365</f>
        <v>4</v>
      </c>
      <c r="W243" s="0" t="n">
        <f aca="false">LMPreScn!S365</f>
        <v>8</v>
      </c>
      <c r="X243" s="0" t="str">
        <f aca="false">LMPreScn!M365</f>
        <v>My brother's band preferred the basement.</v>
      </c>
      <c r="Y243" s="0" t="str">
        <f aca="false">LMPreScn!N365</f>
        <v>They liked to</v>
      </c>
    </row>
    <row r="244" customFormat="false" ht="13.8" hidden="false" customHeight="false" outlineLevel="0" collapsed="false">
      <c r="A244" s="0" t="str">
        <f aca="false">CONCATENATE("Item/",ASC(C244),"/",E244)</f>
        <v>Item/12046/list_4/half_2/agent_1/metverb_9/target_2/avtcon_2</v>
      </c>
      <c r="B244" s="34" t="str">
        <f aca="false">CONCATENATE("(#", ASC( LMPreScn!I366), ") \d+ (\d+)")</f>
        <v>(#12046) \d+ (\d+)</v>
      </c>
      <c r="C244" s="0" t="n">
        <f aca="false">LMPreScn!I366</f>
        <v>12046</v>
      </c>
      <c r="D244" s="0" t="str">
        <f aca="false">CONCATENATE(P244,"_", R244, "_", T244)</f>
        <v>couch_preferred_play</v>
      </c>
      <c r="E244" s="0" t="str">
        <f aca="false">CONCATENATE( "list_", G244, "/", "half_", K244, "/", "agent_", O244, "/", "metverb_", Q244, "/", "target_", S244, "/", "avtcon_", I244)</f>
        <v>list_4/half_2/agent_1/metverb_9/target_2/avtcon_2</v>
      </c>
      <c r="F244" s="0" t="str">
        <f aca="false">CONCATENATE( H244, "/", L244, "/", P244, "/", R244, "/", T244, "/", J244)</f>
        <v>DH1N/second/couch/preferred/play/incon</v>
      </c>
      <c r="G244" s="0" t="n">
        <f aca="false">IF(LEFT(H244,1)="A",1,IF(LEFT(H244,1)="B",2,IF(LEFT(H244,1)="C",3,IF(LEFT(H244,1)="D",4,#na))))</f>
        <v>4</v>
      </c>
      <c r="H244" s="0" t="str">
        <f aca="false">LMPreScn!A366</f>
        <v>DH1N</v>
      </c>
      <c r="I244" s="0" t="n">
        <v>2</v>
      </c>
      <c r="J244" s="0" t="s">
        <v>3594</v>
      </c>
      <c r="K244" s="0" t="n">
        <v>2</v>
      </c>
      <c r="L244" s="16" t="s">
        <v>3595</v>
      </c>
      <c r="M244" s="0" t="n">
        <f aca="false">1 + (2*(INT((ROW()-2-240)/4))) + MOD(ROW()-2,2)</f>
        <v>1</v>
      </c>
      <c r="N244" s="0" t="str">
        <f aca="false">CONCATENATE("context_",ASC(M244))</f>
        <v>context_1</v>
      </c>
      <c r="O244" s="0" t="n">
        <f aca="false">M244</f>
        <v>1</v>
      </c>
      <c r="P244" s="0" t="str">
        <f aca="false">MID(LMPreScn!M366, SEARCH(" ", LMPreScn!M366, SEARCH(" ", LMPreScn!M366))+1, SEARCH(" ", LMPreScn!M366, SEARCH(" ", LMPreScn!M366)+1) -  (SEARCH(" ", LMPreScn!M366, SEARCH(" ", LMPreScn!M366)) + 1))</f>
        <v>couch</v>
      </c>
      <c r="Q244" s="0" t="n">
        <f aca="false">IF(R244="attempted", 1, IF(R244="avoided", 2, IF(R244="began",3,IF(R244="completed",4, IF(R244="continued",5,IF(R244="endured", 6, IF(R244="enjoyed", 7, IF(R244="finished", 8, IF(R244="preferred", 9, IF(R244="resisted", 10, IF(R244="started", 11, IF(R244="tried",12,"ERROR"))))))))))))</f>
        <v>9</v>
      </c>
      <c r="R244" s="0" t="str">
        <f aca="false">LMPreScn!T366</f>
        <v>preferred</v>
      </c>
      <c r="S244" s="0" t="n">
        <f aca="false">1 + (2*(INT((ROW()-2-240)/4))) + MOD(ROW()-1,2)</f>
        <v>2</v>
      </c>
      <c r="T244" s="0" t="str">
        <f aca="false">LMPreScn!CK366</f>
        <v>play</v>
      </c>
      <c r="U244" s="33" t="n">
        <f aca="false">U4</f>
        <v>0</v>
      </c>
      <c r="V244" s="0" t="n">
        <f aca="false">LMPreScn!R366</f>
        <v>4</v>
      </c>
      <c r="W244" s="0" t="n">
        <f aca="false">LMPreScn!S366</f>
        <v>8</v>
      </c>
      <c r="X244" s="0" t="str">
        <f aca="false">LMPreScn!M366</f>
        <v>The couch potatoes preferred the basement.</v>
      </c>
      <c r="Y244" s="0" t="str">
        <f aca="false">LMPreScn!N366</f>
        <v>They liked to</v>
      </c>
    </row>
    <row r="245" customFormat="false" ht="13.8" hidden="false" customHeight="false" outlineLevel="0" collapsed="false">
      <c r="A245" s="0" t="str">
        <f aca="false">CONCATENATE("Item/",ASC(C245),"/",E245)</f>
        <v>Item/13046/list_1/half_2/agent_2/metverb_9/target_1/avtcon_2</v>
      </c>
      <c r="B245" s="34" t="str">
        <f aca="false">CONCATENATE("(#", ASC( LMPreScn!I367), ") \d+ (\d+)")</f>
        <v>(#13046) \d+ (\d+)</v>
      </c>
      <c r="C245" s="0" t="n">
        <f aca="false">LMPreScn!I367</f>
        <v>13046</v>
      </c>
      <c r="D245" s="0" t="str">
        <f aca="false">CONCATENATE(P245,"_", R245, "_", T245)</f>
        <v>brother's_preferred_sit</v>
      </c>
      <c r="E245" s="0" t="str">
        <f aca="false">CONCATENATE( "list_", G245, "/", "half_", K245, "/", "agent_", O245, "/", "metverb_", Q245, "/", "target_", S245, "/", "avtcon_", I245)</f>
        <v>list_1/half_2/agent_2/metverb_9/target_1/avtcon_2</v>
      </c>
      <c r="F245" s="0" t="str">
        <f aca="false">CONCATENATE( H245, "/", L245, "/", P245, "/", R245, "/", T245, "/", J245)</f>
        <v>AH1N/second/brother's/preferred/sit/incon</v>
      </c>
      <c r="G245" s="0" t="n">
        <f aca="false">IF(LEFT(H245,1)="A",1,IF(LEFT(H245,1)="B",2,IF(LEFT(H245,1)="C",3,IF(LEFT(H245,1)="D",4,#na))))</f>
        <v>1</v>
      </c>
      <c r="H245" s="0" t="str">
        <f aca="false">LMPreScn!A367</f>
        <v>AH1N</v>
      </c>
      <c r="I245" s="0" t="n">
        <v>2</v>
      </c>
      <c r="J245" s="0" t="s">
        <v>3594</v>
      </c>
      <c r="K245" s="0" t="n">
        <v>2</v>
      </c>
      <c r="L245" s="16" t="s">
        <v>3595</v>
      </c>
      <c r="M245" s="0" t="n">
        <f aca="false">1 + (2*(INT((ROW()-2-240)/4))) + MOD(ROW(),2)</f>
        <v>2</v>
      </c>
      <c r="N245" s="0" t="str">
        <f aca="false">CONCATENATE("context_",ASC(M245))</f>
        <v>context_2</v>
      </c>
      <c r="O245" s="0" t="n">
        <f aca="false">M245</f>
        <v>2</v>
      </c>
      <c r="P245" s="0" t="str">
        <f aca="false">MID(LMPreScn!M367, SEARCH(" ", LMPreScn!M367, SEARCH(" ", LMPreScn!M367))+1, SEARCH(" ", LMPreScn!M367, SEARCH(" ", LMPreScn!M367)+1) -  (SEARCH(" ", LMPreScn!M367, SEARCH(" ", LMPreScn!M367)) + 1))</f>
        <v>brother's</v>
      </c>
      <c r="Q245" s="0" t="n">
        <f aca="false">IF(R245="attempted", 1, IF(R245="avoided", 2, IF(R245="began",3,IF(R245="completed",4, IF(R245="continued",5,IF(R245="endured", 6, IF(R245="enjoyed", 7, IF(R245="finished", 8, IF(R245="preferred", 9, IF(R245="resisted", 10, IF(R245="started", 11, IF(R245="tried",12,"ERROR"))))))))))))</f>
        <v>9</v>
      </c>
      <c r="R245" s="0" t="str">
        <f aca="false">LMPreScn!T367</f>
        <v>preferred</v>
      </c>
      <c r="S245" s="0" t="n">
        <f aca="false">1 + (2*(INT((ROW()-2-240)/4))) + MOD(ROW()-1,2)</f>
        <v>1</v>
      </c>
      <c r="T245" s="0" t="str">
        <f aca="false">LMPreScn!CK367</f>
        <v>sit</v>
      </c>
      <c r="U245" s="33" t="n">
        <f aca="false">U5</f>
        <v>0</v>
      </c>
      <c r="V245" s="0" t="n">
        <f aca="false">LMPreScn!R367</f>
        <v>4</v>
      </c>
      <c r="W245" s="0" t="n">
        <f aca="false">LMPreScn!S367</f>
        <v>8</v>
      </c>
      <c r="X245" s="0" t="str">
        <f aca="false">LMPreScn!M367</f>
        <v>My brother's band preferred the basement.</v>
      </c>
      <c r="Y245" s="0" t="str">
        <f aca="false">LMPreScn!N367</f>
        <v>They liked to</v>
      </c>
    </row>
    <row r="246" customFormat="false" ht="13.8" hidden="false" customHeight="false" outlineLevel="0" collapsed="false">
      <c r="A246" s="0" t="str">
        <f aca="false">CONCATENATE("Item/",ASC(C246),"/",E246)</f>
        <v>Item/15046/list_3/half_2/agent_3/metverb_9/target_3/avtcon_1</v>
      </c>
      <c r="B246" s="34" t="str">
        <f aca="false">CONCATENATE("(#", ASC( LMPreScn!I368), ") \d+ (\d+)")</f>
        <v>(#15046) \d+ (\d+)</v>
      </c>
      <c r="C246" s="0" t="n">
        <f aca="false">LMPreScn!I368</f>
        <v>15046</v>
      </c>
      <c r="D246" s="0" t="str">
        <f aca="false">CONCATENATE(P246,"_", R246, "_", T246)</f>
        <v>couch_preferred_sit</v>
      </c>
      <c r="E246" s="0" t="str">
        <f aca="false">CONCATENATE( "list_", G246, "/", "half_", K246, "/", "agent_", O246, "/", "metverb_", Q246, "/", "target_", S246, "/", "avtcon_", I246)</f>
        <v>list_3/half_2/agent_3/metverb_9/target_3/avtcon_1</v>
      </c>
      <c r="F246" s="0" t="str">
        <f aca="false">CONCATENATE( H246, "/", L246, "/", P246, "/", R246, "/", T246, "/", J246)</f>
        <v>CH2N/second/couch/preferred/sit/con</v>
      </c>
      <c r="G246" s="0" t="n">
        <f aca="false">IF(LEFT(H246,1)="A",1,IF(LEFT(H246,1)="B",2,IF(LEFT(H246,1)="C",3,IF(LEFT(H246,1)="D",4,#na))))</f>
        <v>3</v>
      </c>
      <c r="H246" s="0" t="str">
        <f aca="false">LMPreScn!A368</f>
        <v>CH2N</v>
      </c>
      <c r="I246" s="0" t="n">
        <v>1</v>
      </c>
      <c r="J246" s="0" t="s">
        <v>3592</v>
      </c>
      <c r="K246" s="0" t="n">
        <v>2</v>
      </c>
      <c r="L246" s="16" t="s">
        <v>3595</v>
      </c>
      <c r="M246" s="0" t="n">
        <f aca="false">1 + (2*(INT((ROW()-2-240)/4))) + MOD(ROW()-2,2)</f>
        <v>3</v>
      </c>
      <c r="N246" s="0" t="str">
        <f aca="false">CONCATENATE("context_",ASC(M246))</f>
        <v>context_3</v>
      </c>
      <c r="O246" s="0" t="n">
        <f aca="false">M246</f>
        <v>3</v>
      </c>
      <c r="P246" s="0" t="str">
        <f aca="false">MID(LMPreScn!M368, SEARCH(" ", LMPreScn!M368, SEARCH(" ", LMPreScn!M368))+1, SEARCH(" ", LMPreScn!M368, SEARCH(" ", LMPreScn!M368)+1) -  (SEARCH(" ", LMPreScn!M368, SEARCH(" ", LMPreScn!M368)) + 1))</f>
        <v>couch</v>
      </c>
      <c r="Q246" s="0" t="n">
        <f aca="false">IF(R246="attempted", 1, IF(R246="avoided", 2, IF(R246="began",3,IF(R246="completed",4, IF(R246="continued",5,IF(R246="endured", 6, IF(R246="enjoyed", 7, IF(R246="finished", 8, IF(R246="preferred", 9, IF(R246="resisted", 10, IF(R246="started", 11, IF(R246="tried",12,"ERROR"))))))))))))</f>
        <v>9</v>
      </c>
      <c r="R246" s="0" t="str">
        <f aca="false">LMPreScn!T368</f>
        <v>preferred</v>
      </c>
      <c r="S246" s="0" t="n">
        <f aca="false">1 + (2*(INT((ROW()-2-240)/4))) + MOD(ROW()-2,2)</f>
        <v>3</v>
      </c>
      <c r="T246" s="0" t="str">
        <f aca="false">LMPreScn!CK368</f>
        <v>sit</v>
      </c>
      <c r="U246" s="33" t="n">
        <f aca="false">U6</f>
        <v>0.5625</v>
      </c>
      <c r="V246" s="0" t="n">
        <f aca="false">LMPreScn!R368</f>
        <v>4</v>
      </c>
      <c r="W246" s="0" t="n">
        <f aca="false">LMPreScn!S368</f>
        <v>8</v>
      </c>
      <c r="X246" s="0" t="str">
        <f aca="false">LMPreScn!M368</f>
        <v>The couch potatoes preferred the basement.</v>
      </c>
      <c r="Y246" s="0" t="str">
        <f aca="false">LMPreScn!N368</f>
        <v>They liked to</v>
      </c>
    </row>
    <row r="247" customFormat="false" ht="13.8" hidden="false" customHeight="false" outlineLevel="0" collapsed="false">
      <c r="A247" s="0" t="str">
        <f aca="false">CONCATENATE("Item/",ASC(C247),"/",E247)</f>
        <v>Item/16046/list_2/half_2/agent_4/metverb_9/target_4/avtcon_1</v>
      </c>
      <c r="B247" s="34" t="str">
        <f aca="false">CONCATENATE("(#", ASC( LMPreScn!I369), ") \d+ (\d+)")</f>
        <v>(#16046) \d+ (\d+)</v>
      </c>
      <c r="C247" s="0" t="n">
        <f aca="false">LMPreScn!I369</f>
        <v>16046</v>
      </c>
      <c r="D247" s="0" t="str">
        <f aca="false">CONCATENATE(P247,"_", R247, "_", T247)</f>
        <v>brother's_preferred_play</v>
      </c>
      <c r="E247" s="0" t="str">
        <f aca="false">CONCATENATE( "list_", G247, "/", "half_", K247, "/", "agent_", O247, "/", "metverb_", Q247, "/", "target_", S247, "/", "avtcon_", I247)</f>
        <v>list_2/half_2/agent_4/metverb_9/target_4/avtcon_1</v>
      </c>
      <c r="F247" s="0" t="str">
        <f aca="false">CONCATENATE( H247, "/", L247, "/", P247, "/", R247, "/", T247, "/", J247)</f>
        <v>BH2N/second/brother's/preferred/play/con</v>
      </c>
      <c r="G247" s="0" t="n">
        <f aca="false">IF(LEFT(H247,1)="A",1,IF(LEFT(H247,1)="B",2,IF(LEFT(H247,1)="C",3,IF(LEFT(H247,1)="D",4,#na))))</f>
        <v>2</v>
      </c>
      <c r="H247" s="0" t="str">
        <f aca="false">LMPreScn!A369</f>
        <v>BH2N</v>
      </c>
      <c r="I247" s="0" t="n">
        <v>1</v>
      </c>
      <c r="J247" s="0" t="s">
        <v>3592</v>
      </c>
      <c r="K247" s="0" t="n">
        <v>2</v>
      </c>
      <c r="L247" s="16" t="s">
        <v>3595</v>
      </c>
      <c r="M247" s="0" t="n">
        <f aca="false">1 + (2*(INT((ROW()-2-240)/4))) + MOD(ROW(),2)</f>
        <v>4</v>
      </c>
      <c r="N247" s="0" t="str">
        <f aca="false">CONCATENATE("context_",ASC(M247))</f>
        <v>context_4</v>
      </c>
      <c r="O247" s="0" t="n">
        <f aca="false">M247</f>
        <v>4</v>
      </c>
      <c r="P247" s="0" t="str">
        <f aca="false">MID(LMPreScn!M369, SEARCH(" ", LMPreScn!M369, SEARCH(" ", LMPreScn!M369))+1, SEARCH(" ", LMPreScn!M369, SEARCH(" ", LMPreScn!M369)+1) -  (SEARCH(" ", LMPreScn!M369, SEARCH(" ", LMPreScn!M369)) + 1))</f>
        <v>brother's</v>
      </c>
      <c r="Q247" s="0" t="n">
        <f aca="false">IF(R247="attempted", 1, IF(R247="avoided", 2, IF(R247="began",3,IF(R247="completed",4, IF(R247="continued",5,IF(R247="endured", 6, IF(R247="enjoyed", 7, IF(R247="finished", 8, IF(R247="preferred", 9, IF(R247="resisted", 10, IF(R247="started", 11, IF(R247="tried",12,"ERROR"))))))))))))</f>
        <v>9</v>
      </c>
      <c r="R247" s="0" t="str">
        <f aca="false">LMPreScn!T369</f>
        <v>preferred</v>
      </c>
      <c r="S247" s="0" t="n">
        <f aca="false">1 + (2*(INT((ROW()-2-240)/4))) + MOD(ROW()-2,2)</f>
        <v>4</v>
      </c>
      <c r="T247" s="0" t="str">
        <f aca="false">LMPreScn!CK369</f>
        <v>play</v>
      </c>
      <c r="U247" s="33" t="n">
        <f aca="false">U7</f>
        <v>0.530612244897959</v>
      </c>
      <c r="V247" s="0" t="n">
        <f aca="false">LMPreScn!R369</f>
        <v>4</v>
      </c>
      <c r="W247" s="0" t="n">
        <f aca="false">LMPreScn!S369</f>
        <v>8</v>
      </c>
      <c r="X247" s="0" t="str">
        <f aca="false">LMPreScn!M369</f>
        <v>My brother's band preferred the basement.</v>
      </c>
      <c r="Y247" s="0" t="str">
        <f aca="false">LMPreScn!N369</f>
        <v>They liked to</v>
      </c>
    </row>
    <row r="248" customFormat="false" ht="13.8" hidden="false" customHeight="false" outlineLevel="0" collapsed="false">
      <c r="A248" s="0" t="str">
        <f aca="false">CONCATENATE("Item/",ASC(C248),"/",E248)</f>
        <v>Item/17046/list_1/half_2/agent_3/metverb_9/target_4/avtcon_2</v>
      </c>
      <c r="B248" s="34" t="str">
        <f aca="false">CONCATENATE("(#", ASC( LMPreScn!I370), ") \d+ (\d+)")</f>
        <v>(#17046) \d+ (\d+)</v>
      </c>
      <c r="C248" s="0" t="n">
        <f aca="false">LMPreScn!I370</f>
        <v>17046</v>
      </c>
      <c r="D248" s="0" t="str">
        <f aca="false">CONCATENATE(P248,"_", R248, "_", T248)</f>
        <v>couch_preferred_play</v>
      </c>
      <c r="E248" s="0" t="str">
        <f aca="false">CONCATENATE( "list_", G248, "/", "half_", K248, "/", "agent_", O248, "/", "metverb_", Q248, "/", "target_", S248, "/", "avtcon_", I248)</f>
        <v>list_1/half_2/agent_3/metverb_9/target_4/avtcon_2</v>
      </c>
      <c r="F248" s="0" t="str">
        <f aca="false">CONCATENATE( H248, "/", L248, "/", P248, "/", R248, "/", T248, "/", J248)</f>
        <v>AH2N/second/couch/preferred/play/incon</v>
      </c>
      <c r="G248" s="0" t="n">
        <f aca="false">IF(LEFT(H248,1)="A",1,IF(LEFT(H248,1)="B",2,IF(LEFT(H248,1)="C",3,IF(LEFT(H248,1)="D",4,#na))))</f>
        <v>1</v>
      </c>
      <c r="H248" s="0" t="str">
        <f aca="false">LMPreScn!A370</f>
        <v>AH2N</v>
      </c>
      <c r="I248" s="0" t="n">
        <v>2</v>
      </c>
      <c r="J248" s="0" t="s">
        <v>3594</v>
      </c>
      <c r="K248" s="0" t="n">
        <v>2</v>
      </c>
      <c r="L248" s="16" t="s">
        <v>3595</v>
      </c>
      <c r="M248" s="0" t="n">
        <f aca="false">1 + (2*(INT((ROW()-2-240)/4))) + MOD(ROW()-2,2)</f>
        <v>3</v>
      </c>
      <c r="N248" s="0" t="str">
        <f aca="false">CONCATENATE("context_",ASC(M248))</f>
        <v>context_3</v>
      </c>
      <c r="O248" s="0" t="n">
        <f aca="false">M248</f>
        <v>3</v>
      </c>
      <c r="P248" s="0" t="str">
        <f aca="false">MID(LMPreScn!M370, SEARCH(" ", LMPreScn!M370, SEARCH(" ", LMPreScn!M370))+1, SEARCH(" ", LMPreScn!M370, SEARCH(" ", LMPreScn!M370)+1) -  (SEARCH(" ", LMPreScn!M370, SEARCH(" ", LMPreScn!M370)) + 1))</f>
        <v>couch</v>
      </c>
      <c r="Q248" s="0" t="n">
        <f aca="false">IF(R248="attempted", 1, IF(R248="avoided", 2, IF(R248="began",3,IF(R248="completed",4, IF(R248="continued",5,IF(R248="endured", 6, IF(R248="enjoyed", 7, IF(R248="finished", 8, IF(R248="preferred", 9, IF(R248="resisted", 10, IF(R248="started", 11, IF(R248="tried",12,"ERROR"))))))))))))</f>
        <v>9</v>
      </c>
      <c r="R248" s="0" t="str">
        <f aca="false">LMPreScn!T370</f>
        <v>preferred</v>
      </c>
      <c r="S248" s="0" t="n">
        <f aca="false">1 + (2*(INT((ROW()-2-240)/4))) + MOD(ROW()-1,2)</f>
        <v>4</v>
      </c>
      <c r="T248" s="0" t="str">
        <f aca="false">LMPreScn!CK370</f>
        <v>play</v>
      </c>
      <c r="U248" s="33" t="n">
        <f aca="false">U8</f>
        <v>0</v>
      </c>
      <c r="V248" s="0" t="n">
        <f aca="false">LMPreScn!R370</f>
        <v>4</v>
      </c>
      <c r="W248" s="0" t="n">
        <f aca="false">LMPreScn!S370</f>
        <v>8</v>
      </c>
      <c r="X248" s="0" t="str">
        <f aca="false">LMPreScn!M370</f>
        <v>The couch potatoes preferred the basement.</v>
      </c>
      <c r="Y248" s="0" t="str">
        <f aca="false">LMPreScn!N370</f>
        <v>They liked to</v>
      </c>
    </row>
    <row r="249" customFormat="false" ht="13.8" hidden="false" customHeight="false" outlineLevel="0" collapsed="false">
      <c r="A249" s="0" t="str">
        <f aca="false">CONCATENATE("Item/",ASC(C249),"/",E249)</f>
        <v>Item/18046/list_4/half_2/agent_4/metverb_9/target_3/avtcon_2</v>
      </c>
      <c r="B249" s="34" t="str">
        <f aca="false">CONCATENATE("(#", ASC( LMPreScn!I371), ") \d+ (\d+)")</f>
        <v>(#18046) \d+ (\d+)</v>
      </c>
      <c r="C249" s="0" t="n">
        <f aca="false">LMPreScn!I371</f>
        <v>18046</v>
      </c>
      <c r="D249" s="0" t="str">
        <f aca="false">CONCATENATE(P249,"_", R249, "_", T249)</f>
        <v>brother's_preferred_sit</v>
      </c>
      <c r="E249" s="0" t="str">
        <f aca="false">CONCATENATE( "list_", G249, "/", "half_", K249, "/", "agent_", O249, "/", "metverb_", Q249, "/", "target_", S249, "/", "avtcon_", I249)</f>
        <v>list_4/half_2/agent_4/metverb_9/target_3/avtcon_2</v>
      </c>
      <c r="F249" s="0" t="str">
        <f aca="false">CONCATENATE( H249, "/", L249, "/", P249, "/", R249, "/", T249, "/", J249)</f>
        <v>DH2N/second/brother's/preferred/sit/incon</v>
      </c>
      <c r="G249" s="0" t="n">
        <f aca="false">IF(LEFT(H249,1)="A",1,IF(LEFT(H249,1)="B",2,IF(LEFT(H249,1)="C",3,IF(LEFT(H249,1)="D",4,#na))))</f>
        <v>4</v>
      </c>
      <c r="H249" s="0" t="str">
        <f aca="false">LMPreScn!A371</f>
        <v>DH2N</v>
      </c>
      <c r="I249" s="0" t="n">
        <v>2</v>
      </c>
      <c r="J249" s="0" t="s">
        <v>3594</v>
      </c>
      <c r="K249" s="0" t="n">
        <v>2</v>
      </c>
      <c r="L249" s="16" t="s">
        <v>3595</v>
      </c>
      <c r="M249" s="0" t="n">
        <f aca="false">1 + (2*(INT((ROW()-2-240)/4))) + MOD(ROW(),2)</f>
        <v>4</v>
      </c>
      <c r="N249" s="0" t="str">
        <f aca="false">CONCATENATE("context_",ASC(M249))</f>
        <v>context_4</v>
      </c>
      <c r="O249" s="0" t="n">
        <f aca="false">M249</f>
        <v>4</v>
      </c>
      <c r="P249" s="0" t="str">
        <f aca="false">MID(LMPreScn!M371, SEARCH(" ", LMPreScn!M371, SEARCH(" ", LMPreScn!M371))+1, SEARCH(" ", LMPreScn!M371, SEARCH(" ", LMPreScn!M371)+1) -  (SEARCH(" ", LMPreScn!M371, SEARCH(" ", LMPreScn!M371)) + 1))</f>
        <v>brother's</v>
      </c>
      <c r="Q249" s="0" t="n">
        <f aca="false">IF(R249="attempted", 1, IF(R249="avoided", 2, IF(R249="began",3,IF(R249="completed",4, IF(R249="continued",5,IF(R249="endured", 6, IF(R249="enjoyed", 7, IF(R249="finished", 8, IF(R249="preferred", 9, IF(R249="resisted", 10, IF(R249="started", 11, IF(R249="tried",12,"ERROR"))))))))))))</f>
        <v>9</v>
      </c>
      <c r="R249" s="0" t="str">
        <f aca="false">LMPreScn!T371</f>
        <v>preferred</v>
      </c>
      <c r="S249" s="0" t="n">
        <f aca="false">1 + (2*(INT((ROW()-2-240)/4))) + MOD(ROW()-1,2)</f>
        <v>3</v>
      </c>
      <c r="T249" s="0" t="str">
        <f aca="false">LMPreScn!CK371</f>
        <v>sit</v>
      </c>
      <c r="U249" s="33" t="n">
        <f aca="false">U9</f>
        <v>0</v>
      </c>
      <c r="V249" s="0" t="n">
        <f aca="false">LMPreScn!R371</f>
        <v>4</v>
      </c>
      <c r="W249" s="0" t="n">
        <f aca="false">LMPreScn!S371</f>
        <v>8</v>
      </c>
      <c r="X249" s="0" t="str">
        <f aca="false">LMPreScn!M371</f>
        <v>My brother's band preferred the basement.</v>
      </c>
      <c r="Y249" s="0" t="str">
        <f aca="false">LMPreScn!N371</f>
        <v>They liked to</v>
      </c>
    </row>
    <row r="250" customFormat="false" ht="13.8" hidden="false" customHeight="false" outlineLevel="0" collapsed="false">
      <c r="A250" s="0" t="str">
        <f aca="false">CONCATENATE("Item/",ASC(C250),"/",E250)</f>
        <v>Item/10047/list_2/half_2/agent_5/metverb_9/target_5/avtcon_1</v>
      </c>
      <c r="B250" s="34" t="str">
        <f aca="false">CONCATENATE("(#", ASC( LMPreScn!I372), ") \d+ (\d+)")</f>
        <v>(#10047) \d+ (\d+)</v>
      </c>
      <c r="C250" s="0" t="n">
        <f aca="false">LMPreScn!I372</f>
        <v>10047</v>
      </c>
      <c r="D250" s="0" t="str">
        <f aca="false">CONCATENATE(P250,"_", R250, "_", T250)</f>
        <v>artist_preferred_drawing</v>
      </c>
      <c r="E250" s="0" t="str">
        <f aca="false">CONCATENATE( "list_", G250, "/", "half_", K250, "/", "agent_", O250, "/", "metverb_", Q250, "/", "target_", S250, "/", "avtcon_", I250)</f>
        <v>list_2/half_2/agent_5/metverb_9/target_5/avtcon_1</v>
      </c>
      <c r="F250" s="0" t="str">
        <f aca="false">CONCATENATE( H250, "/", L250, "/", P250, "/", R250, "/", T250, "/", J250)</f>
        <v>BH1N/second/artist/preferred/drawing/con</v>
      </c>
      <c r="G250" s="0" t="n">
        <f aca="false">IF(LEFT(H250,1)="A",1,IF(LEFT(H250,1)="B",2,IF(LEFT(H250,1)="C",3,IF(LEFT(H250,1)="D",4,#na))))</f>
        <v>2</v>
      </c>
      <c r="H250" s="0" t="str">
        <f aca="false">LMPreScn!A372</f>
        <v>BH1N</v>
      </c>
      <c r="I250" s="0" t="n">
        <v>1</v>
      </c>
      <c r="J250" s="0" t="s">
        <v>3592</v>
      </c>
      <c r="K250" s="0" t="n">
        <v>2</v>
      </c>
      <c r="L250" s="16" t="s">
        <v>3595</v>
      </c>
      <c r="M250" s="0" t="n">
        <f aca="false">1 + (2*(INT((ROW()-2-240)/4))) + MOD(ROW()-2,2)</f>
        <v>5</v>
      </c>
      <c r="N250" s="0" t="str">
        <f aca="false">CONCATENATE("context_",ASC(M250))</f>
        <v>context_5</v>
      </c>
      <c r="O250" s="0" t="n">
        <f aca="false">M250</f>
        <v>5</v>
      </c>
      <c r="P250" s="0" t="str">
        <f aca="false">MID(LMPreScn!M372, SEARCH(" ", LMPreScn!M372, SEARCH(" ", LMPreScn!M372))+1, SEARCH(" ", LMPreScn!M372, SEARCH(" ", LMPreScn!M372)+1) -  (SEARCH(" ", LMPreScn!M372, SEARCH(" ", LMPreScn!M372)) + 1))</f>
        <v>artist</v>
      </c>
      <c r="Q250" s="0" t="n">
        <f aca="false">IF(R250="attempted", 1, IF(R250="avoided", 2, IF(R250="began",3,IF(R250="completed",4, IF(R250="continued",5,IF(R250="endured", 6, IF(R250="enjoyed", 7, IF(R250="finished", 8, IF(R250="preferred", 9, IF(R250="resisted", 10, IF(R250="started", 11, IF(R250="tried",12,"ERROR"))))))))))))</f>
        <v>9</v>
      </c>
      <c r="R250" s="0" t="str">
        <f aca="false">LMPreScn!T372</f>
        <v>preferred</v>
      </c>
      <c r="S250" s="0" t="n">
        <f aca="false">1 + (2*(INT((ROW()-2-240)/4))) + MOD(ROW()-2,2)</f>
        <v>5</v>
      </c>
      <c r="T250" s="0" t="str">
        <f aca="false">LMPreScn!CK372</f>
        <v>drawing</v>
      </c>
      <c r="U250" s="33" t="n">
        <f aca="false">U10</f>
        <v>0.183673469387755</v>
      </c>
      <c r="V250" s="0" t="n">
        <f aca="false">LMPreScn!R372</f>
        <v>5</v>
      </c>
      <c r="W250" s="0" t="n">
        <f aca="false">LMPreScn!S372</f>
        <v>8</v>
      </c>
      <c r="X250" s="0" t="str">
        <f aca="false">LMPreScn!M372</f>
        <v>The artist preferred charcoal.</v>
      </c>
      <c r="Y250" s="0" t="str">
        <f aca="false">LMPreScn!N372</f>
        <v>It worked best for</v>
      </c>
    </row>
    <row r="251" customFormat="false" ht="13.8" hidden="false" customHeight="false" outlineLevel="0" collapsed="false">
      <c r="A251" s="0" t="str">
        <f aca="false">CONCATENATE("Item/",ASC(C251),"/",E251)</f>
        <v>Item/11047/list_3/half_2/agent_6/metverb_9/target_6/avtcon_1</v>
      </c>
      <c r="B251" s="34" t="str">
        <f aca="false">CONCATENATE("(#", ASC( LMPreScn!I373), ") \d+ (\d+)")</f>
        <v>(#11047) \d+ (\d+)</v>
      </c>
      <c r="C251" s="0" t="n">
        <f aca="false">LMPreScn!I373</f>
        <v>11047</v>
      </c>
      <c r="D251" s="0" t="str">
        <f aca="false">CONCATENATE(P251,"_", R251, "_", T251)</f>
        <v>backyard_preferred_grilling</v>
      </c>
      <c r="E251" s="0" t="str">
        <f aca="false">CONCATENATE( "list_", G251, "/", "half_", K251, "/", "agent_", O251, "/", "metverb_", Q251, "/", "target_", S251, "/", "avtcon_", I251)</f>
        <v>list_3/half_2/agent_6/metverb_9/target_6/avtcon_1</v>
      </c>
      <c r="F251" s="0" t="str">
        <f aca="false">CONCATENATE( H251, "/", L251, "/", P251, "/", R251, "/", T251, "/", J251)</f>
        <v>CH1N/second/backyard/preferred/grilling/con</v>
      </c>
      <c r="G251" s="0" t="n">
        <f aca="false">IF(LEFT(H251,1)="A",1,IF(LEFT(H251,1)="B",2,IF(LEFT(H251,1)="C",3,IF(LEFT(H251,1)="D",4,#na))))</f>
        <v>3</v>
      </c>
      <c r="H251" s="0" t="str">
        <f aca="false">LMPreScn!A373</f>
        <v>CH1N</v>
      </c>
      <c r="I251" s="0" t="n">
        <v>1</v>
      </c>
      <c r="J251" s="0" t="s">
        <v>3592</v>
      </c>
      <c r="K251" s="0" t="n">
        <v>2</v>
      </c>
      <c r="L251" s="16" t="s">
        <v>3595</v>
      </c>
      <c r="M251" s="0" t="n">
        <f aca="false">1 + (2*(INT((ROW()-2-240)/4))) + MOD(ROW(),2)</f>
        <v>6</v>
      </c>
      <c r="N251" s="0" t="str">
        <f aca="false">CONCATENATE("context_",ASC(M251))</f>
        <v>context_6</v>
      </c>
      <c r="O251" s="0" t="n">
        <f aca="false">M251</f>
        <v>6</v>
      </c>
      <c r="P251" s="0" t="str">
        <f aca="false">MID(LMPreScn!M373, SEARCH(" ", LMPreScn!M373, SEARCH(" ", LMPreScn!M373))+1, SEARCH(" ", LMPreScn!M373, SEARCH(" ", LMPreScn!M373)+1) -  (SEARCH(" ", LMPreScn!M373, SEARCH(" ", LMPreScn!M373)) + 1))</f>
        <v>backyard</v>
      </c>
      <c r="Q251" s="0" t="n">
        <f aca="false">IF(R251="attempted", 1, IF(R251="avoided", 2, IF(R251="began",3,IF(R251="completed",4, IF(R251="continued",5,IF(R251="endured", 6, IF(R251="enjoyed", 7, IF(R251="finished", 8, IF(R251="preferred", 9, IF(R251="resisted", 10, IF(R251="started", 11, IF(R251="tried",12,"ERROR"))))))))))))</f>
        <v>9</v>
      </c>
      <c r="R251" s="0" t="str">
        <f aca="false">LMPreScn!T373</f>
        <v>preferred</v>
      </c>
      <c r="S251" s="0" t="n">
        <f aca="false">1 + (2*(INT((ROW()-2-240)/4))) + MOD(ROW()-2,2)</f>
        <v>6</v>
      </c>
      <c r="T251" s="0" t="str">
        <f aca="false">LMPreScn!CK373</f>
        <v>grilling</v>
      </c>
      <c r="U251" s="33" t="n">
        <f aca="false">U11</f>
        <v>0.73469387755102</v>
      </c>
      <c r="V251" s="0" t="n">
        <f aca="false">LMPreScn!R373</f>
        <v>5</v>
      </c>
      <c r="W251" s="0" t="n">
        <f aca="false">LMPreScn!S373</f>
        <v>8</v>
      </c>
      <c r="X251" s="0" t="str">
        <f aca="false">LMPreScn!M373</f>
        <v>The backyard barbecuer preferred charcoal.</v>
      </c>
      <c r="Y251" s="0" t="str">
        <f aca="false">LMPreScn!N373</f>
        <v>It worked best for</v>
      </c>
    </row>
    <row r="252" customFormat="false" ht="13.8" hidden="false" customHeight="false" outlineLevel="0" collapsed="false">
      <c r="A252" s="0" t="str">
        <f aca="false">CONCATENATE("Item/",ASC(C252),"/",E252)</f>
        <v>Item/12047/list_4/half_2/agent_5/metverb_9/target_6/avtcon_2</v>
      </c>
      <c r="B252" s="34" t="str">
        <f aca="false">CONCATENATE("(#", ASC( LMPreScn!I374), ") \d+ (\d+)")</f>
        <v>(#12047) \d+ (\d+)</v>
      </c>
      <c r="C252" s="0" t="n">
        <f aca="false">LMPreScn!I374</f>
        <v>12047</v>
      </c>
      <c r="D252" s="0" t="str">
        <f aca="false">CONCATENATE(P252,"_", R252, "_", T252)</f>
        <v>artist_preferred_grilling</v>
      </c>
      <c r="E252" s="0" t="str">
        <f aca="false">CONCATENATE( "list_", G252, "/", "half_", K252, "/", "agent_", O252, "/", "metverb_", Q252, "/", "target_", S252, "/", "avtcon_", I252)</f>
        <v>list_4/half_2/agent_5/metverb_9/target_6/avtcon_2</v>
      </c>
      <c r="F252" s="0" t="str">
        <f aca="false">CONCATENATE( H252, "/", L252, "/", P252, "/", R252, "/", T252, "/", J252)</f>
        <v>DH1N/second/artist/preferred/grilling/incon</v>
      </c>
      <c r="G252" s="0" t="n">
        <f aca="false">IF(LEFT(H252,1)="A",1,IF(LEFT(H252,1)="B",2,IF(LEFT(H252,1)="C",3,IF(LEFT(H252,1)="D",4,#na))))</f>
        <v>4</v>
      </c>
      <c r="H252" s="0" t="str">
        <f aca="false">LMPreScn!A374</f>
        <v>DH1N</v>
      </c>
      <c r="I252" s="0" t="n">
        <v>2</v>
      </c>
      <c r="J252" s="0" t="s">
        <v>3594</v>
      </c>
      <c r="K252" s="0" t="n">
        <v>2</v>
      </c>
      <c r="L252" s="16" t="s">
        <v>3595</v>
      </c>
      <c r="M252" s="0" t="n">
        <f aca="false">1 + (2*(INT((ROW()-2-240)/4))) + MOD(ROW()-2,2)</f>
        <v>5</v>
      </c>
      <c r="N252" s="0" t="str">
        <f aca="false">CONCATENATE("context_",ASC(M252))</f>
        <v>context_5</v>
      </c>
      <c r="O252" s="0" t="n">
        <f aca="false">M252</f>
        <v>5</v>
      </c>
      <c r="P252" s="0" t="str">
        <f aca="false">MID(LMPreScn!M374, SEARCH(" ", LMPreScn!M374, SEARCH(" ", LMPreScn!M374))+1, SEARCH(" ", LMPreScn!M374, SEARCH(" ", LMPreScn!M374)+1) -  (SEARCH(" ", LMPreScn!M374, SEARCH(" ", LMPreScn!M374)) + 1))</f>
        <v>artist</v>
      </c>
      <c r="Q252" s="0" t="n">
        <f aca="false">IF(R252="attempted", 1, IF(R252="avoided", 2, IF(R252="began",3,IF(R252="completed",4, IF(R252="continued",5,IF(R252="endured", 6, IF(R252="enjoyed", 7, IF(R252="finished", 8, IF(R252="preferred", 9, IF(R252="resisted", 10, IF(R252="started", 11, IF(R252="tried",12,"ERROR"))))))))))))</f>
        <v>9</v>
      </c>
      <c r="R252" s="0" t="str">
        <f aca="false">LMPreScn!T374</f>
        <v>preferred</v>
      </c>
      <c r="S252" s="0" t="n">
        <f aca="false">1 + (2*(INT((ROW()-2-240)/4))) + MOD(ROW()-1,2)</f>
        <v>6</v>
      </c>
      <c r="T252" s="0" t="str">
        <f aca="false">LMPreScn!CK374</f>
        <v>grilling</v>
      </c>
      <c r="U252" s="33" t="n">
        <f aca="false">U12</f>
        <v>0.0612244897959184</v>
      </c>
      <c r="V252" s="0" t="n">
        <f aca="false">LMPreScn!R374</f>
        <v>5</v>
      </c>
      <c r="W252" s="0" t="n">
        <f aca="false">LMPreScn!S374</f>
        <v>8</v>
      </c>
      <c r="X252" s="0" t="str">
        <f aca="false">LMPreScn!M374</f>
        <v>The artist preferred charcoal.</v>
      </c>
      <c r="Y252" s="0" t="str">
        <f aca="false">LMPreScn!N374</f>
        <v>It worked best for</v>
      </c>
    </row>
    <row r="253" customFormat="false" ht="13.8" hidden="false" customHeight="false" outlineLevel="0" collapsed="false">
      <c r="A253" s="0" t="str">
        <f aca="false">CONCATENATE("Item/",ASC(C253),"/",E253)</f>
        <v>Item/13047/list_1/half_2/agent_6/metverb_9/target_5/avtcon_2</v>
      </c>
      <c r="B253" s="34" t="str">
        <f aca="false">CONCATENATE("(#", ASC( LMPreScn!I375), ") \d+ (\d+)")</f>
        <v>(#13047) \d+ (\d+)</v>
      </c>
      <c r="C253" s="0" t="n">
        <f aca="false">LMPreScn!I375</f>
        <v>13047</v>
      </c>
      <c r="D253" s="0" t="str">
        <f aca="false">CONCATENATE(P253,"_", R253, "_", T253)</f>
        <v>backyard_preferred_drawing</v>
      </c>
      <c r="E253" s="0" t="str">
        <f aca="false">CONCATENATE( "list_", G253, "/", "half_", K253, "/", "agent_", O253, "/", "metverb_", Q253, "/", "target_", S253, "/", "avtcon_", I253)</f>
        <v>list_1/half_2/agent_6/metverb_9/target_5/avtcon_2</v>
      </c>
      <c r="F253" s="0" t="str">
        <f aca="false">CONCATENATE( H253, "/", L253, "/", P253, "/", R253, "/", T253, "/", J253)</f>
        <v>AH1N/second/backyard/preferred/drawing/incon</v>
      </c>
      <c r="G253" s="0" t="n">
        <f aca="false">IF(LEFT(H253,1)="A",1,IF(LEFT(H253,1)="B",2,IF(LEFT(H253,1)="C",3,IF(LEFT(H253,1)="D",4,#na))))</f>
        <v>1</v>
      </c>
      <c r="H253" s="0" t="str">
        <f aca="false">LMPreScn!A375</f>
        <v>AH1N</v>
      </c>
      <c r="I253" s="0" t="n">
        <v>2</v>
      </c>
      <c r="J253" s="0" t="s">
        <v>3594</v>
      </c>
      <c r="K253" s="0" t="n">
        <v>2</v>
      </c>
      <c r="L253" s="16" t="s">
        <v>3595</v>
      </c>
      <c r="M253" s="0" t="n">
        <f aca="false">1 + (2*(INT((ROW()-2-240)/4))) + MOD(ROW(),2)</f>
        <v>6</v>
      </c>
      <c r="N253" s="0" t="str">
        <f aca="false">CONCATENATE("context_",ASC(M253))</f>
        <v>context_6</v>
      </c>
      <c r="O253" s="0" t="n">
        <f aca="false">M253</f>
        <v>6</v>
      </c>
      <c r="P253" s="0" t="str">
        <f aca="false">MID(LMPreScn!M375, SEARCH(" ", LMPreScn!M375, SEARCH(" ", LMPreScn!M375))+1, SEARCH(" ", LMPreScn!M375, SEARCH(" ", LMPreScn!M375)+1) -  (SEARCH(" ", LMPreScn!M375, SEARCH(" ", LMPreScn!M375)) + 1))</f>
        <v>backyard</v>
      </c>
      <c r="Q253" s="0" t="n">
        <f aca="false">IF(R253="attempted", 1, IF(R253="avoided", 2, IF(R253="began",3,IF(R253="completed",4, IF(R253="continued",5,IF(R253="endured", 6, IF(R253="enjoyed", 7, IF(R253="finished", 8, IF(R253="preferred", 9, IF(R253="resisted", 10, IF(R253="started", 11, IF(R253="tried",12,"ERROR"))))))))))))</f>
        <v>9</v>
      </c>
      <c r="R253" s="0" t="str">
        <f aca="false">LMPreScn!T375</f>
        <v>preferred</v>
      </c>
      <c r="S253" s="0" t="n">
        <f aca="false">1 + (2*(INT((ROW()-2-240)/4))) + MOD(ROW()-1,2)</f>
        <v>5</v>
      </c>
      <c r="T253" s="0" t="str">
        <f aca="false">LMPreScn!CK375</f>
        <v>drawing</v>
      </c>
      <c r="U253" s="33" t="n">
        <f aca="false">U13</f>
        <v>0</v>
      </c>
      <c r="V253" s="0" t="n">
        <f aca="false">LMPreScn!R375</f>
        <v>5</v>
      </c>
      <c r="W253" s="0" t="n">
        <f aca="false">LMPreScn!S375</f>
        <v>8</v>
      </c>
      <c r="X253" s="0" t="str">
        <f aca="false">LMPreScn!M375</f>
        <v>The backyard barbecuer preferred charcoal.</v>
      </c>
      <c r="Y253" s="0" t="str">
        <f aca="false">LMPreScn!N375</f>
        <v>It worked best for</v>
      </c>
    </row>
    <row r="254" customFormat="false" ht="13.8" hidden="false" customHeight="false" outlineLevel="0" collapsed="false">
      <c r="A254" s="0" t="str">
        <f aca="false">CONCATENATE("Item/",ASC(C254),"/",E254)</f>
        <v>Item/15047/list_3/half_2/agent_7/metverb_9/target_7/avtcon_1</v>
      </c>
      <c r="B254" s="34" t="str">
        <f aca="false">CONCATENATE("(#", ASC( LMPreScn!I376), ") \d+ (\d+)")</f>
        <v>(#15047) \d+ (\d+)</v>
      </c>
      <c r="C254" s="0" t="n">
        <f aca="false">LMPreScn!I376</f>
        <v>15047</v>
      </c>
      <c r="D254" s="0" t="str">
        <f aca="false">CONCATENATE(P254,"_", R254, "_", T254)</f>
        <v>artist_preferred_drawing</v>
      </c>
      <c r="E254" s="0" t="str">
        <f aca="false">CONCATENATE( "list_", G254, "/", "half_", K254, "/", "agent_", O254, "/", "metverb_", Q254, "/", "target_", S254, "/", "avtcon_", I254)</f>
        <v>list_3/half_2/agent_7/metverb_9/target_7/avtcon_1</v>
      </c>
      <c r="F254" s="0" t="str">
        <f aca="false">CONCATENATE( H254, "/", L254, "/", P254, "/", R254, "/", T254, "/", J254)</f>
        <v>CH2N/second/artist/preferred/drawing/con</v>
      </c>
      <c r="G254" s="0" t="n">
        <f aca="false">IF(LEFT(H254,1)="A",1,IF(LEFT(H254,1)="B",2,IF(LEFT(H254,1)="C",3,IF(LEFT(H254,1)="D",4,#na))))</f>
        <v>3</v>
      </c>
      <c r="H254" s="0" t="str">
        <f aca="false">LMPreScn!A376</f>
        <v>CH2N</v>
      </c>
      <c r="I254" s="0" t="n">
        <v>1</v>
      </c>
      <c r="J254" s="0" t="s">
        <v>3592</v>
      </c>
      <c r="K254" s="0" t="n">
        <v>2</v>
      </c>
      <c r="L254" s="16" t="s">
        <v>3595</v>
      </c>
      <c r="M254" s="0" t="n">
        <f aca="false">1 + (2*(INT((ROW()-2-240)/4))) + MOD(ROW()-2,2)</f>
        <v>7</v>
      </c>
      <c r="N254" s="0" t="str">
        <f aca="false">CONCATENATE("context_",ASC(M254))</f>
        <v>context_7</v>
      </c>
      <c r="O254" s="0" t="n">
        <f aca="false">M254</f>
        <v>7</v>
      </c>
      <c r="P254" s="0" t="str">
        <f aca="false">MID(LMPreScn!M376, SEARCH(" ", LMPreScn!M376, SEARCH(" ", LMPreScn!M376))+1, SEARCH(" ", LMPreScn!M376, SEARCH(" ", LMPreScn!M376)+1) -  (SEARCH(" ", LMPreScn!M376, SEARCH(" ", LMPreScn!M376)) + 1))</f>
        <v>artist</v>
      </c>
      <c r="Q254" s="0" t="n">
        <f aca="false">IF(R254="attempted", 1, IF(R254="avoided", 2, IF(R254="began",3,IF(R254="completed",4, IF(R254="continued",5,IF(R254="endured", 6, IF(R254="enjoyed", 7, IF(R254="finished", 8, IF(R254="preferred", 9, IF(R254="resisted", 10, IF(R254="started", 11, IF(R254="tried",12,"ERROR"))))))))))))</f>
        <v>9</v>
      </c>
      <c r="R254" s="0" t="str">
        <f aca="false">LMPreScn!T376</f>
        <v>preferred</v>
      </c>
      <c r="S254" s="0" t="n">
        <f aca="false">1 + (2*(INT((ROW()-2-240)/4))) + MOD(ROW()-2,2)</f>
        <v>7</v>
      </c>
      <c r="T254" s="0" t="str">
        <f aca="false">LMPreScn!CK376</f>
        <v>drawing</v>
      </c>
      <c r="U254" s="33" t="n">
        <f aca="false">U14</f>
        <v>0.183673469387755</v>
      </c>
      <c r="V254" s="0" t="n">
        <f aca="false">LMPreScn!R376</f>
        <v>5</v>
      </c>
      <c r="W254" s="0" t="n">
        <f aca="false">LMPreScn!S376</f>
        <v>8</v>
      </c>
      <c r="X254" s="0" t="str">
        <f aca="false">LMPreScn!M376</f>
        <v>The artist preferred charcoal.</v>
      </c>
      <c r="Y254" s="0" t="str">
        <f aca="false">LMPreScn!N376</f>
        <v>It worked best for</v>
      </c>
    </row>
    <row r="255" customFormat="false" ht="13.8" hidden="false" customHeight="false" outlineLevel="0" collapsed="false">
      <c r="A255" s="0" t="str">
        <f aca="false">CONCATENATE("Item/",ASC(C255),"/",E255)</f>
        <v>Item/16047/list_2/half_2/agent_8/metverb_9/target_8/avtcon_1</v>
      </c>
      <c r="B255" s="34" t="str">
        <f aca="false">CONCATENATE("(#", ASC( LMPreScn!I377), ") \d+ (\d+)")</f>
        <v>(#16047) \d+ (\d+)</v>
      </c>
      <c r="C255" s="0" t="n">
        <f aca="false">LMPreScn!I377</f>
        <v>16047</v>
      </c>
      <c r="D255" s="0" t="str">
        <f aca="false">CONCATENATE(P255,"_", R255, "_", T255)</f>
        <v>backyard_preferred_grilling</v>
      </c>
      <c r="E255" s="0" t="str">
        <f aca="false">CONCATENATE( "list_", G255, "/", "half_", K255, "/", "agent_", O255, "/", "metverb_", Q255, "/", "target_", S255, "/", "avtcon_", I255)</f>
        <v>list_2/half_2/agent_8/metverb_9/target_8/avtcon_1</v>
      </c>
      <c r="F255" s="0" t="str">
        <f aca="false">CONCATENATE( H255, "/", L255, "/", P255, "/", R255, "/", T255, "/", J255)</f>
        <v>BH2N/second/backyard/preferred/grilling/con</v>
      </c>
      <c r="G255" s="0" t="n">
        <f aca="false">IF(LEFT(H255,1)="A",1,IF(LEFT(H255,1)="B",2,IF(LEFT(H255,1)="C",3,IF(LEFT(H255,1)="D",4,#na))))</f>
        <v>2</v>
      </c>
      <c r="H255" s="0" t="str">
        <f aca="false">LMPreScn!A377</f>
        <v>BH2N</v>
      </c>
      <c r="I255" s="0" t="n">
        <v>1</v>
      </c>
      <c r="J255" s="0" t="s">
        <v>3592</v>
      </c>
      <c r="K255" s="0" t="n">
        <v>2</v>
      </c>
      <c r="L255" s="16" t="s">
        <v>3595</v>
      </c>
      <c r="M255" s="0" t="n">
        <f aca="false">1 + (2*(INT((ROW()-2-240)/4))) + MOD(ROW(),2)</f>
        <v>8</v>
      </c>
      <c r="N255" s="0" t="str">
        <f aca="false">CONCATENATE("context_",ASC(M255))</f>
        <v>context_8</v>
      </c>
      <c r="O255" s="0" t="n">
        <f aca="false">M255</f>
        <v>8</v>
      </c>
      <c r="P255" s="0" t="str">
        <f aca="false">MID(LMPreScn!M377, SEARCH(" ", LMPreScn!M377, SEARCH(" ", LMPreScn!M377))+1, SEARCH(" ", LMPreScn!M377, SEARCH(" ", LMPreScn!M377)+1) -  (SEARCH(" ", LMPreScn!M377, SEARCH(" ", LMPreScn!M377)) + 1))</f>
        <v>backyard</v>
      </c>
      <c r="Q255" s="0" t="n">
        <f aca="false">IF(R255="attempted", 1, IF(R255="avoided", 2, IF(R255="began",3,IF(R255="completed",4, IF(R255="continued",5,IF(R255="endured", 6, IF(R255="enjoyed", 7, IF(R255="finished", 8, IF(R255="preferred", 9, IF(R255="resisted", 10, IF(R255="started", 11, IF(R255="tried",12,"ERROR"))))))))))))</f>
        <v>9</v>
      </c>
      <c r="R255" s="0" t="str">
        <f aca="false">LMPreScn!T377</f>
        <v>preferred</v>
      </c>
      <c r="S255" s="0" t="n">
        <f aca="false">1 + (2*(INT((ROW()-2-240)/4))) + MOD(ROW()-2,2)</f>
        <v>8</v>
      </c>
      <c r="T255" s="0" t="str">
        <f aca="false">LMPreScn!CK377</f>
        <v>grilling</v>
      </c>
      <c r="U255" s="33" t="n">
        <f aca="false">U15</f>
        <v>0.73469387755102</v>
      </c>
      <c r="V255" s="0" t="n">
        <f aca="false">LMPreScn!R377</f>
        <v>5</v>
      </c>
      <c r="W255" s="0" t="n">
        <f aca="false">LMPreScn!S377</f>
        <v>8</v>
      </c>
      <c r="X255" s="0" t="str">
        <f aca="false">LMPreScn!M377</f>
        <v>The backyard barbecuer preferred charcoal.</v>
      </c>
      <c r="Y255" s="0" t="str">
        <f aca="false">LMPreScn!N377</f>
        <v>It worked best for</v>
      </c>
    </row>
    <row r="256" customFormat="false" ht="13.8" hidden="false" customHeight="false" outlineLevel="0" collapsed="false">
      <c r="A256" s="0" t="str">
        <f aca="false">CONCATENATE("Item/",ASC(C256),"/",E256)</f>
        <v>Item/17047/list_1/half_2/agent_7/metverb_9/target_8/avtcon_2</v>
      </c>
      <c r="B256" s="34" t="str">
        <f aca="false">CONCATENATE("(#", ASC( LMPreScn!I378), ") \d+ (\d+)")</f>
        <v>(#17047) \d+ (\d+)</v>
      </c>
      <c r="C256" s="0" t="n">
        <f aca="false">LMPreScn!I378</f>
        <v>17047</v>
      </c>
      <c r="D256" s="0" t="str">
        <f aca="false">CONCATENATE(P256,"_", R256, "_", T256)</f>
        <v>artist_preferred_grilling</v>
      </c>
      <c r="E256" s="0" t="str">
        <f aca="false">CONCATENATE( "list_", G256, "/", "half_", K256, "/", "agent_", O256, "/", "metverb_", Q256, "/", "target_", S256, "/", "avtcon_", I256)</f>
        <v>list_1/half_2/agent_7/metverb_9/target_8/avtcon_2</v>
      </c>
      <c r="F256" s="0" t="str">
        <f aca="false">CONCATENATE( H256, "/", L256, "/", P256, "/", R256, "/", T256, "/", J256)</f>
        <v>AH2N/second/artist/preferred/grilling/incon</v>
      </c>
      <c r="G256" s="0" t="n">
        <f aca="false">IF(LEFT(H256,1)="A",1,IF(LEFT(H256,1)="B",2,IF(LEFT(H256,1)="C",3,IF(LEFT(H256,1)="D",4,#na))))</f>
        <v>1</v>
      </c>
      <c r="H256" s="0" t="str">
        <f aca="false">LMPreScn!A378</f>
        <v>AH2N</v>
      </c>
      <c r="I256" s="0" t="n">
        <v>2</v>
      </c>
      <c r="J256" s="0" t="s">
        <v>3594</v>
      </c>
      <c r="K256" s="0" t="n">
        <v>2</v>
      </c>
      <c r="L256" s="16" t="s">
        <v>3595</v>
      </c>
      <c r="M256" s="0" t="n">
        <f aca="false">1 + (2*(INT((ROW()-2-240)/4))) + MOD(ROW()-2,2)</f>
        <v>7</v>
      </c>
      <c r="N256" s="0" t="str">
        <f aca="false">CONCATENATE("context_",ASC(M256))</f>
        <v>context_7</v>
      </c>
      <c r="O256" s="0" t="n">
        <f aca="false">M256</f>
        <v>7</v>
      </c>
      <c r="P256" s="0" t="str">
        <f aca="false">MID(LMPreScn!M378, SEARCH(" ", LMPreScn!M378, SEARCH(" ", LMPreScn!M378))+1, SEARCH(" ", LMPreScn!M378, SEARCH(" ", LMPreScn!M378)+1) -  (SEARCH(" ", LMPreScn!M378, SEARCH(" ", LMPreScn!M378)) + 1))</f>
        <v>artist</v>
      </c>
      <c r="Q256" s="0" t="n">
        <f aca="false">IF(R256="attempted", 1, IF(R256="avoided", 2, IF(R256="began",3,IF(R256="completed",4, IF(R256="continued",5,IF(R256="endured", 6, IF(R256="enjoyed", 7, IF(R256="finished", 8, IF(R256="preferred", 9, IF(R256="resisted", 10, IF(R256="started", 11, IF(R256="tried",12,"ERROR"))))))))))))</f>
        <v>9</v>
      </c>
      <c r="R256" s="0" t="str">
        <f aca="false">LMPreScn!T378</f>
        <v>preferred</v>
      </c>
      <c r="S256" s="0" t="n">
        <f aca="false">1 + (2*(INT((ROW()-2-240)/4))) + MOD(ROW()-1,2)</f>
        <v>8</v>
      </c>
      <c r="T256" s="0" t="str">
        <f aca="false">LMPreScn!CK378</f>
        <v>grilling</v>
      </c>
      <c r="U256" s="33" t="n">
        <f aca="false">U16</f>
        <v>0.0612244897959184</v>
      </c>
      <c r="V256" s="0" t="n">
        <f aca="false">LMPreScn!R378</f>
        <v>5</v>
      </c>
      <c r="W256" s="0" t="n">
        <f aca="false">LMPreScn!S378</f>
        <v>8</v>
      </c>
      <c r="X256" s="0" t="str">
        <f aca="false">LMPreScn!M378</f>
        <v>The artist preferred charcoal.</v>
      </c>
      <c r="Y256" s="0" t="str">
        <f aca="false">LMPreScn!N378</f>
        <v>It worked best for</v>
      </c>
    </row>
    <row r="257" customFormat="false" ht="13.8" hidden="false" customHeight="false" outlineLevel="0" collapsed="false">
      <c r="A257" s="0" t="str">
        <f aca="false">CONCATENATE("Item/",ASC(C257),"/",E257)</f>
        <v>Item/18047/list_4/half_2/agent_8/metverb_9/target_7/avtcon_2</v>
      </c>
      <c r="B257" s="34" t="str">
        <f aca="false">CONCATENATE("(#", ASC( LMPreScn!I379), ") \d+ (\d+)")</f>
        <v>(#18047) \d+ (\d+)</v>
      </c>
      <c r="C257" s="0" t="n">
        <f aca="false">LMPreScn!I379</f>
        <v>18047</v>
      </c>
      <c r="D257" s="0" t="str">
        <f aca="false">CONCATENATE(P257,"_", R257, "_", T257)</f>
        <v>backyard_preferred_drawing</v>
      </c>
      <c r="E257" s="0" t="str">
        <f aca="false">CONCATENATE( "list_", G257, "/", "half_", K257, "/", "agent_", O257, "/", "metverb_", Q257, "/", "target_", S257, "/", "avtcon_", I257)</f>
        <v>list_4/half_2/agent_8/metverb_9/target_7/avtcon_2</v>
      </c>
      <c r="F257" s="0" t="str">
        <f aca="false">CONCATENATE( H257, "/", L257, "/", P257, "/", R257, "/", T257, "/", J257)</f>
        <v>DH2N/second/backyard/preferred/drawing/incon</v>
      </c>
      <c r="G257" s="0" t="n">
        <f aca="false">IF(LEFT(H257,1)="A",1,IF(LEFT(H257,1)="B",2,IF(LEFT(H257,1)="C",3,IF(LEFT(H257,1)="D",4,#na))))</f>
        <v>4</v>
      </c>
      <c r="H257" s="0" t="str">
        <f aca="false">LMPreScn!A379</f>
        <v>DH2N</v>
      </c>
      <c r="I257" s="0" t="n">
        <v>2</v>
      </c>
      <c r="J257" s="0" t="s">
        <v>3594</v>
      </c>
      <c r="K257" s="0" t="n">
        <v>2</v>
      </c>
      <c r="L257" s="16" t="s">
        <v>3595</v>
      </c>
      <c r="M257" s="0" t="n">
        <f aca="false">1 + (2*(INT((ROW()-2-240)/4))) + MOD(ROW(),2)</f>
        <v>8</v>
      </c>
      <c r="N257" s="0" t="str">
        <f aca="false">CONCATENATE("context_",ASC(M257))</f>
        <v>context_8</v>
      </c>
      <c r="O257" s="0" t="n">
        <f aca="false">M257</f>
        <v>8</v>
      </c>
      <c r="P257" s="0" t="str">
        <f aca="false">MID(LMPreScn!M379, SEARCH(" ", LMPreScn!M379, SEARCH(" ", LMPreScn!M379))+1, SEARCH(" ", LMPreScn!M379, SEARCH(" ", LMPreScn!M379)+1) -  (SEARCH(" ", LMPreScn!M379, SEARCH(" ", LMPreScn!M379)) + 1))</f>
        <v>backyard</v>
      </c>
      <c r="Q257" s="0" t="n">
        <f aca="false">IF(R257="attempted", 1, IF(R257="avoided", 2, IF(R257="began",3,IF(R257="completed",4, IF(R257="continued",5,IF(R257="endured", 6, IF(R257="enjoyed", 7, IF(R257="finished", 8, IF(R257="preferred", 9, IF(R257="resisted", 10, IF(R257="started", 11, IF(R257="tried",12,"ERROR"))))))))))))</f>
        <v>9</v>
      </c>
      <c r="R257" s="0" t="str">
        <f aca="false">LMPreScn!T379</f>
        <v>preferred</v>
      </c>
      <c r="S257" s="0" t="n">
        <f aca="false">1 + (2*(INT((ROW()-2-240)/4))) + MOD(ROW()-1,2)</f>
        <v>7</v>
      </c>
      <c r="T257" s="0" t="str">
        <f aca="false">LMPreScn!CK379</f>
        <v>drawing</v>
      </c>
      <c r="U257" s="33" t="n">
        <f aca="false">U17</f>
        <v>0</v>
      </c>
      <c r="V257" s="0" t="n">
        <f aca="false">LMPreScn!R379</f>
        <v>5</v>
      </c>
      <c r="W257" s="0" t="n">
        <f aca="false">LMPreScn!S379</f>
        <v>8</v>
      </c>
      <c r="X257" s="0" t="str">
        <f aca="false">LMPreScn!M379</f>
        <v>The backyard barbecuer preferred charcoal.</v>
      </c>
      <c r="Y257" s="0" t="str">
        <f aca="false">LMPreScn!N379</f>
        <v>It worked best for</v>
      </c>
    </row>
    <row r="258" customFormat="false" ht="13.8" hidden="false" customHeight="false" outlineLevel="0" collapsed="false">
      <c r="A258" s="0" t="str">
        <f aca="false">CONCATENATE("Item/",ASC(C258),"/",E258)</f>
        <v>Item/10048/list_2/half_2/agent_9/metverb_10/target_9/avtcon_1</v>
      </c>
      <c r="B258" s="34" t="str">
        <f aca="false">CONCATENATE("(#", ASC( LMPreScn!I380), ") \d+ (\d+)")</f>
        <v>(#10048) \d+ (\d+)</v>
      </c>
      <c r="C258" s="0" t="n">
        <f aca="false">LMPreScn!I380</f>
        <v>10048</v>
      </c>
      <c r="D258" s="0" t="str">
        <f aca="false">CONCATENATE(P258,"_", R258, "_", T258)</f>
        <v>tablecloths_resisted_stain</v>
      </c>
      <c r="E258" s="0" t="str">
        <f aca="false">CONCATENATE( "list_", G258, "/", "half_", K258, "/", "agent_", O258, "/", "metverb_", Q258, "/", "target_", S258, "/", "avtcon_", I258)</f>
        <v>list_2/half_2/agent_9/metverb_10/target_9/avtcon_1</v>
      </c>
      <c r="F258" s="0" t="str">
        <f aca="false">CONCATENATE( H258, "/", L258, "/", P258, "/", R258, "/", T258, "/", J258)</f>
        <v>BH1N/second/tablecloths/resisted/stain/con</v>
      </c>
      <c r="G258" s="0" t="n">
        <f aca="false">IF(LEFT(H258,1)="A",1,IF(LEFT(H258,1)="B",2,IF(LEFT(H258,1)="C",3,IF(LEFT(H258,1)="D",4,#na))))</f>
        <v>2</v>
      </c>
      <c r="H258" s="0" t="str">
        <f aca="false">LMPreScn!A380</f>
        <v>BH1N</v>
      </c>
      <c r="I258" s="0" t="n">
        <v>1</v>
      </c>
      <c r="J258" s="0" t="s">
        <v>3592</v>
      </c>
      <c r="K258" s="0" t="n">
        <v>2</v>
      </c>
      <c r="L258" s="16" t="s">
        <v>3595</v>
      </c>
      <c r="M258" s="0" t="n">
        <f aca="false">1 + (2*(INT((ROW()-2-240)/4))) + MOD(ROW()-2,2)</f>
        <v>9</v>
      </c>
      <c r="N258" s="0" t="str">
        <f aca="false">CONCATENATE("context_",ASC(M258))</f>
        <v>context_9</v>
      </c>
      <c r="O258" s="0" t="n">
        <f aca="false">M258</f>
        <v>9</v>
      </c>
      <c r="P258" s="0" t="str">
        <f aca="false">MID(LMPreScn!M380, SEARCH(" ", LMPreScn!M380, SEARCH(" ", LMPreScn!M380))+1, SEARCH(" ", LMPreScn!M380, SEARCH(" ", LMPreScn!M380)+1) -  (SEARCH(" ", LMPreScn!M380, SEARCH(" ", LMPreScn!M380)) + 1))</f>
        <v>tablecloths</v>
      </c>
      <c r="Q258" s="0" t="n">
        <f aca="false">IF(R258="attempted", 1, IF(R258="avoided", 2, IF(R258="began",3,IF(R258="completed",4, IF(R258="continued",5,IF(R258="endured", 6, IF(R258="enjoyed", 7, IF(R258="finished", 8, IF(R258="preferred", 9, IF(R258="resisted", 10, IF(R258="started", 11, IF(R258="tried",12,"ERROR"))))))))))))</f>
        <v>10</v>
      </c>
      <c r="R258" s="0" t="str">
        <f aca="false">LMPreScn!T380</f>
        <v>resisted</v>
      </c>
      <c r="S258" s="0" t="n">
        <f aca="false">1 + (2*(INT((ROW()-2-240)/4))) + MOD(ROW()-2,2)</f>
        <v>9</v>
      </c>
      <c r="T258" s="0" t="str">
        <f aca="false">LMPreScn!CK380</f>
        <v>stain</v>
      </c>
      <c r="U258" s="33" t="n">
        <f aca="false">U18</f>
        <v>0.3125</v>
      </c>
      <c r="V258" s="0" t="n">
        <f aca="false">LMPreScn!R380</f>
        <v>6</v>
      </c>
      <c r="W258" s="0" t="n">
        <f aca="false">LMPreScn!S380</f>
        <v>9</v>
      </c>
      <c r="X258" s="0" t="str">
        <f aca="false">LMPreScn!M380</f>
        <v>The tablecloths resisted the wine.</v>
      </c>
      <c r="Y258" s="0" t="str">
        <f aca="false">LMPreScn!N380</f>
        <v>We had expected them to</v>
      </c>
    </row>
    <row r="259" customFormat="false" ht="13.8" hidden="false" customHeight="false" outlineLevel="0" collapsed="false">
      <c r="A259" s="0" t="str">
        <f aca="false">CONCATENATE("Item/",ASC(C259),"/",E259)</f>
        <v>Item/11048/list_3/half_2/agent_10/metverb_10/target_10/avtcon_1</v>
      </c>
      <c r="B259" s="34" t="str">
        <f aca="false">CONCATENATE("(#", ASC( LMPreScn!I381), ") \d+ (\d+)")</f>
        <v>(#11048) \d+ (\d+)</v>
      </c>
      <c r="C259" s="0" t="n">
        <f aca="false">LMPreScn!I381</f>
        <v>11048</v>
      </c>
      <c r="D259" s="0" t="str">
        <f aca="false">CONCATENATE(P259,"_", R259, "_", T259)</f>
        <v>alcoholics_resisted_drink</v>
      </c>
      <c r="E259" s="0" t="str">
        <f aca="false">CONCATENATE( "list_", G259, "/", "half_", K259, "/", "agent_", O259, "/", "metverb_", Q259, "/", "target_", S259, "/", "avtcon_", I259)</f>
        <v>list_3/half_2/agent_10/metverb_10/target_10/avtcon_1</v>
      </c>
      <c r="F259" s="0" t="str">
        <f aca="false">CONCATENATE( H259, "/", L259, "/", P259, "/", R259, "/", T259, "/", J259)</f>
        <v>CH1N/second/alcoholics/resisted/drink/con</v>
      </c>
      <c r="G259" s="0" t="n">
        <f aca="false">IF(LEFT(H259,1)="A",1,IF(LEFT(H259,1)="B",2,IF(LEFT(H259,1)="C",3,IF(LEFT(H259,1)="D",4,#na))))</f>
        <v>3</v>
      </c>
      <c r="H259" s="0" t="str">
        <f aca="false">LMPreScn!A381</f>
        <v>CH1N</v>
      </c>
      <c r="I259" s="0" t="n">
        <v>1</v>
      </c>
      <c r="J259" s="0" t="s">
        <v>3592</v>
      </c>
      <c r="K259" s="0" t="n">
        <v>2</v>
      </c>
      <c r="L259" s="16" t="s">
        <v>3595</v>
      </c>
      <c r="M259" s="0" t="n">
        <f aca="false">1 + (2*(INT((ROW()-2-240)/4))) + MOD(ROW(),2)</f>
        <v>10</v>
      </c>
      <c r="N259" s="0" t="str">
        <f aca="false">CONCATENATE("context_",ASC(M259))</f>
        <v>context_10</v>
      </c>
      <c r="O259" s="0" t="n">
        <f aca="false">M259</f>
        <v>10</v>
      </c>
      <c r="P259" s="0" t="str">
        <f aca="false">MID(LMPreScn!M381, SEARCH(" ", LMPreScn!M381, SEARCH(" ", LMPreScn!M381))+1, SEARCH(" ", LMPreScn!M381, SEARCH(" ", LMPreScn!M381)+1) -  (SEARCH(" ", LMPreScn!M381, SEARCH(" ", LMPreScn!M381)) + 1))</f>
        <v>alcoholics</v>
      </c>
      <c r="Q259" s="0" t="n">
        <f aca="false">IF(R259="attempted", 1, IF(R259="avoided", 2, IF(R259="began",3,IF(R259="completed",4, IF(R259="continued",5,IF(R259="endured", 6, IF(R259="enjoyed", 7, IF(R259="finished", 8, IF(R259="preferred", 9, IF(R259="resisted", 10, IF(R259="started", 11, IF(R259="tried",12,"ERROR"))))))))))))</f>
        <v>10</v>
      </c>
      <c r="R259" s="0" t="str">
        <f aca="false">LMPreScn!T381</f>
        <v>resisted</v>
      </c>
      <c r="S259" s="0" t="n">
        <f aca="false">1 + (2*(INT((ROW()-2-240)/4))) + MOD(ROW()-2,2)</f>
        <v>10</v>
      </c>
      <c r="T259" s="0" t="str">
        <f aca="false">LMPreScn!CK381</f>
        <v>drink</v>
      </c>
      <c r="U259" s="33" t="n">
        <f aca="false">U19</f>
        <v>0.520833333333333</v>
      </c>
      <c r="V259" s="0" t="n">
        <f aca="false">LMPreScn!R381</f>
        <v>6</v>
      </c>
      <c r="W259" s="0" t="n">
        <f aca="false">LMPreScn!S381</f>
        <v>9</v>
      </c>
      <c r="X259" s="0" t="str">
        <f aca="false">LMPreScn!M381</f>
        <v>The alcoholics resisted the wine.</v>
      </c>
      <c r="Y259" s="0" t="str">
        <f aca="false">LMPreScn!N381</f>
        <v>We had expected them to</v>
      </c>
    </row>
    <row r="260" customFormat="false" ht="13.8" hidden="false" customHeight="false" outlineLevel="0" collapsed="false">
      <c r="A260" s="0" t="str">
        <f aca="false">CONCATENATE("Item/",ASC(C260),"/",E260)</f>
        <v>Item/12048/list_4/half_2/agent_9/metverb_10/target_10/avtcon_2</v>
      </c>
      <c r="B260" s="34" t="str">
        <f aca="false">CONCATENATE("(#", ASC( LMPreScn!I382), ") \d+ (\d+)")</f>
        <v>(#12048) \d+ (\d+)</v>
      </c>
      <c r="C260" s="0" t="n">
        <f aca="false">LMPreScn!I382</f>
        <v>12048</v>
      </c>
      <c r="D260" s="0" t="str">
        <f aca="false">CONCATENATE(P260,"_", R260, "_", T260)</f>
        <v>tablecloths_resisted_drink</v>
      </c>
      <c r="E260" s="0" t="str">
        <f aca="false">CONCATENATE( "list_", G260, "/", "half_", K260, "/", "agent_", O260, "/", "metverb_", Q260, "/", "target_", S260, "/", "avtcon_", I260)</f>
        <v>list_4/half_2/agent_9/metverb_10/target_10/avtcon_2</v>
      </c>
      <c r="F260" s="0" t="str">
        <f aca="false">CONCATENATE( H260, "/", L260, "/", P260, "/", R260, "/", T260, "/", J260)</f>
        <v>DH1N/second/tablecloths/resisted/drink/incon</v>
      </c>
      <c r="G260" s="0" t="n">
        <f aca="false">IF(LEFT(H260,1)="A",1,IF(LEFT(H260,1)="B",2,IF(LEFT(H260,1)="C",3,IF(LEFT(H260,1)="D",4,#na))))</f>
        <v>4</v>
      </c>
      <c r="H260" s="0" t="str">
        <f aca="false">LMPreScn!A382</f>
        <v>DH1N</v>
      </c>
      <c r="I260" s="0" t="n">
        <v>2</v>
      </c>
      <c r="J260" s="0" t="s">
        <v>3594</v>
      </c>
      <c r="K260" s="0" t="n">
        <v>2</v>
      </c>
      <c r="L260" s="16" t="s">
        <v>3595</v>
      </c>
      <c r="M260" s="0" t="n">
        <f aca="false">1 + (2*(INT((ROW()-2-240)/4))) + MOD(ROW()-2,2)</f>
        <v>9</v>
      </c>
      <c r="N260" s="0" t="str">
        <f aca="false">CONCATENATE("context_",ASC(M260))</f>
        <v>context_9</v>
      </c>
      <c r="O260" s="0" t="n">
        <f aca="false">M260</f>
        <v>9</v>
      </c>
      <c r="P260" s="0" t="str">
        <f aca="false">MID(LMPreScn!M382, SEARCH(" ", LMPreScn!M382, SEARCH(" ", LMPreScn!M382))+1, SEARCH(" ", LMPreScn!M382, SEARCH(" ", LMPreScn!M382)+1) -  (SEARCH(" ", LMPreScn!M382, SEARCH(" ", LMPreScn!M382)) + 1))</f>
        <v>tablecloths</v>
      </c>
      <c r="Q260" s="0" t="n">
        <f aca="false">IF(R260="attempted", 1, IF(R260="avoided", 2, IF(R260="began",3,IF(R260="completed",4, IF(R260="continued",5,IF(R260="endured", 6, IF(R260="enjoyed", 7, IF(R260="finished", 8, IF(R260="preferred", 9, IF(R260="resisted", 10, IF(R260="started", 11, IF(R260="tried",12,"ERROR"))))))))))))</f>
        <v>10</v>
      </c>
      <c r="R260" s="0" t="str">
        <f aca="false">LMPreScn!T382</f>
        <v>resisted</v>
      </c>
      <c r="S260" s="0" t="n">
        <f aca="false">1 + (2*(INT((ROW()-2-240)/4))) + MOD(ROW()-1,2)</f>
        <v>10</v>
      </c>
      <c r="T260" s="0" t="str">
        <f aca="false">LMPreScn!CK382</f>
        <v>drink</v>
      </c>
      <c r="U260" s="33" t="n">
        <f aca="false">U20</f>
        <v>0.0625</v>
      </c>
      <c r="V260" s="0" t="n">
        <f aca="false">LMPreScn!R382</f>
        <v>6</v>
      </c>
      <c r="W260" s="0" t="n">
        <f aca="false">LMPreScn!S382</f>
        <v>9</v>
      </c>
      <c r="X260" s="0" t="str">
        <f aca="false">LMPreScn!M382</f>
        <v>The tablecloths resisted the wine.</v>
      </c>
      <c r="Y260" s="0" t="str">
        <f aca="false">LMPreScn!N382</f>
        <v>We had expected them to</v>
      </c>
    </row>
    <row r="261" customFormat="false" ht="13.8" hidden="false" customHeight="false" outlineLevel="0" collapsed="false">
      <c r="A261" s="0" t="str">
        <f aca="false">CONCATENATE("Item/",ASC(C261),"/",E261)</f>
        <v>Item/13048/list_1/half_2/agent_10/metverb_10/target_9/avtcon_2</v>
      </c>
      <c r="B261" s="34" t="str">
        <f aca="false">CONCATENATE("(#", ASC( LMPreScn!I383), ") \d+ (\d+)")</f>
        <v>(#13048) \d+ (\d+)</v>
      </c>
      <c r="C261" s="0" t="n">
        <f aca="false">LMPreScn!I383</f>
        <v>13048</v>
      </c>
      <c r="D261" s="0" t="str">
        <f aca="false">CONCATENATE(P261,"_", R261, "_", T261)</f>
        <v>alcoholics_resisted_stain</v>
      </c>
      <c r="E261" s="0" t="str">
        <f aca="false">CONCATENATE( "list_", G261, "/", "half_", K261, "/", "agent_", O261, "/", "metverb_", Q261, "/", "target_", S261, "/", "avtcon_", I261)</f>
        <v>list_1/half_2/agent_10/metverb_10/target_9/avtcon_2</v>
      </c>
      <c r="F261" s="0" t="str">
        <f aca="false">CONCATENATE( H261, "/", L261, "/", P261, "/", R261, "/", T261, "/", J261)</f>
        <v>AH1N/second/alcoholics/resisted/stain/incon</v>
      </c>
      <c r="G261" s="0" t="n">
        <f aca="false">IF(LEFT(H261,1)="A",1,IF(LEFT(H261,1)="B",2,IF(LEFT(H261,1)="C",3,IF(LEFT(H261,1)="D",4,#na))))</f>
        <v>1</v>
      </c>
      <c r="H261" s="0" t="str">
        <f aca="false">LMPreScn!A383</f>
        <v>AH1N</v>
      </c>
      <c r="I261" s="0" t="n">
        <v>2</v>
      </c>
      <c r="J261" s="0" t="s">
        <v>3594</v>
      </c>
      <c r="K261" s="0" t="n">
        <v>2</v>
      </c>
      <c r="L261" s="16" t="s">
        <v>3595</v>
      </c>
      <c r="M261" s="0" t="n">
        <f aca="false">1 + (2*(INT((ROW()-2-240)/4))) + MOD(ROW(),2)</f>
        <v>10</v>
      </c>
      <c r="N261" s="0" t="str">
        <f aca="false">CONCATENATE("context_",ASC(M261))</f>
        <v>context_10</v>
      </c>
      <c r="O261" s="0" t="n">
        <f aca="false">M261</f>
        <v>10</v>
      </c>
      <c r="P261" s="0" t="str">
        <f aca="false">MID(LMPreScn!M383, SEARCH(" ", LMPreScn!M383, SEARCH(" ", LMPreScn!M383))+1, SEARCH(" ", LMPreScn!M383, SEARCH(" ", LMPreScn!M383)+1) -  (SEARCH(" ", LMPreScn!M383, SEARCH(" ", LMPreScn!M383)) + 1))</f>
        <v>alcoholics</v>
      </c>
      <c r="Q261" s="0" t="n">
        <f aca="false">IF(R261="attempted", 1, IF(R261="avoided", 2, IF(R261="began",3,IF(R261="completed",4, IF(R261="continued",5,IF(R261="endured", 6, IF(R261="enjoyed", 7, IF(R261="finished", 8, IF(R261="preferred", 9, IF(R261="resisted", 10, IF(R261="started", 11, IF(R261="tried",12,"ERROR"))))))))))))</f>
        <v>10</v>
      </c>
      <c r="R261" s="0" t="str">
        <f aca="false">LMPreScn!T383</f>
        <v>resisted</v>
      </c>
      <c r="S261" s="0" t="n">
        <f aca="false">1 + (2*(INT((ROW()-2-240)/4))) + MOD(ROW()-1,2)</f>
        <v>9</v>
      </c>
      <c r="T261" s="0" t="str">
        <f aca="false">LMPreScn!CK383</f>
        <v>stain</v>
      </c>
      <c r="U261" s="33" t="n">
        <f aca="false">U21</f>
        <v>0</v>
      </c>
      <c r="V261" s="0" t="n">
        <f aca="false">LMPreScn!R383</f>
        <v>6</v>
      </c>
      <c r="W261" s="0" t="n">
        <f aca="false">LMPreScn!S383</f>
        <v>9</v>
      </c>
      <c r="X261" s="0" t="str">
        <f aca="false">LMPreScn!M383</f>
        <v>The alcoholics resisted the wine.</v>
      </c>
      <c r="Y261" s="0" t="str">
        <f aca="false">LMPreScn!N383</f>
        <v>We had expected them to</v>
      </c>
    </row>
    <row r="262" customFormat="false" ht="13.8" hidden="false" customHeight="false" outlineLevel="0" collapsed="false">
      <c r="A262" s="0" t="str">
        <f aca="false">CONCATENATE("Item/",ASC(C262),"/",E262)</f>
        <v>Item/15048/list_3/half_2/agent_11/metverb_10/target_11/avtcon_1</v>
      </c>
      <c r="B262" s="34" t="str">
        <f aca="false">CONCATENATE("(#", ASC( LMPreScn!I384), ") \d+ (\d+)")</f>
        <v>(#15048) \d+ (\d+)</v>
      </c>
      <c r="C262" s="0" t="n">
        <f aca="false">LMPreScn!I384</f>
        <v>15048</v>
      </c>
      <c r="D262" s="0" t="str">
        <f aca="false">CONCATENATE(P262,"_", R262, "_", T262)</f>
        <v>tablecloths_resisted_stain</v>
      </c>
      <c r="E262" s="0" t="str">
        <f aca="false">CONCATENATE( "list_", G262, "/", "half_", K262, "/", "agent_", O262, "/", "metverb_", Q262, "/", "target_", S262, "/", "avtcon_", I262)</f>
        <v>list_3/half_2/agent_11/metverb_10/target_11/avtcon_1</v>
      </c>
      <c r="F262" s="0" t="str">
        <f aca="false">CONCATENATE( H262, "/", L262, "/", P262, "/", R262, "/", T262, "/", J262)</f>
        <v>CH2N/second/tablecloths/resisted/stain/con</v>
      </c>
      <c r="G262" s="0" t="n">
        <f aca="false">IF(LEFT(H262,1)="A",1,IF(LEFT(H262,1)="B",2,IF(LEFT(H262,1)="C",3,IF(LEFT(H262,1)="D",4,#na))))</f>
        <v>3</v>
      </c>
      <c r="H262" s="0" t="str">
        <f aca="false">LMPreScn!A384</f>
        <v>CH2N</v>
      </c>
      <c r="I262" s="0" t="n">
        <v>1</v>
      </c>
      <c r="J262" s="0" t="s">
        <v>3592</v>
      </c>
      <c r="K262" s="0" t="n">
        <v>2</v>
      </c>
      <c r="L262" s="16" t="s">
        <v>3595</v>
      </c>
      <c r="M262" s="0" t="n">
        <f aca="false">1 + (2*(INT((ROW()-2-240)/4))) + MOD(ROW()-2,2)</f>
        <v>11</v>
      </c>
      <c r="N262" s="0" t="str">
        <f aca="false">CONCATENATE("context_",ASC(M262))</f>
        <v>context_11</v>
      </c>
      <c r="O262" s="0" t="n">
        <f aca="false">M262</f>
        <v>11</v>
      </c>
      <c r="P262" s="0" t="str">
        <f aca="false">MID(LMPreScn!M384, SEARCH(" ", LMPreScn!M384, SEARCH(" ", LMPreScn!M384))+1, SEARCH(" ", LMPreScn!M384, SEARCH(" ", LMPreScn!M384)+1) -  (SEARCH(" ", LMPreScn!M384, SEARCH(" ", LMPreScn!M384)) + 1))</f>
        <v>tablecloths</v>
      </c>
      <c r="Q262" s="0" t="n">
        <f aca="false">IF(R262="attempted", 1, IF(R262="avoided", 2, IF(R262="began",3,IF(R262="completed",4, IF(R262="continued",5,IF(R262="endured", 6, IF(R262="enjoyed", 7, IF(R262="finished", 8, IF(R262="preferred", 9, IF(R262="resisted", 10, IF(R262="started", 11, IF(R262="tried",12,"ERROR"))))))))))))</f>
        <v>10</v>
      </c>
      <c r="R262" s="0" t="str">
        <f aca="false">LMPreScn!T384</f>
        <v>resisted</v>
      </c>
      <c r="S262" s="0" t="n">
        <f aca="false">1 + (2*(INT((ROW()-2-240)/4))) + MOD(ROW()-2,2)</f>
        <v>11</v>
      </c>
      <c r="T262" s="0" t="str">
        <f aca="false">LMPreScn!CK384</f>
        <v>stain</v>
      </c>
      <c r="U262" s="33" t="n">
        <f aca="false">U22</f>
        <v>0.3125</v>
      </c>
      <c r="V262" s="0" t="n">
        <f aca="false">LMPreScn!R384</f>
        <v>6</v>
      </c>
      <c r="W262" s="0" t="n">
        <f aca="false">LMPreScn!S384</f>
        <v>9</v>
      </c>
      <c r="X262" s="0" t="str">
        <f aca="false">LMPreScn!M384</f>
        <v>The tablecloths resisted the wine.</v>
      </c>
      <c r="Y262" s="0" t="str">
        <f aca="false">LMPreScn!N384</f>
        <v>We had expected them to</v>
      </c>
    </row>
    <row r="263" customFormat="false" ht="13.8" hidden="false" customHeight="false" outlineLevel="0" collapsed="false">
      <c r="A263" s="0" t="str">
        <f aca="false">CONCATENATE("Item/",ASC(C263),"/",E263)</f>
        <v>Item/16048/list_2/half_2/agent_12/metverb_10/target_12/avtcon_1</v>
      </c>
      <c r="B263" s="34" t="str">
        <f aca="false">CONCATENATE("(#", ASC( LMPreScn!I385), ") \d+ (\d+)")</f>
        <v>(#16048) \d+ (\d+)</v>
      </c>
      <c r="C263" s="0" t="n">
        <f aca="false">LMPreScn!I385</f>
        <v>16048</v>
      </c>
      <c r="D263" s="0" t="str">
        <f aca="false">CONCATENATE(P263,"_", R263, "_", T263)</f>
        <v>alcoholics_resisted_drink</v>
      </c>
      <c r="E263" s="0" t="str">
        <f aca="false">CONCATENATE( "list_", G263, "/", "half_", K263, "/", "agent_", O263, "/", "metverb_", Q263, "/", "target_", S263, "/", "avtcon_", I263)</f>
        <v>list_2/half_2/agent_12/metverb_10/target_12/avtcon_1</v>
      </c>
      <c r="F263" s="0" t="str">
        <f aca="false">CONCATENATE( H263, "/", L263, "/", P263, "/", R263, "/", T263, "/", J263)</f>
        <v>BH2N/second/alcoholics/resisted/drink/con</v>
      </c>
      <c r="G263" s="0" t="n">
        <f aca="false">IF(LEFT(H263,1)="A",1,IF(LEFT(H263,1)="B",2,IF(LEFT(H263,1)="C",3,IF(LEFT(H263,1)="D",4,#na))))</f>
        <v>2</v>
      </c>
      <c r="H263" s="0" t="str">
        <f aca="false">LMPreScn!A385</f>
        <v>BH2N</v>
      </c>
      <c r="I263" s="0" t="n">
        <v>1</v>
      </c>
      <c r="J263" s="0" t="s">
        <v>3592</v>
      </c>
      <c r="K263" s="0" t="n">
        <v>2</v>
      </c>
      <c r="L263" s="16" t="s">
        <v>3595</v>
      </c>
      <c r="M263" s="0" t="n">
        <f aca="false">1 + (2*(INT((ROW()-2-240)/4))) + MOD(ROW(),2)</f>
        <v>12</v>
      </c>
      <c r="N263" s="0" t="str">
        <f aca="false">CONCATENATE("context_",ASC(M263))</f>
        <v>context_12</v>
      </c>
      <c r="O263" s="0" t="n">
        <f aca="false">M263</f>
        <v>12</v>
      </c>
      <c r="P263" s="0" t="str">
        <f aca="false">MID(LMPreScn!M385, SEARCH(" ", LMPreScn!M385, SEARCH(" ", LMPreScn!M385))+1, SEARCH(" ", LMPreScn!M385, SEARCH(" ", LMPreScn!M385)+1) -  (SEARCH(" ", LMPreScn!M385, SEARCH(" ", LMPreScn!M385)) + 1))</f>
        <v>alcoholics</v>
      </c>
      <c r="Q263" s="0" t="n">
        <f aca="false">IF(R263="attempted", 1, IF(R263="avoided", 2, IF(R263="began",3,IF(R263="completed",4, IF(R263="continued",5,IF(R263="endured", 6, IF(R263="enjoyed", 7, IF(R263="finished", 8, IF(R263="preferred", 9, IF(R263="resisted", 10, IF(R263="started", 11, IF(R263="tried",12,"ERROR"))))))))))))</f>
        <v>10</v>
      </c>
      <c r="R263" s="0" t="str">
        <f aca="false">LMPreScn!T385</f>
        <v>resisted</v>
      </c>
      <c r="S263" s="0" t="n">
        <f aca="false">1 + (2*(INT((ROW()-2-240)/4))) + MOD(ROW()-2,2)</f>
        <v>12</v>
      </c>
      <c r="T263" s="0" t="str">
        <f aca="false">LMPreScn!CK385</f>
        <v>drink</v>
      </c>
      <c r="U263" s="33" t="n">
        <f aca="false">U23</f>
        <v>0.520833333333333</v>
      </c>
      <c r="V263" s="0" t="n">
        <f aca="false">LMPreScn!R385</f>
        <v>6</v>
      </c>
      <c r="W263" s="0" t="n">
        <f aca="false">LMPreScn!S385</f>
        <v>9</v>
      </c>
      <c r="X263" s="0" t="str">
        <f aca="false">LMPreScn!M385</f>
        <v>The alcoholics resisted the wine.</v>
      </c>
      <c r="Y263" s="0" t="str">
        <f aca="false">LMPreScn!N385</f>
        <v>We had expected them to</v>
      </c>
    </row>
    <row r="264" customFormat="false" ht="13.8" hidden="false" customHeight="false" outlineLevel="0" collapsed="false">
      <c r="A264" s="0" t="str">
        <f aca="false">CONCATENATE("Item/",ASC(C264),"/",E264)</f>
        <v>Item/17048/list_1/half_2/agent_11/metverb_10/target_12/avtcon_2</v>
      </c>
      <c r="B264" s="34" t="str">
        <f aca="false">CONCATENATE("(#", ASC( LMPreScn!I386), ") \d+ (\d+)")</f>
        <v>(#17048) \d+ (\d+)</v>
      </c>
      <c r="C264" s="0" t="n">
        <f aca="false">LMPreScn!I386</f>
        <v>17048</v>
      </c>
      <c r="D264" s="0" t="str">
        <f aca="false">CONCATENATE(P264,"_", R264, "_", T264)</f>
        <v>tablecloths_resisted_drink</v>
      </c>
      <c r="E264" s="0" t="str">
        <f aca="false">CONCATENATE( "list_", G264, "/", "half_", K264, "/", "agent_", O264, "/", "metverb_", Q264, "/", "target_", S264, "/", "avtcon_", I264)</f>
        <v>list_1/half_2/agent_11/metverb_10/target_12/avtcon_2</v>
      </c>
      <c r="F264" s="0" t="str">
        <f aca="false">CONCATENATE( H264, "/", L264, "/", P264, "/", R264, "/", T264, "/", J264)</f>
        <v>AH2N/second/tablecloths/resisted/drink/incon</v>
      </c>
      <c r="G264" s="0" t="n">
        <f aca="false">IF(LEFT(H264,1)="A",1,IF(LEFT(H264,1)="B",2,IF(LEFT(H264,1)="C",3,IF(LEFT(H264,1)="D",4,#na))))</f>
        <v>1</v>
      </c>
      <c r="H264" s="0" t="str">
        <f aca="false">LMPreScn!A386</f>
        <v>AH2N</v>
      </c>
      <c r="I264" s="0" t="n">
        <v>2</v>
      </c>
      <c r="J264" s="0" t="s">
        <v>3594</v>
      </c>
      <c r="K264" s="0" t="n">
        <v>2</v>
      </c>
      <c r="L264" s="16" t="s">
        <v>3595</v>
      </c>
      <c r="M264" s="0" t="n">
        <f aca="false">1 + (2*(INT((ROW()-2-240)/4))) + MOD(ROW()-2,2)</f>
        <v>11</v>
      </c>
      <c r="N264" s="0" t="str">
        <f aca="false">CONCATENATE("context_",ASC(M264))</f>
        <v>context_11</v>
      </c>
      <c r="O264" s="0" t="n">
        <f aca="false">M264</f>
        <v>11</v>
      </c>
      <c r="P264" s="0" t="str">
        <f aca="false">MID(LMPreScn!M386, SEARCH(" ", LMPreScn!M386, SEARCH(" ", LMPreScn!M386))+1, SEARCH(" ", LMPreScn!M386, SEARCH(" ", LMPreScn!M386)+1) -  (SEARCH(" ", LMPreScn!M386, SEARCH(" ", LMPreScn!M386)) + 1))</f>
        <v>tablecloths</v>
      </c>
      <c r="Q264" s="0" t="n">
        <f aca="false">IF(R264="attempted", 1, IF(R264="avoided", 2, IF(R264="began",3,IF(R264="completed",4, IF(R264="continued",5,IF(R264="endured", 6, IF(R264="enjoyed", 7, IF(R264="finished", 8, IF(R264="preferred", 9, IF(R264="resisted", 10, IF(R264="started", 11, IF(R264="tried",12,"ERROR"))))))))))))</f>
        <v>10</v>
      </c>
      <c r="R264" s="0" t="str">
        <f aca="false">LMPreScn!T386</f>
        <v>resisted</v>
      </c>
      <c r="S264" s="0" t="n">
        <f aca="false">1 + (2*(INT((ROW()-2-240)/4))) + MOD(ROW()-1,2)</f>
        <v>12</v>
      </c>
      <c r="T264" s="0" t="str">
        <f aca="false">LMPreScn!CK386</f>
        <v>drink</v>
      </c>
      <c r="U264" s="33" t="n">
        <f aca="false">U24</f>
        <v>0.0625</v>
      </c>
      <c r="V264" s="0" t="n">
        <f aca="false">LMPreScn!R386</f>
        <v>6</v>
      </c>
      <c r="W264" s="0" t="n">
        <f aca="false">LMPreScn!S386</f>
        <v>9</v>
      </c>
      <c r="X264" s="0" t="str">
        <f aca="false">LMPreScn!M386</f>
        <v>The tablecloths resisted the wine.</v>
      </c>
      <c r="Y264" s="0" t="str">
        <f aca="false">LMPreScn!N386</f>
        <v>We had expected them to</v>
      </c>
    </row>
    <row r="265" customFormat="false" ht="13.8" hidden="false" customHeight="false" outlineLevel="0" collapsed="false">
      <c r="A265" s="0" t="str">
        <f aca="false">CONCATENATE("Item/",ASC(C265),"/",E265)</f>
        <v>Item/18048/list_4/half_2/agent_12/metverb_10/target_11/avtcon_2</v>
      </c>
      <c r="B265" s="34" t="str">
        <f aca="false">CONCATENATE("(#", ASC( LMPreScn!I387), ") \d+ (\d+)")</f>
        <v>(#18048) \d+ (\d+)</v>
      </c>
      <c r="C265" s="0" t="n">
        <f aca="false">LMPreScn!I387</f>
        <v>18048</v>
      </c>
      <c r="D265" s="0" t="str">
        <f aca="false">CONCATENATE(P265,"_", R265, "_", T265)</f>
        <v>alcoholics_resisted_stain</v>
      </c>
      <c r="E265" s="0" t="str">
        <f aca="false">CONCATENATE( "list_", G265, "/", "half_", K265, "/", "agent_", O265, "/", "metverb_", Q265, "/", "target_", S265, "/", "avtcon_", I265)</f>
        <v>list_4/half_2/agent_12/metverb_10/target_11/avtcon_2</v>
      </c>
      <c r="F265" s="0" t="str">
        <f aca="false">CONCATENATE( H265, "/", L265, "/", P265, "/", R265, "/", T265, "/", J265)</f>
        <v>DH2N/second/alcoholics/resisted/stain/incon</v>
      </c>
      <c r="G265" s="0" t="n">
        <f aca="false">IF(LEFT(H265,1)="A",1,IF(LEFT(H265,1)="B",2,IF(LEFT(H265,1)="C",3,IF(LEFT(H265,1)="D",4,#na))))</f>
        <v>4</v>
      </c>
      <c r="H265" s="0" t="str">
        <f aca="false">LMPreScn!A387</f>
        <v>DH2N</v>
      </c>
      <c r="I265" s="0" t="n">
        <v>2</v>
      </c>
      <c r="J265" s="0" t="s">
        <v>3594</v>
      </c>
      <c r="K265" s="0" t="n">
        <v>2</v>
      </c>
      <c r="L265" s="16" t="s">
        <v>3595</v>
      </c>
      <c r="M265" s="0" t="n">
        <f aca="false">1 + (2*(INT((ROW()-2-240)/4))) + MOD(ROW(),2)</f>
        <v>12</v>
      </c>
      <c r="N265" s="0" t="str">
        <f aca="false">CONCATENATE("context_",ASC(M265))</f>
        <v>context_12</v>
      </c>
      <c r="O265" s="0" t="n">
        <f aca="false">M265</f>
        <v>12</v>
      </c>
      <c r="P265" s="0" t="str">
        <f aca="false">MID(LMPreScn!M387, SEARCH(" ", LMPreScn!M387, SEARCH(" ", LMPreScn!M387))+1, SEARCH(" ", LMPreScn!M387, SEARCH(" ", LMPreScn!M387)+1) -  (SEARCH(" ", LMPreScn!M387, SEARCH(" ", LMPreScn!M387)) + 1))</f>
        <v>alcoholics</v>
      </c>
      <c r="Q265" s="0" t="n">
        <f aca="false">IF(R265="attempted", 1, IF(R265="avoided", 2, IF(R265="began",3,IF(R265="completed",4, IF(R265="continued",5,IF(R265="endured", 6, IF(R265="enjoyed", 7, IF(R265="finished", 8, IF(R265="preferred", 9, IF(R265="resisted", 10, IF(R265="started", 11, IF(R265="tried",12,"ERROR"))))))))))))</f>
        <v>10</v>
      </c>
      <c r="R265" s="0" t="str">
        <f aca="false">LMPreScn!T387</f>
        <v>resisted</v>
      </c>
      <c r="S265" s="0" t="n">
        <f aca="false">1 + (2*(INT((ROW()-2-240)/4))) + MOD(ROW()-1,2)</f>
        <v>11</v>
      </c>
      <c r="T265" s="0" t="str">
        <f aca="false">LMPreScn!CK387</f>
        <v>stain</v>
      </c>
      <c r="U265" s="33" t="n">
        <f aca="false">U25</f>
        <v>0</v>
      </c>
      <c r="V265" s="0" t="n">
        <f aca="false">LMPreScn!R387</f>
        <v>6</v>
      </c>
      <c r="W265" s="0" t="n">
        <f aca="false">LMPreScn!S387</f>
        <v>9</v>
      </c>
      <c r="X265" s="0" t="str">
        <f aca="false">LMPreScn!M387</f>
        <v>The alcoholics resisted the wine.</v>
      </c>
      <c r="Y265" s="0" t="str">
        <f aca="false">LMPreScn!N387</f>
        <v>We had expected them to</v>
      </c>
    </row>
    <row r="266" customFormat="false" ht="13.8" hidden="false" customHeight="false" outlineLevel="0" collapsed="false">
      <c r="A266" s="0" t="str">
        <f aca="false">CONCATENATE("Item/",ASC(C266),"/",E266)</f>
        <v>Item/10049/list_2/half_2/agent_13/metverb_10/target_13/avtcon_1</v>
      </c>
      <c r="B266" s="34" t="str">
        <f aca="false">CONCATENATE("(#", ASC( LMPreScn!I388), ") \d+ (\d+)")</f>
        <v>(#10049) \d+ (\d+)</v>
      </c>
      <c r="C266" s="0" t="n">
        <f aca="false">LMPreScn!I388</f>
        <v>10049</v>
      </c>
      <c r="D266" s="0" t="str">
        <f aca="false">CONCATENATE(P266,"_", R266, "_", T266)</f>
        <v>dieter_resisted_eat</v>
      </c>
      <c r="E266" s="0" t="str">
        <f aca="false">CONCATENATE( "list_", G266, "/", "half_", K266, "/", "agent_", O266, "/", "metverb_", Q266, "/", "target_", S266, "/", "avtcon_", I266)</f>
        <v>list_2/half_2/agent_13/metverb_10/target_13/avtcon_1</v>
      </c>
      <c r="F266" s="0" t="str">
        <f aca="false">CONCATENATE( H266, "/", L266, "/", P266, "/", R266, "/", T266, "/", J266)</f>
        <v>BH1N/second/dieter/resisted/eat/con</v>
      </c>
      <c r="G266" s="0" t="n">
        <f aca="false">IF(LEFT(H266,1)="A",1,IF(LEFT(H266,1)="B",2,IF(LEFT(H266,1)="C",3,IF(LEFT(H266,1)="D",4,#na))))</f>
        <v>2</v>
      </c>
      <c r="H266" s="0" t="str">
        <f aca="false">LMPreScn!A388</f>
        <v>BH1N</v>
      </c>
      <c r="I266" s="0" t="n">
        <v>1</v>
      </c>
      <c r="J266" s="0" t="s">
        <v>3592</v>
      </c>
      <c r="K266" s="0" t="n">
        <v>2</v>
      </c>
      <c r="L266" s="16" t="s">
        <v>3595</v>
      </c>
      <c r="M266" s="0" t="n">
        <f aca="false">1 + (2*(INT((ROW()-2-240)/4))) + MOD(ROW()-2,2)</f>
        <v>13</v>
      </c>
      <c r="N266" s="0" t="str">
        <f aca="false">CONCATENATE("context_",ASC(M266))</f>
        <v>context_13</v>
      </c>
      <c r="O266" s="0" t="n">
        <f aca="false">M266</f>
        <v>13</v>
      </c>
      <c r="P266" s="0" t="str">
        <f aca="false">MID(LMPreScn!M388, SEARCH(" ", LMPreScn!M388, SEARCH(" ", LMPreScn!M388))+1, SEARCH(" ", LMPreScn!M388, SEARCH(" ", LMPreScn!M388)+1) -  (SEARCH(" ", LMPreScn!M388, SEARCH(" ", LMPreScn!M388)) + 1))</f>
        <v>dieter</v>
      </c>
      <c r="Q266" s="0" t="n">
        <f aca="false">IF(R266="attempted", 1, IF(R266="avoided", 2, IF(R266="began",3,IF(R266="completed",4, IF(R266="continued",5,IF(R266="endured", 6, IF(R266="enjoyed", 7, IF(R266="finished", 8, IF(R266="preferred", 9, IF(R266="resisted", 10, IF(R266="started", 11, IF(R266="tried",12,"ERROR"))))))))))))</f>
        <v>10</v>
      </c>
      <c r="R266" s="0" t="str">
        <f aca="false">LMPreScn!T388</f>
        <v>resisted</v>
      </c>
      <c r="S266" s="0" t="n">
        <f aca="false">1 + (2*(INT((ROW()-2-240)/4))) + MOD(ROW()-2,2)</f>
        <v>13</v>
      </c>
      <c r="T266" s="0" t="str">
        <f aca="false">LMPreScn!CK388</f>
        <v>eat</v>
      </c>
      <c r="U266" s="33" t="n">
        <f aca="false">U26</f>
        <v>0.416666666666667</v>
      </c>
      <c r="V266" s="0" t="n">
        <f aca="false">LMPreScn!R388</f>
        <v>5</v>
      </c>
      <c r="W266" s="0" t="n">
        <f aca="false">LMPreScn!S388</f>
        <v>8</v>
      </c>
      <c r="X266" s="0" t="str">
        <f aca="false">LMPreScn!M388</f>
        <v>The dieter resisted the temptation.</v>
      </c>
      <c r="Y266" s="0" t="str">
        <f aca="false">LMPreScn!N388</f>
        <v>She really wanted to</v>
      </c>
    </row>
    <row r="267" customFormat="false" ht="13.8" hidden="false" customHeight="false" outlineLevel="0" collapsed="false">
      <c r="A267" s="0" t="str">
        <f aca="false">CONCATENATE("Item/",ASC(C267),"/",E267)</f>
        <v>Item/11049/list_3/half_2/agent_14/metverb_10/target_14/avtcon_1</v>
      </c>
      <c r="B267" s="34" t="str">
        <f aca="false">CONCATENATE("(#", ASC( LMPreScn!I389), ") \d+ (\d+)")</f>
        <v>(#11049) \d+ (\d+)</v>
      </c>
      <c r="C267" s="0" t="n">
        <f aca="false">LMPreScn!I389</f>
        <v>11049</v>
      </c>
      <c r="D267" s="0" t="str">
        <f aca="false">CONCATENATE(P267,"_", R267, "_", T267)</f>
        <v>shoplifter_resisted_steal</v>
      </c>
      <c r="E267" s="0" t="str">
        <f aca="false">CONCATENATE( "list_", G267, "/", "half_", K267, "/", "agent_", O267, "/", "metverb_", Q267, "/", "target_", S267, "/", "avtcon_", I267)</f>
        <v>list_3/half_2/agent_14/metverb_10/target_14/avtcon_1</v>
      </c>
      <c r="F267" s="0" t="str">
        <f aca="false">CONCATENATE( H267, "/", L267, "/", P267, "/", R267, "/", T267, "/", J267)</f>
        <v>CH1N/second/shoplifter/resisted/steal/con</v>
      </c>
      <c r="G267" s="0" t="n">
        <f aca="false">IF(LEFT(H267,1)="A",1,IF(LEFT(H267,1)="B",2,IF(LEFT(H267,1)="C",3,IF(LEFT(H267,1)="D",4,#na))))</f>
        <v>3</v>
      </c>
      <c r="H267" s="0" t="str">
        <f aca="false">LMPreScn!A389</f>
        <v>CH1N</v>
      </c>
      <c r="I267" s="0" t="n">
        <v>1</v>
      </c>
      <c r="J267" s="0" t="s">
        <v>3592</v>
      </c>
      <c r="K267" s="0" t="n">
        <v>2</v>
      </c>
      <c r="L267" s="16" t="s">
        <v>3595</v>
      </c>
      <c r="M267" s="0" t="n">
        <f aca="false">1 + (2*(INT((ROW()-2-240)/4))) + MOD(ROW(),2)</f>
        <v>14</v>
      </c>
      <c r="N267" s="0" t="str">
        <f aca="false">CONCATENATE("context_",ASC(M267))</f>
        <v>context_14</v>
      </c>
      <c r="O267" s="0" t="n">
        <f aca="false">M267</f>
        <v>14</v>
      </c>
      <c r="P267" s="0" t="str">
        <f aca="false">MID(LMPreScn!M389, SEARCH(" ", LMPreScn!M389, SEARCH(" ", LMPreScn!M389))+1, SEARCH(" ", LMPreScn!M389, SEARCH(" ", LMPreScn!M389)+1) -  (SEARCH(" ", LMPreScn!M389, SEARCH(" ", LMPreScn!M389)) + 1))</f>
        <v>shoplifter</v>
      </c>
      <c r="Q267" s="0" t="n">
        <f aca="false">IF(R267="attempted", 1, IF(R267="avoided", 2, IF(R267="began",3,IF(R267="completed",4, IF(R267="continued",5,IF(R267="endured", 6, IF(R267="enjoyed", 7, IF(R267="finished", 8, IF(R267="preferred", 9, IF(R267="resisted", 10, IF(R267="started", 11, IF(R267="tried",12,"ERROR"))))))))))))</f>
        <v>10</v>
      </c>
      <c r="R267" s="0" t="str">
        <f aca="false">LMPreScn!T389</f>
        <v>resisted</v>
      </c>
      <c r="S267" s="0" t="n">
        <f aca="false">1 + (2*(INT((ROW()-2-240)/4))) + MOD(ROW()-2,2)</f>
        <v>14</v>
      </c>
      <c r="T267" s="0" t="str">
        <f aca="false">LMPreScn!CK389</f>
        <v>steal</v>
      </c>
      <c r="U267" s="33" t="n">
        <f aca="false">U27</f>
        <v>0.428571428571429</v>
      </c>
      <c r="V267" s="0" t="n">
        <f aca="false">LMPreScn!R389</f>
        <v>5</v>
      </c>
      <c r="W267" s="0" t="n">
        <f aca="false">LMPreScn!S389</f>
        <v>8</v>
      </c>
      <c r="X267" s="0" t="str">
        <f aca="false">LMPreScn!M389</f>
        <v>The shoplifter resisted the temptation.</v>
      </c>
      <c r="Y267" s="0" t="str">
        <f aca="false">LMPreScn!N389</f>
        <v>She really wanted to</v>
      </c>
    </row>
    <row r="268" customFormat="false" ht="13.8" hidden="false" customHeight="false" outlineLevel="0" collapsed="false">
      <c r="A268" s="0" t="str">
        <f aca="false">CONCATENATE("Item/",ASC(C268),"/",E268)</f>
        <v>Item/12049/list_4/half_2/agent_13/metverb_10/target_14/avtcon_2</v>
      </c>
      <c r="B268" s="34" t="str">
        <f aca="false">CONCATENATE("(#", ASC( LMPreScn!I390), ") \d+ (\d+)")</f>
        <v>(#12049) \d+ (\d+)</v>
      </c>
      <c r="C268" s="0" t="n">
        <f aca="false">LMPreScn!I390</f>
        <v>12049</v>
      </c>
      <c r="D268" s="0" t="str">
        <f aca="false">CONCATENATE(P268,"_", R268, "_", T268)</f>
        <v>dieter_resisted_steal</v>
      </c>
      <c r="E268" s="0" t="str">
        <f aca="false">CONCATENATE( "list_", G268, "/", "half_", K268, "/", "agent_", O268, "/", "metverb_", Q268, "/", "target_", S268, "/", "avtcon_", I268)</f>
        <v>list_4/half_2/agent_13/metverb_10/target_14/avtcon_2</v>
      </c>
      <c r="F268" s="0" t="str">
        <f aca="false">CONCATENATE( H268, "/", L268, "/", P268, "/", R268, "/", T268, "/", J268)</f>
        <v>DH1N/second/dieter/resisted/steal/incon</v>
      </c>
      <c r="G268" s="0" t="n">
        <f aca="false">IF(LEFT(H268,1)="A",1,IF(LEFT(H268,1)="B",2,IF(LEFT(H268,1)="C",3,IF(LEFT(H268,1)="D",4,#na))))</f>
        <v>4</v>
      </c>
      <c r="H268" s="0" t="str">
        <f aca="false">LMPreScn!A390</f>
        <v>DH1N</v>
      </c>
      <c r="I268" s="0" t="n">
        <v>2</v>
      </c>
      <c r="J268" s="0" t="s">
        <v>3594</v>
      </c>
      <c r="K268" s="0" t="n">
        <v>2</v>
      </c>
      <c r="L268" s="16" t="s">
        <v>3595</v>
      </c>
      <c r="M268" s="0" t="n">
        <f aca="false">1 + (2*(INT((ROW()-2-240)/4))) + MOD(ROW()-2,2)</f>
        <v>13</v>
      </c>
      <c r="N268" s="0" t="str">
        <f aca="false">CONCATENATE("context_",ASC(M268))</f>
        <v>context_13</v>
      </c>
      <c r="O268" s="0" t="n">
        <f aca="false">M268</f>
        <v>13</v>
      </c>
      <c r="P268" s="0" t="str">
        <f aca="false">MID(LMPreScn!M390, SEARCH(" ", LMPreScn!M390, SEARCH(" ", LMPreScn!M390))+1, SEARCH(" ", LMPreScn!M390, SEARCH(" ", LMPreScn!M390)+1) -  (SEARCH(" ", LMPreScn!M390, SEARCH(" ", LMPreScn!M390)) + 1))</f>
        <v>dieter</v>
      </c>
      <c r="Q268" s="0" t="n">
        <f aca="false">IF(R268="attempted", 1, IF(R268="avoided", 2, IF(R268="began",3,IF(R268="completed",4, IF(R268="continued",5,IF(R268="endured", 6, IF(R268="enjoyed", 7, IF(R268="finished", 8, IF(R268="preferred", 9, IF(R268="resisted", 10, IF(R268="started", 11, IF(R268="tried",12,"ERROR"))))))))))))</f>
        <v>10</v>
      </c>
      <c r="R268" s="0" t="str">
        <f aca="false">LMPreScn!T390</f>
        <v>resisted</v>
      </c>
      <c r="S268" s="0" t="n">
        <f aca="false">1 + (2*(INT((ROW()-2-240)/4))) + MOD(ROW()-1,2)</f>
        <v>14</v>
      </c>
      <c r="T268" s="0" t="str">
        <f aca="false">LMPreScn!CK390</f>
        <v>steal</v>
      </c>
      <c r="U268" s="33" t="n">
        <f aca="false">U28</f>
        <v>0.0625</v>
      </c>
      <c r="V268" s="0" t="n">
        <f aca="false">LMPreScn!R390</f>
        <v>5</v>
      </c>
      <c r="W268" s="0" t="n">
        <f aca="false">LMPreScn!S390</f>
        <v>8</v>
      </c>
      <c r="X268" s="0" t="str">
        <f aca="false">LMPreScn!M390</f>
        <v>The dieter resisted the temptation.</v>
      </c>
      <c r="Y268" s="0" t="str">
        <f aca="false">LMPreScn!N390</f>
        <v>She really wanted to</v>
      </c>
    </row>
    <row r="269" customFormat="false" ht="13.8" hidden="false" customHeight="false" outlineLevel="0" collapsed="false">
      <c r="A269" s="0" t="str">
        <f aca="false">CONCATENATE("Item/",ASC(C269),"/",E269)</f>
        <v>Item/13049/list_1/half_2/agent_14/metverb_10/target_13/avtcon_2</v>
      </c>
      <c r="B269" s="34" t="str">
        <f aca="false">CONCATENATE("(#", ASC( LMPreScn!I391), ") \d+ (\d+)")</f>
        <v>(#13049) \d+ (\d+)</v>
      </c>
      <c r="C269" s="0" t="n">
        <f aca="false">LMPreScn!I391</f>
        <v>13049</v>
      </c>
      <c r="D269" s="0" t="str">
        <f aca="false">CONCATENATE(P269,"_", R269, "_", T269)</f>
        <v>shoplifter_resisted_eat</v>
      </c>
      <c r="E269" s="0" t="str">
        <f aca="false">CONCATENATE( "list_", G269, "/", "half_", K269, "/", "agent_", O269, "/", "metverb_", Q269, "/", "target_", S269, "/", "avtcon_", I269)</f>
        <v>list_1/half_2/agent_14/metverb_10/target_13/avtcon_2</v>
      </c>
      <c r="F269" s="0" t="str">
        <f aca="false">CONCATENATE( H269, "/", L269, "/", P269, "/", R269, "/", T269, "/", J269)</f>
        <v>AH1N/second/shoplifter/resisted/eat/incon</v>
      </c>
      <c r="G269" s="0" t="n">
        <f aca="false">IF(LEFT(H269,1)="A",1,IF(LEFT(H269,1)="B",2,IF(LEFT(H269,1)="C",3,IF(LEFT(H269,1)="D",4,#na))))</f>
        <v>1</v>
      </c>
      <c r="H269" s="0" t="str">
        <f aca="false">LMPreScn!A391</f>
        <v>AH1N</v>
      </c>
      <c r="I269" s="0" t="n">
        <v>2</v>
      </c>
      <c r="J269" s="0" t="s">
        <v>3594</v>
      </c>
      <c r="K269" s="0" t="n">
        <v>2</v>
      </c>
      <c r="L269" s="16" t="s">
        <v>3595</v>
      </c>
      <c r="M269" s="0" t="n">
        <f aca="false">1 + (2*(INT((ROW()-2-240)/4))) + MOD(ROW(),2)</f>
        <v>14</v>
      </c>
      <c r="N269" s="0" t="str">
        <f aca="false">CONCATENATE("context_",ASC(M269))</f>
        <v>context_14</v>
      </c>
      <c r="O269" s="0" t="n">
        <f aca="false">M269</f>
        <v>14</v>
      </c>
      <c r="P269" s="0" t="str">
        <f aca="false">MID(LMPreScn!M391, SEARCH(" ", LMPreScn!M391, SEARCH(" ", LMPreScn!M391))+1, SEARCH(" ", LMPreScn!M391, SEARCH(" ", LMPreScn!M391)+1) -  (SEARCH(" ", LMPreScn!M391, SEARCH(" ", LMPreScn!M391)) + 1))</f>
        <v>shoplifter</v>
      </c>
      <c r="Q269" s="0" t="n">
        <f aca="false">IF(R269="attempted", 1, IF(R269="avoided", 2, IF(R269="began",3,IF(R269="completed",4, IF(R269="continued",5,IF(R269="endured", 6, IF(R269="enjoyed", 7, IF(R269="finished", 8, IF(R269="preferred", 9, IF(R269="resisted", 10, IF(R269="started", 11, IF(R269="tried",12,"ERROR"))))))))))))</f>
        <v>10</v>
      </c>
      <c r="R269" s="0" t="str">
        <f aca="false">LMPreScn!T391</f>
        <v>resisted</v>
      </c>
      <c r="S269" s="0" t="n">
        <f aca="false">1 + (2*(INT((ROW()-2-240)/4))) + MOD(ROW()-1,2)</f>
        <v>13</v>
      </c>
      <c r="T269" s="0" t="str">
        <f aca="false">LMPreScn!CK391</f>
        <v>eat</v>
      </c>
      <c r="U269" s="33" t="n">
        <f aca="false">U29</f>
        <v>0.0816326530612245</v>
      </c>
      <c r="V269" s="0" t="n">
        <f aca="false">LMPreScn!R391</f>
        <v>5</v>
      </c>
      <c r="W269" s="0" t="n">
        <f aca="false">LMPreScn!S391</f>
        <v>8</v>
      </c>
      <c r="X269" s="0" t="str">
        <f aca="false">LMPreScn!M391</f>
        <v>The shoplifter resisted the temptation.</v>
      </c>
      <c r="Y269" s="0" t="str">
        <f aca="false">LMPreScn!N391</f>
        <v>She really wanted to</v>
      </c>
    </row>
    <row r="270" customFormat="false" ht="13.8" hidden="false" customHeight="false" outlineLevel="0" collapsed="false">
      <c r="A270" s="0" t="str">
        <f aca="false">CONCATENATE("Item/",ASC(C270),"/",E270)</f>
        <v>Item/15049/list_3/half_2/agent_15/metverb_10/target_15/avtcon_1</v>
      </c>
      <c r="B270" s="34" t="str">
        <f aca="false">CONCATENATE("(#", ASC( LMPreScn!I392), ") \d+ (\d+)")</f>
        <v>(#15049) \d+ (\d+)</v>
      </c>
      <c r="C270" s="0" t="n">
        <f aca="false">LMPreScn!I392</f>
        <v>15049</v>
      </c>
      <c r="D270" s="0" t="str">
        <f aca="false">CONCATENATE(P270,"_", R270, "_", T270)</f>
        <v>dieter_resisted_eat</v>
      </c>
      <c r="E270" s="0" t="str">
        <f aca="false">CONCATENATE( "list_", G270, "/", "half_", K270, "/", "agent_", O270, "/", "metverb_", Q270, "/", "target_", S270, "/", "avtcon_", I270)</f>
        <v>list_3/half_2/agent_15/metverb_10/target_15/avtcon_1</v>
      </c>
      <c r="F270" s="0" t="str">
        <f aca="false">CONCATENATE( H270, "/", L270, "/", P270, "/", R270, "/", T270, "/", J270)</f>
        <v>CH2N/second/dieter/resisted/eat/con</v>
      </c>
      <c r="G270" s="0" t="n">
        <f aca="false">IF(LEFT(H270,1)="A",1,IF(LEFT(H270,1)="B",2,IF(LEFT(H270,1)="C",3,IF(LEFT(H270,1)="D",4,#na))))</f>
        <v>3</v>
      </c>
      <c r="H270" s="0" t="str">
        <f aca="false">LMPreScn!A392</f>
        <v>CH2N</v>
      </c>
      <c r="I270" s="0" t="n">
        <v>1</v>
      </c>
      <c r="J270" s="0" t="s">
        <v>3592</v>
      </c>
      <c r="K270" s="0" t="n">
        <v>2</v>
      </c>
      <c r="L270" s="16" t="s">
        <v>3595</v>
      </c>
      <c r="M270" s="0" t="n">
        <f aca="false">1 + (2*(INT((ROW()-2-240)/4))) + MOD(ROW()-2,2)</f>
        <v>15</v>
      </c>
      <c r="N270" s="0" t="str">
        <f aca="false">CONCATENATE("context_",ASC(M270))</f>
        <v>context_15</v>
      </c>
      <c r="O270" s="0" t="n">
        <f aca="false">M270</f>
        <v>15</v>
      </c>
      <c r="P270" s="0" t="str">
        <f aca="false">MID(LMPreScn!M392, SEARCH(" ", LMPreScn!M392, SEARCH(" ", LMPreScn!M392))+1, SEARCH(" ", LMPreScn!M392, SEARCH(" ", LMPreScn!M392)+1) -  (SEARCH(" ", LMPreScn!M392, SEARCH(" ", LMPreScn!M392)) + 1))</f>
        <v>dieter</v>
      </c>
      <c r="Q270" s="0" t="n">
        <f aca="false">IF(R270="attempted", 1, IF(R270="avoided", 2, IF(R270="began",3,IF(R270="completed",4, IF(R270="continued",5,IF(R270="endured", 6, IF(R270="enjoyed", 7, IF(R270="finished", 8, IF(R270="preferred", 9, IF(R270="resisted", 10, IF(R270="started", 11, IF(R270="tried",12,"ERROR"))))))))))))</f>
        <v>10</v>
      </c>
      <c r="R270" s="0" t="str">
        <f aca="false">LMPreScn!T392</f>
        <v>resisted</v>
      </c>
      <c r="S270" s="0" t="n">
        <f aca="false">1 + (2*(INT((ROW()-2-240)/4))) + MOD(ROW()-2,2)</f>
        <v>15</v>
      </c>
      <c r="T270" s="0" t="str">
        <f aca="false">LMPreScn!CK392</f>
        <v>eat</v>
      </c>
      <c r="U270" s="33" t="n">
        <f aca="false">U30</f>
        <v>0.416666666666667</v>
      </c>
      <c r="V270" s="0" t="n">
        <f aca="false">LMPreScn!R392</f>
        <v>5</v>
      </c>
      <c r="W270" s="0" t="n">
        <f aca="false">LMPreScn!S392</f>
        <v>8</v>
      </c>
      <c r="X270" s="0" t="str">
        <f aca="false">LMPreScn!M392</f>
        <v>The dieter resisted the temptation.</v>
      </c>
      <c r="Y270" s="0" t="str">
        <f aca="false">LMPreScn!N392</f>
        <v>She really wanted to</v>
      </c>
    </row>
    <row r="271" customFormat="false" ht="13.8" hidden="false" customHeight="false" outlineLevel="0" collapsed="false">
      <c r="A271" s="0" t="str">
        <f aca="false">CONCATENATE("Item/",ASC(C271),"/",E271)</f>
        <v>Item/16049/list_2/half_2/agent_16/metverb_10/target_16/avtcon_1</v>
      </c>
      <c r="B271" s="34" t="str">
        <f aca="false">CONCATENATE("(#", ASC( LMPreScn!I393), ") \d+ (\d+)")</f>
        <v>(#16049) \d+ (\d+)</v>
      </c>
      <c r="C271" s="0" t="n">
        <f aca="false">LMPreScn!I393</f>
        <v>16049</v>
      </c>
      <c r="D271" s="0" t="str">
        <f aca="false">CONCATENATE(P271,"_", R271, "_", T271)</f>
        <v>shoplifter_resisted_steal</v>
      </c>
      <c r="E271" s="0" t="str">
        <f aca="false">CONCATENATE( "list_", G271, "/", "half_", K271, "/", "agent_", O271, "/", "metverb_", Q271, "/", "target_", S271, "/", "avtcon_", I271)</f>
        <v>list_2/half_2/agent_16/metverb_10/target_16/avtcon_1</v>
      </c>
      <c r="F271" s="0" t="str">
        <f aca="false">CONCATENATE( H271, "/", L271, "/", P271, "/", R271, "/", T271, "/", J271)</f>
        <v>BH2N/second/shoplifter/resisted/steal/con</v>
      </c>
      <c r="G271" s="0" t="n">
        <f aca="false">IF(LEFT(H271,1)="A",1,IF(LEFT(H271,1)="B",2,IF(LEFT(H271,1)="C",3,IF(LEFT(H271,1)="D",4,#na))))</f>
        <v>2</v>
      </c>
      <c r="H271" s="0" t="str">
        <f aca="false">LMPreScn!A393</f>
        <v>BH2N</v>
      </c>
      <c r="I271" s="0" t="n">
        <v>1</v>
      </c>
      <c r="J271" s="0" t="s">
        <v>3592</v>
      </c>
      <c r="K271" s="0" t="n">
        <v>2</v>
      </c>
      <c r="L271" s="16" t="s">
        <v>3595</v>
      </c>
      <c r="M271" s="0" t="n">
        <f aca="false">1 + (2*(INT((ROW()-2-240)/4))) + MOD(ROW(),2)</f>
        <v>16</v>
      </c>
      <c r="N271" s="0" t="str">
        <f aca="false">CONCATENATE("context_",ASC(M271))</f>
        <v>context_16</v>
      </c>
      <c r="O271" s="0" t="n">
        <f aca="false">M271</f>
        <v>16</v>
      </c>
      <c r="P271" s="0" t="str">
        <f aca="false">MID(LMPreScn!M393, SEARCH(" ", LMPreScn!M393, SEARCH(" ", LMPreScn!M393))+1, SEARCH(" ", LMPreScn!M393, SEARCH(" ", LMPreScn!M393)+1) -  (SEARCH(" ", LMPreScn!M393, SEARCH(" ", LMPreScn!M393)) + 1))</f>
        <v>shoplifter</v>
      </c>
      <c r="Q271" s="0" t="n">
        <f aca="false">IF(R271="attempted", 1, IF(R271="avoided", 2, IF(R271="began",3,IF(R271="completed",4, IF(R271="continued",5,IF(R271="endured", 6, IF(R271="enjoyed", 7, IF(R271="finished", 8, IF(R271="preferred", 9, IF(R271="resisted", 10, IF(R271="started", 11, IF(R271="tried",12,"ERROR"))))))))))))</f>
        <v>10</v>
      </c>
      <c r="R271" s="0" t="str">
        <f aca="false">LMPreScn!T393</f>
        <v>resisted</v>
      </c>
      <c r="S271" s="0" t="n">
        <f aca="false">1 + (2*(INT((ROW()-2-240)/4))) + MOD(ROW()-2,2)</f>
        <v>16</v>
      </c>
      <c r="T271" s="0" t="str">
        <f aca="false">LMPreScn!CK393</f>
        <v>steal</v>
      </c>
      <c r="U271" s="33" t="n">
        <f aca="false">U31</f>
        <v>0.428571428571429</v>
      </c>
      <c r="V271" s="0" t="n">
        <f aca="false">LMPreScn!R393</f>
        <v>5</v>
      </c>
      <c r="W271" s="0" t="n">
        <f aca="false">LMPreScn!S393</f>
        <v>8</v>
      </c>
      <c r="X271" s="0" t="str">
        <f aca="false">LMPreScn!M393</f>
        <v>The shoplifter resisted the temptation.</v>
      </c>
      <c r="Y271" s="0" t="str">
        <f aca="false">LMPreScn!N393</f>
        <v>She really wanted to</v>
      </c>
    </row>
    <row r="272" customFormat="false" ht="13.8" hidden="false" customHeight="false" outlineLevel="0" collapsed="false">
      <c r="A272" s="0" t="str">
        <f aca="false">CONCATENATE("Item/",ASC(C272),"/",E272)</f>
        <v>Item/17049/list_1/half_2/agent_15/metverb_10/target_16/avtcon_2</v>
      </c>
      <c r="B272" s="34" t="str">
        <f aca="false">CONCATENATE("(#", ASC( LMPreScn!I394), ") \d+ (\d+)")</f>
        <v>(#17049) \d+ (\d+)</v>
      </c>
      <c r="C272" s="0" t="n">
        <f aca="false">LMPreScn!I394</f>
        <v>17049</v>
      </c>
      <c r="D272" s="0" t="str">
        <f aca="false">CONCATENATE(P272,"_", R272, "_", T272)</f>
        <v>dieter_resisted_steal</v>
      </c>
      <c r="E272" s="0" t="str">
        <f aca="false">CONCATENATE( "list_", G272, "/", "half_", K272, "/", "agent_", O272, "/", "metverb_", Q272, "/", "target_", S272, "/", "avtcon_", I272)</f>
        <v>list_1/half_2/agent_15/metverb_10/target_16/avtcon_2</v>
      </c>
      <c r="F272" s="0" t="str">
        <f aca="false">CONCATENATE( H272, "/", L272, "/", P272, "/", R272, "/", T272, "/", J272)</f>
        <v>AH2N/second/dieter/resisted/steal/incon</v>
      </c>
      <c r="G272" s="0" t="n">
        <f aca="false">IF(LEFT(H272,1)="A",1,IF(LEFT(H272,1)="B",2,IF(LEFT(H272,1)="C",3,IF(LEFT(H272,1)="D",4,#na))))</f>
        <v>1</v>
      </c>
      <c r="H272" s="0" t="str">
        <f aca="false">LMPreScn!A394</f>
        <v>AH2N</v>
      </c>
      <c r="I272" s="0" t="n">
        <v>2</v>
      </c>
      <c r="J272" s="0" t="s">
        <v>3594</v>
      </c>
      <c r="K272" s="0" t="n">
        <v>2</v>
      </c>
      <c r="L272" s="16" t="s">
        <v>3595</v>
      </c>
      <c r="M272" s="0" t="n">
        <f aca="false">1 + (2*(INT((ROW()-2-240)/4))) + MOD(ROW()-2,2)</f>
        <v>15</v>
      </c>
      <c r="N272" s="0" t="str">
        <f aca="false">CONCATENATE("context_",ASC(M272))</f>
        <v>context_15</v>
      </c>
      <c r="O272" s="0" t="n">
        <f aca="false">M272</f>
        <v>15</v>
      </c>
      <c r="P272" s="0" t="str">
        <f aca="false">MID(LMPreScn!M394, SEARCH(" ", LMPreScn!M394, SEARCH(" ", LMPreScn!M394))+1, SEARCH(" ", LMPreScn!M394, SEARCH(" ", LMPreScn!M394)+1) -  (SEARCH(" ", LMPreScn!M394, SEARCH(" ", LMPreScn!M394)) + 1))</f>
        <v>dieter</v>
      </c>
      <c r="Q272" s="0" t="n">
        <f aca="false">IF(R272="attempted", 1, IF(R272="avoided", 2, IF(R272="began",3,IF(R272="completed",4, IF(R272="continued",5,IF(R272="endured", 6, IF(R272="enjoyed", 7, IF(R272="finished", 8, IF(R272="preferred", 9, IF(R272="resisted", 10, IF(R272="started", 11, IF(R272="tried",12,"ERROR"))))))))))))</f>
        <v>10</v>
      </c>
      <c r="R272" s="0" t="str">
        <f aca="false">LMPreScn!T394</f>
        <v>resisted</v>
      </c>
      <c r="S272" s="0" t="n">
        <f aca="false">1 + (2*(INT((ROW()-2-240)/4))) + MOD(ROW()-1,2)</f>
        <v>16</v>
      </c>
      <c r="T272" s="0" t="str">
        <f aca="false">LMPreScn!CK394</f>
        <v>steal</v>
      </c>
      <c r="U272" s="33" t="n">
        <f aca="false">U32</f>
        <v>0.0625</v>
      </c>
      <c r="V272" s="0" t="n">
        <f aca="false">LMPreScn!R394</f>
        <v>5</v>
      </c>
      <c r="W272" s="0" t="n">
        <f aca="false">LMPreScn!S394</f>
        <v>8</v>
      </c>
      <c r="X272" s="0" t="str">
        <f aca="false">LMPreScn!M394</f>
        <v>The dieter resisted the temptation.</v>
      </c>
      <c r="Y272" s="0" t="str">
        <f aca="false">LMPreScn!N394</f>
        <v>She really wanted to</v>
      </c>
    </row>
    <row r="273" customFormat="false" ht="13.8" hidden="false" customHeight="false" outlineLevel="0" collapsed="false">
      <c r="A273" s="0" t="str">
        <f aca="false">CONCATENATE("Item/",ASC(C273),"/",E273)</f>
        <v>Item/18049/list_4/half_2/agent_16/metverb_10/target_15/avtcon_2</v>
      </c>
      <c r="B273" s="34" t="str">
        <f aca="false">CONCATENATE("(#", ASC( LMPreScn!I395), ") \d+ (\d+)")</f>
        <v>(#18049) \d+ (\d+)</v>
      </c>
      <c r="C273" s="0" t="n">
        <f aca="false">LMPreScn!I395</f>
        <v>18049</v>
      </c>
      <c r="D273" s="0" t="str">
        <f aca="false">CONCATENATE(P273,"_", R273, "_", T273)</f>
        <v>shoplifter_resisted_eat</v>
      </c>
      <c r="E273" s="0" t="str">
        <f aca="false">CONCATENATE( "list_", G273, "/", "half_", K273, "/", "agent_", O273, "/", "metverb_", Q273, "/", "target_", S273, "/", "avtcon_", I273)</f>
        <v>list_4/half_2/agent_16/metverb_10/target_15/avtcon_2</v>
      </c>
      <c r="F273" s="0" t="str">
        <f aca="false">CONCATENATE( H273, "/", L273, "/", P273, "/", R273, "/", T273, "/", J273)</f>
        <v>DH2N/second/shoplifter/resisted/eat/incon</v>
      </c>
      <c r="G273" s="0" t="n">
        <f aca="false">IF(LEFT(H273,1)="A",1,IF(LEFT(H273,1)="B",2,IF(LEFT(H273,1)="C",3,IF(LEFT(H273,1)="D",4,#na))))</f>
        <v>4</v>
      </c>
      <c r="H273" s="0" t="str">
        <f aca="false">LMPreScn!A395</f>
        <v>DH2N</v>
      </c>
      <c r="I273" s="0" t="n">
        <v>2</v>
      </c>
      <c r="J273" s="0" t="s">
        <v>3594</v>
      </c>
      <c r="K273" s="0" t="n">
        <v>2</v>
      </c>
      <c r="L273" s="16" t="s">
        <v>3595</v>
      </c>
      <c r="M273" s="0" t="n">
        <f aca="false">1 + (2*(INT((ROW()-2-240)/4))) + MOD(ROW(),2)</f>
        <v>16</v>
      </c>
      <c r="N273" s="0" t="str">
        <f aca="false">CONCATENATE("context_",ASC(M273))</f>
        <v>context_16</v>
      </c>
      <c r="O273" s="0" t="n">
        <f aca="false">M273</f>
        <v>16</v>
      </c>
      <c r="P273" s="0" t="str">
        <f aca="false">MID(LMPreScn!M395, SEARCH(" ", LMPreScn!M395, SEARCH(" ", LMPreScn!M395))+1, SEARCH(" ", LMPreScn!M395, SEARCH(" ", LMPreScn!M395)+1) -  (SEARCH(" ", LMPreScn!M395, SEARCH(" ", LMPreScn!M395)) + 1))</f>
        <v>shoplifter</v>
      </c>
      <c r="Q273" s="0" t="n">
        <f aca="false">IF(R273="attempted", 1, IF(R273="avoided", 2, IF(R273="began",3,IF(R273="completed",4, IF(R273="continued",5,IF(R273="endured", 6, IF(R273="enjoyed", 7, IF(R273="finished", 8, IF(R273="preferred", 9, IF(R273="resisted", 10, IF(R273="started", 11, IF(R273="tried",12,"ERROR"))))))))))))</f>
        <v>10</v>
      </c>
      <c r="R273" s="0" t="str">
        <f aca="false">LMPreScn!T395</f>
        <v>resisted</v>
      </c>
      <c r="S273" s="0" t="n">
        <f aca="false">1 + (2*(INT((ROW()-2-240)/4))) + MOD(ROW()-1,2)</f>
        <v>15</v>
      </c>
      <c r="T273" s="0" t="str">
        <f aca="false">LMPreScn!CK395</f>
        <v>eat</v>
      </c>
      <c r="U273" s="33" t="n">
        <f aca="false">U33</f>
        <v>0.0816326530612245</v>
      </c>
      <c r="V273" s="0" t="n">
        <f aca="false">LMPreScn!R395</f>
        <v>5</v>
      </c>
      <c r="W273" s="0" t="n">
        <f aca="false">LMPreScn!S395</f>
        <v>8</v>
      </c>
      <c r="X273" s="0" t="str">
        <f aca="false">LMPreScn!M395</f>
        <v>The shoplifter resisted the temptation.</v>
      </c>
      <c r="Y273" s="0" t="str">
        <f aca="false">LMPreScn!N395</f>
        <v>She really wanted to</v>
      </c>
    </row>
    <row r="274" customFormat="false" ht="13.8" hidden="false" customHeight="false" outlineLevel="0" collapsed="false">
      <c r="A274" s="0" t="str">
        <f aca="false">CONCATENATE("Item/",ASC(C274),"/",E274)</f>
        <v>Item/10050/list_2/half_2/agent_17/metverb_10/target_17/avtcon_1</v>
      </c>
      <c r="B274" s="34" t="str">
        <f aca="false">CONCATENATE("(#", ASC( LMPreScn!I396), ") \d+ (\d+)")</f>
        <v>(#10050) \d+ (\d+)</v>
      </c>
      <c r="C274" s="0" t="n">
        <f aca="false">LMPreScn!I396</f>
        <v>10050</v>
      </c>
      <c r="D274" s="0" t="str">
        <f aca="false">CONCATENATE(P274,"_", R274, "_", T274)</f>
        <v>compulsive_resisted_buy</v>
      </c>
      <c r="E274" s="0" t="str">
        <f aca="false">CONCATENATE( "list_", G274, "/", "half_", K274, "/", "agent_", O274, "/", "metverb_", Q274, "/", "target_", S274, "/", "avtcon_", I274)</f>
        <v>list_2/half_2/agent_17/metverb_10/target_17/avtcon_1</v>
      </c>
      <c r="F274" s="0" t="str">
        <f aca="false">CONCATENATE( H274, "/", L274, "/", P274, "/", R274, "/", T274, "/", J274)</f>
        <v>BH1N/second/compulsive/resisted/buy/con</v>
      </c>
      <c r="G274" s="0" t="n">
        <f aca="false">IF(LEFT(H274,1)="A",1,IF(LEFT(H274,1)="B",2,IF(LEFT(H274,1)="C",3,IF(LEFT(H274,1)="D",4,#na))))</f>
        <v>2</v>
      </c>
      <c r="H274" s="0" t="str">
        <f aca="false">LMPreScn!A396</f>
        <v>BH1N</v>
      </c>
      <c r="I274" s="0" t="n">
        <v>1</v>
      </c>
      <c r="J274" s="0" t="s">
        <v>3592</v>
      </c>
      <c r="K274" s="0" t="n">
        <v>2</v>
      </c>
      <c r="L274" s="16" t="s">
        <v>3595</v>
      </c>
      <c r="M274" s="0" t="n">
        <f aca="false">1 + (2*(INT((ROW()-2-240)/4))) + MOD(ROW()-2,2)</f>
        <v>17</v>
      </c>
      <c r="N274" s="0" t="str">
        <f aca="false">CONCATENATE("context_",ASC(M274))</f>
        <v>context_17</v>
      </c>
      <c r="O274" s="0" t="n">
        <f aca="false">M274</f>
        <v>17</v>
      </c>
      <c r="P274" s="0" t="str">
        <f aca="false">MID(LMPreScn!M396, SEARCH(" ", LMPreScn!M396, SEARCH(" ", LMPreScn!M396))+1, SEARCH(" ", LMPreScn!M396, SEARCH(" ", LMPreScn!M396)+1) -  (SEARCH(" ", LMPreScn!M396, SEARCH(" ", LMPreScn!M396)) + 1))</f>
        <v>compulsive</v>
      </c>
      <c r="Q274" s="0" t="n">
        <f aca="false">IF(R274="attempted", 1, IF(R274="avoided", 2, IF(R274="began",3,IF(R274="completed",4, IF(R274="continued",5,IF(R274="endured", 6, IF(R274="enjoyed", 7, IF(R274="finished", 8, IF(R274="preferred", 9, IF(R274="resisted", 10, IF(R274="started", 11, IF(R274="tried",12,"ERROR"))))))))))))</f>
        <v>10</v>
      </c>
      <c r="R274" s="0" t="str">
        <f aca="false">LMPreScn!T396</f>
        <v>resisted</v>
      </c>
      <c r="S274" s="0" t="n">
        <f aca="false">1 + (2*(INT((ROW()-2-240)/4))) + MOD(ROW()-2,2)</f>
        <v>17</v>
      </c>
      <c r="T274" s="0" t="str">
        <f aca="false">LMPreScn!CK396</f>
        <v>buy</v>
      </c>
      <c r="U274" s="33" t="n">
        <f aca="false">U34</f>
        <v>0.224489795918367</v>
      </c>
      <c r="V274" s="0" t="n">
        <f aca="false">LMPreScn!R396</f>
        <v>6</v>
      </c>
      <c r="W274" s="0" t="n">
        <f aca="false">LMPreScn!S396</f>
        <v>11</v>
      </c>
      <c r="X274" s="0" t="str">
        <f aca="false">LMPreScn!M396</f>
        <v>The compulsive shopper resisted the impulse.</v>
      </c>
      <c r="Y274" s="0" t="str">
        <f aca="false">LMPreScn!N396</f>
        <v>She fought hard not to</v>
      </c>
    </row>
    <row r="275" customFormat="false" ht="13.8" hidden="false" customHeight="false" outlineLevel="0" collapsed="false">
      <c r="A275" s="0" t="str">
        <f aca="false">CONCATENATE("Item/",ASC(C275),"/",E275)</f>
        <v>Item/11050/list_3/half_2/agent_18/metverb_10/target_18/avtcon_1</v>
      </c>
      <c r="B275" s="34" t="str">
        <f aca="false">CONCATENATE("(#", ASC( LMPreScn!I397), ") \d+ (\d+)")</f>
        <v>(#11050) \d+ (\d+)</v>
      </c>
      <c r="C275" s="0" t="n">
        <f aca="false">LMPreScn!I397</f>
        <v>11050</v>
      </c>
      <c r="D275" s="0" t="str">
        <f aca="false">CONCATENATE(P275,"_", R275, "_", T275)</f>
        <v>exhausted_resisted_sleep</v>
      </c>
      <c r="E275" s="0" t="str">
        <f aca="false">CONCATENATE( "list_", G275, "/", "half_", K275, "/", "agent_", O275, "/", "metverb_", Q275, "/", "target_", S275, "/", "avtcon_", I275)</f>
        <v>list_3/half_2/agent_18/metverb_10/target_18/avtcon_1</v>
      </c>
      <c r="F275" s="0" t="str">
        <f aca="false">CONCATENATE( H275, "/", L275, "/", P275, "/", R275, "/", T275, "/", J275)</f>
        <v>CH1N/second/exhausted/resisted/sleep/con</v>
      </c>
      <c r="G275" s="0" t="n">
        <f aca="false">IF(LEFT(H275,1)="A",1,IF(LEFT(H275,1)="B",2,IF(LEFT(H275,1)="C",3,IF(LEFT(H275,1)="D",4,#na))))</f>
        <v>3</v>
      </c>
      <c r="H275" s="0" t="str">
        <f aca="false">LMPreScn!A397</f>
        <v>CH1N</v>
      </c>
      <c r="I275" s="0" t="n">
        <v>1</v>
      </c>
      <c r="J275" s="0" t="s">
        <v>3592</v>
      </c>
      <c r="K275" s="0" t="n">
        <v>2</v>
      </c>
      <c r="L275" s="16" t="s">
        <v>3595</v>
      </c>
      <c r="M275" s="0" t="n">
        <f aca="false">1 + (2*(INT((ROW()-2-240)/4))) + MOD(ROW(),2)</f>
        <v>18</v>
      </c>
      <c r="N275" s="0" t="str">
        <f aca="false">CONCATENATE("context_",ASC(M275))</f>
        <v>context_18</v>
      </c>
      <c r="O275" s="0" t="n">
        <f aca="false">M275</f>
        <v>18</v>
      </c>
      <c r="P275" s="0" t="str">
        <f aca="false">MID(LMPreScn!M397, SEARCH(" ", LMPreScn!M397, SEARCH(" ", LMPreScn!M397))+1, SEARCH(" ", LMPreScn!M397, SEARCH(" ", LMPreScn!M397)+1) -  (SEARCH(" ", LMPreScn!M397, SEARCH(" ", LMPreScn!M397)) + 1))</f>
        <v>exhausted</v>
      </c>
      <c r="Q275" s="0" t="n">
        <f aca="false">IF(R275="attempted", 1, IF(R275="avoided", 2, IF(R275="began",3,IF(R275="completed",4, IF(R275="continued",5,IF(R275="endured", 6, IF(R275="enjoyed", 7, IF(R275="finished", 8, IF(R275="preferred", 9, IF(R275="resisted", 10, IF(R275="started", 11, IF(R275="tried",12,"ERROR"))))))))))))</f>
        <v>10</v>
      </c>
      <c r="R275" s="0" t="str">
        <f aca="false">LMPreScn!T397</f>
        <v>resisted</v>
      </c>
      <c r="S275" s="0" t="n">
        <f aca="false">1 + (2*(INT((ROW()-2-240)/4))) + MOD(ROW()-2,2)</f>
        <v>18</v>
      </c>
      <c r="T275" s="0" t="str">
        <f aca="false">LMPreScn!CK397</f>
        <v>sleep</v>
      </c>
      <c r="U275" s="33" t="n">
        <f aca="false">U35</f>
        <v>0.395833333333333</v>
      </c>
      <c r="V275" s="0" t="n">
        <f aca="false">LMPreScn!R397</f>
        <v>6</v>
      </c>
      <c r="W275" s="0" t="n">
        <f aca="false">LMPreScn!S397</f>
        <v>11</v>
      </c>
      <c r="X275" s="0" t="str">
        <f aca="false">LMPreScn!M397</f>
        <v>The exhausted trucker resisted the impulse.</v>
      </c>
      <c r="Y275" s="0" t="str">
        <f aca="false">LMPreScn!N397</f>
        <v>She fought hard not to</v>
      </c>
    </row>
    <row r="276" customFormat="false" ht="13.8" hidden="false" customHeight="false" outlineLevel="0" collapsed="false">
      <c r="A276" s="0" t="str">
        <f aca="false">CONCATENATE("Item/",ASC(C276),"/",E276)</f>
        <v>Item/12050/list_4/half_2/agent_17/metverb_10/target_18/avtcon_2</v>
      </c>
      <c r="B276" s="34" t="str">
        <f aca="false">CONCATENATE("(#", ASC( LMPreScn!I398), ") \d+ (\d+)")</f>
        <v>(#12050) \d+ (\d+)</v>
      </c>
      <c r="C276" s="0" t="n">
        <f aca="false">LMPreScn!I398</f>
        <v>12050</v>
      </c>
      <c r="D276" s="0" t="str">
        <f aca="false">CONCATENATE(P276,"_", R276, "_", T276)</f>
        <v>compulsive_resisted_sleep</v>
      </c>
      <c r="E276" s="0" t="str">
        <f aca="false">CONCATENATE( "list_", G276, "/", "half_", K276, "/", "agent_", O276, "/", "metverb_", Q276, "/", "target_", S276, "/", "avtcon_", I276)</f>
        <v>list_4/half_2/agent_17/metverb_10/target_18/avtcon_2</v>
      </c>
      <c r="F276" s="0" t="str">
        <f aca="false">CONCATENATE( H276, "/", L276, "/", P276, "/", R276, "/", T276, "/", J276)</f>
        <v>DH1N/second/compulsive/resisted/sleep/incon</v>
      </c>
      <c r="G276" s="0" t="n">
        <f aca="false">IF(LEFT(H276,1)="A",1,IF(LEFT(H276,1)="B",2,IF(LEFT(H276,1)="C",3,IF(LEFT(H276,1)="D",4,#na))))</f>
        <v>4</v>
      </c>
      <c r="H276" s="0" t="str">
        <f aca="false">LMPreScn!A398</f>
        <v>DH1N</v>
      </c>
      <c r="I276" s="0" t="n">
        <v>2</v>
      </c>
      <c r="J276" s="0" t="s">
        <v>3594</v>
      </c>
      <c r="K276" s="0" t="n">
        <v>2</v>
      </c>
      <c r="L276" s="16" t="s">
        <v>3595</v>
      </c>
      <c r="M276" s="0" t="n">
        <f aca="false">1 + (2*(INT((ROW()-2-240)/4))) + MOD(ROW()-2,2)</f>
        <v>17</v>
      </c>
      <c r="N276" s="0" t="str">
        <f aca="false">CONCATENATE("context_",ASC(M276))</f>
        <v>context_17</v>
      </c>
      <c r="O276" s="0" t="n">
        <f aca="false">M276</f>
        <v>17</v>
      </c>
      <c r="P276" s="0" t="str">
        <f aca="false">MID(LMPreScn!M398, SEARCH(" ", LMPreScn!M398, SEARCH(" ", LMPreScn!M398))+1, SEARCH(" ", LMPreScn!M398, SEARCH(" ", LMPreScn!M398)+1) -  (SEARCH(" ", LMPreScn!M398, SEARCH(" ", LMPreScn!M398)) + 1))</f>
        <v>compulsive</v>
      </c>
      <c r="Q276" s="0" t="n">
        <f aca="false">IF(R276="attempted", 1, IF(R276="avoided", 2, IF(R276="began",3,IF(R276="completed",4, IF(R276="continued",5,IF(R276="endured", 6, IF(R276="enjoyed", 7, IF(R276="finished", 8, IF(R276="preferred", 9, IF(R276="resisted", 10, IF(R276="started", 11, IF(R276="tried",12,"ERROR"))))))))))))</f>
        <v>10</v>
      </c>
      <c r="R276" s="0" t="str">
        <f aca="false">LMPreScn!T398</f>
        <v>resisted</v>
      </c>
      <c r="S276" s="0" t="n">
        <f aca="false">1 + (2*(INT((ROW()-2-240)/4))) + MOD(ROW()-1,2)</f>
        <v>18</v>
      </c>
      <c r="T276" s="0" t="str">
        <f aca="false">LMPreScn!CK398</f>
        <v>sleep</v>
      </c>
      <c r="U276" s="33" t="n">
        <f aca="false">U36</f>
        <v>0</v>
      </c>
      <c r="V276" s="0" t="n">
        <f aca="false">LMPreScn!R398</f>
        <v>6</v>
      </c>
      <c r="W276" s="0" t="n">
        <f aca="false">LMPreScn!S398</f>
        <v>11</v>
      </c>
      <c r="X276" s="0" t="str">
        <f aca="false">LMPreScn!M398</f>
        <v>The compulsive shopper resisted the impulse.</v>
      </c>
      <c r="Y276" s="0" t="str">
        <f aca="false">LMPreScn!N398</f>
        <v>She fought hard not to</v>
      </c>
    </row>
    <row r="277" customFormat="false" ht="13.8" hidden="false" customHeight="false" outlineLevel="0" collapsed="false">
      <c r="A277" s="0" t="str">
        <f aca="false">CONCATENATE("Item/",ASC(C277),"/",E277)</f>
        <v>Item/13050/list_1/half_2/agent_18/metverb_10/target_17/avtcon_2</v>
      </c>
      <c r="B277" s="34" t="str">
        <f aca="false">CONCATENATE("(#", ASC( LMPreScn!I399), ") \d+ (\d+)")</f>
        <v>(#13050) \d+ (\d+)</v>
      </c>
      <c r="C277" s="0" t="n">
        <f aca="false">LMPreScn!I399</f>
        <v>13050</v>
      </c>
      <c r="D277" s="0" t="str">
        <f aca="false">CONCATENATE(P277,"_", R277, "_", T277)</f>
        <v>exhausted_resisted_buy</v>
      </c>
      <c r="E277" s="0" t="str">
        <f aca="false">CONCATENATE( "list_", G277, "/", "half_", K277, "/", "agent_", O277, "/", "metverb_", Q277, "/", "target_", S277, "/", "avtcon_", I277)</f>
        <v>list_1/half_2/agent_18/metverb_10/target_17/avtcon_2</v>
      </c>
      <c r="F277" s="0" t="str">
        <f aca="false">CONCATENATE( H277, "/", L277, "/", P277, "/", R277, "/", T277, "/", J277)</f>
        <v>AH1N/second/exhausted/resisted/buy/incon</v>
      </c>
      <c r="G277" s="0" t="n">
        <f aca="false">IF(LEFT(H277,1)="A",1,IF(LEFT(H277,1)="B",2,IF(LEFT(H277,1)="C",3,IF(LEFT(H277,1)="D",4,#na))))</f>
        <v>1</v>
      </c>
      <c r="H277" s="0" t="str">
        <f aca="false">LMPreScn!A399</f>
        <v>AH1N</v>
      </c>
      <c r="I277" s="0" t="n">
        <v>2</v>
      </c>
      <c r="J277" s="0" t="s">
        <v>3594</v>
      </c>
      <c r="K277" s="0" t="n">
        <v>2</v>
      </c>
      <c r="L277" s="16" t="s">
        <v>3595</v>
      </c>
      <c r="M277" s="0" t="n">
        <f aca="false">1 + (2*(INT((ROW()-2-240)/4))) + MOD(ROW(),2)</f>
        <v>18</v>
      </c>
      <c r="N277" s="0" t="str">
        <f aca="false">CONCATENATE("context_",ASC(M277))</f>
        <v>context_18</v>
      </c>
      <c r="O277" s="0" t="n">
        <f aca="false">M277</f>
        <v>18</v>
      </c>
      <c r="P277" s="0" t="str">
        <f aca="false">MID(LMPreScn!M399, SEARCH(" ", LMPreScn!M399, SEARCH(" ", LMPreScn!M399))+1, SEARCH(" ", LMPreScn!M399, SEARCH(" ", LMPreScn!M399)+1) -  (SEARCH(" ", LMPreScn!M399, SEARCH(" ", LMPreScn!M399)) + 1))</f>
        <v>exhausted</v>
      </c>
      <c r="Q277" s="0" t="n">
        <f aca="false">IF(R277="attempted", 1, IF(R277="avoided", 2, IF(R277="began",3,IF(R277="completed",4, IF(R277="continued",5,IF(R277="endured", 6, IF(R277="enjoyed", 7, IF(R277="finished", 8, IF(R277="preferred", 9, IF(R277="resisted", 10, IF(R277="started", 11, IF(R277="tried",12,"ERROR"))))))))))))</f>
        <v>10</v>
      </c>
      <c r="R277" s="0" t="str">
        <f aca="false">LMPreScn!T399</f>
        <v>resisted</v>
      </c>
      <c r="S277" s="0" t="n">
        <f aca="false">1 + (2*(INT((ROW()-2-240)/4))) + MOD(ROW()-1,2)</f>
        <v>17</v>
      </c>
      <c r="T277" s="0" t="str">
        <f aca="false">LMPreScn!CK399</f>
        <v>buy</v>
      </c>
      <c r="U277" s="33" t="n">
        <f aca="false">U37</f>
        <v>0</v>
      </c>
      <c r="V277" s="0" t="n">
        <f aca="false">LMPreScn!R399</f>
        <v>6</v>
      </c>
      <c r="W277" s="0" t="n">
        <f aca="false">LMPreScn!S399</f>
        <v>11</v>
      </c>
      <c r="X277" s="0" t="str">
        <f aca="false">LMPreScn!M399</f>
        <v>The exhausted trucker resisted the impulse.</v>
      </c>
      <c r="Y277" s="0" t="str">
        <f aca="false">LMPreScn!N399</f>
        <v>She fought hard not to</v>
      </c>
    </row>
    <row r="278" customFormat="false" ht="13.8" hidden="false" customHeight="false" outlineLevel="0" collapsed="false">
      <c r="A278" s="0" t="str">
        <f aca="false">CONCATENATE("Item/",ASC(C278),"/",E278)</f>
        <v>Item/15050/list_3/half_2/agent_19/metverb_10/target_19/avtcon_1</v>
      </c>
      <c r="B278" s="34" t="str">
        <f aca="false">CONCATENATE("(#", ASC( LMPreScn!I400), ") \d+ (\d+)")</f>
        <v>(#15050) \d+ (\d+)</v>
      </c>
      <c r="C278" s="0" t="n">
        <f aca="false">LMPreScn!I400</f>
        <v>15050</v>
      </c>
      <c r="D278" s="0" t="str">
        <f aca="false">CONCATENATE(P278,"_", R278, "_", T278)</f>
        <v>compulsive_resisted_buy</v>
      </c>
      <c r="E278" s="0" t="str">
        <f aca="false">CONCATENATE( "list_", G278, "/", "half_", K278, "/", "agent_", O278, "/", "metverb_", Q278, "/", "target_", S278, "/", "avtcon_", I278)</f>
        <v>list_3/half_2/agent_19/metverb_10/target_19/avtcon_1</v>
      </c>
      <c r="F278" s="0" t="str">
        <f aca="false">CONCATENATE( H278, "/", L278, "/", P278, "/", R278, "/", T278, "/", J278)</f>
        <v>CH2N/second/compulsive/resisted/buy/con</v>
      </c>
      <c r="G278" s="0" t="n">
        <f aca="false">IF(LEFT(H278,1)="A",1,IF(LEFT(H278,1)="B",2,IF(LEFT(H278,1)="C",3,IF(LEFT(H278,1)="D",4,#na))))</f>
        <v>3</v>
      </c>
      <c r="H278" s="0" t="str">
        <f aca="false">LMPreScn!A400</f>
        <v>CH2N</v>
      </c>
      <c r="I278" s="0" t="n">
        <v>1</v>
      </c>
      <c r="J278" s="0" t="s">
        <v>3592</v>
      </c>
      <c r="K278" s="0" t="n">
        <v>2</v>
      </c>
      <c r="L278" s="16" t="s">
        <v>3595</v>
      </c>
      <c r="M278" s="0" t="n">
        <f aca="false">1 + (2*(INT((ROW()-2-240)/4))) + MOD(ROW()-2,2)</f>
        <v>19</v>
      </c>
      <c r="N278" s="0" t="str">
        <f aca="false">CONCATENATE("context_",ASC(M278))</f>
        <v>context_19</v>
      </c>
      <c r="O278" s="0" t="n">
        <f aca="false">M278</f>
        <v>19</v>
      </c>
      <c r="P278" s="0" t="str">
        <f aca="false">MID(LMPreScn!M400, SEARCH(" ", LMPreScn!M400, SEARCH(" ", LMPreScn!M400))+1, SEARCH(" ", LMPreScn!M400, SEARCH(" ", LMPreScn!M400)+1) -  (SEARCH(" ", LMPreScn!M400, SEARCH(" ", LMPreScn!M400)) + 1))</f>
        <v>compulsive</v>
      </c>
      <c r="Q278" s="0" t="n">
        <f aca="false">IF(R278="attempted", 1, IF(R278="avoided", 2, IF(R278="began",3,IF(R278="completed",4, IF(R278="continued",5,IF(R278="endured", 6, IF(R278="enjoyed", 7, IF(R278="finished", 8, IF(R278="preferred", 9, IF(R278="resisted", 10, IF(R278="started", 11, IF(R278="tried",12,"ERROR"))))))))))))</f>
        <v>10</v>
      </c>
      <c r="R278" s="0" t="str">
        <f aca="false">LMPreScn!T400</f>
        <v>resisted</v>
      </c>
      <c r="S278" s="0" t="n">
        <f aca="false">1 + (2*(INT((ROW()-2-240)/4))) + MOD(ROW()-2,2)</f>
        <v>19</v>
      </c>
      <c r="T278" s="0" t="str">
        <f aca="false">LMPreScn!CK400</f>
        <v>buy</v>
      </c>
      <c r="U278" s="33" t="n">
        <f aca="false">U38</f>
        <v>0.224489795918367</v>
      </c>
      <c r="V278" s="0" t="n">
        <f aca="false">LMPreScn!R400</f>
        <v>6</v>
      </c>
      <c r="W278" s="0" t="n">
        <f aca="false">LMPreScn!S400</f>
        <v>11</v>
      </c>
      <c r="X278" s="0" t="str">
        <f aca="false">LMPreScn!M400</f>
        <v>The compulsive shopper resisted the impulse.</v>
      </c>
      <c r="Y278" s="0" t="str">
        <f aca="false">LMPreScn!N400</f>
        <v>She fought hard not to</v>
      </c>
    </row>
    <row r="279" customFormat="false" ht="13.8" hidden="false" customHeight="false" outlineLevel="0" collapsed="false">
      <c r="A279" s="0" t="str">
        <f aca="false">CONCATENATE("Item/",ASC(C279),"/",E279)</f>
        <v>Item/16050/list_2/half_2/agent_20/metverb_10/target_20/avtcon_1</v>
      </c>
      <c r="B279" s="34" t="str">
        <f aca="false">CONCATENATE("(#", ASC( LMPreScn!I401), ") \d+ (\d+)")</f>
        <v>(#16050) \d+ (\d+)</v>
      </c>
      <c r="C279" s="0" t="n">
        <f aca="false">LMPreScn!I401</f>
        <v>16050</v>
      </c>
      <c r="D279" s="0" t="str">
        <f aca="false">CONCATENATE(P279,"_", R279, "_", T279)</f>
        <v>exhausted_resisted_sleep</v>
      </c>
      <c r="E279" s="0" t="str">
        <f aca="false">CONCATENATE( "list_", G279, "/", "half_", K279, "/", "agent_", O279, "/", "metverb_", Q279, "/", "target_", S279, "/", "avtcon_", I279)</f>
        <v>list_2/half_2/agent_20/metverb_10/target_20/avtcon_1</v>
      </c>
      <c r="F279" s="0" t="str">
        <f aca="false">CONCATENATE( H279, "/", L279, "/", P279, "/", R279, "/", T279, "/", J279)</f>
        <v>BH2N/second/exhausted/resisted/sleep/con</v>
      </c>
      <c r="G279" s="0" t="n">
        <f aca="false">IF(LEFT(H279,1)="A",1,IF(LEFT(H279,1)="B",2,IF(LEFT(H279,1)="C",3,IF(LEFT(H279,1)="D",4,#na))))</f>
        <v>2</v>
      </c>
      <c r="H279" s="0" t="str">
        <f aca="false">LMPreScn!A401</f>
        <v>BH2N</v>
      </c>
      <c r="I279" s="0" t="n">
        <v>1</v>
      </c>
      <c r="J279" s="0" t="s">
        <v>3592</v>
      </c>
      <c r="K279" s="0" t="n">
        <v>2</v>
      </c>
      <c r="L279" s="16" t="s">
        <v>3595</v>
      </c>
      <c r="M279" s="0" t="n">
        <f aca="false">1 + (2*(INT((ROW()-2-240)/4))) + MOD(ROW(),2)</f>
        <v>20</v>
      </c>
      <c r="N279" s="0" t="str">
        <f aca="false">CONCATENATE("context_",ASC(M279))</f>
        <v>context_20</v>
      </c>
      <c r="O279" s="0" t="n">
        <f aca="false">M279</f>
        <v>20</v>
      </c>
      <c r="P279" s="0" t="str">
        <f aca="false">MID(LMPreScn!M401, SEARCH(" ", LMPreScn!M401, SEARCH(" ", LMPreScn!M401))+1, SEARCH(" ", LMPreScn!M401, SEARCH(" ", LMPreScn!M401)+1) -  (SEARCH(" ", LMPreScn!M401, SEARCH(" ", LMPreScn!M401)) + 1))</f>
        <v>exhausted</v>
      </c>
      <c r="Q279" s="0" t="n">
        <f aca="false">IF(R279="attempted", 1, IF(R279="avoided", 2, IF(R279="began",3,IF(R279="completed",4, IF(R279="continued",5,IF(R279="endured", 6, IF(R279="enjoyed", 7, IF(R279="finished", 8, IF(R279="preferred", 9, IF(R279="resisted", 10, IF(R279="started", 11, IF(R279="tried",12,"ERROR"))))))))))))</f>
        <v>10</v>
      </c>
      <c r="R279" s="0" t="str">
        <f aca="false">LMPreScn!T401</f>
        <v>resisted</v>
      </c>
      <c r="S279" s="0" t="n">
        <f aca="false">1 + (2*(INT((ROW()-2-240)/4))) + MOD(ROW()-2,2)</f>
        <v>20</v>
      </c>
      <c r="T279" s="0" t="str">
        <f aca="false">LMPreScn!CK401</f>
        <v>sleep</v>
      </c>
      <c r="U279" s="33" t="n">
        <f aca="false">U39</f>
        <v>0.395833333333333</v>
      </c>
      <c r="V279" s="0" t="n">
        <f aca="false">LMPreScn!R401</f>
        <v>6</v>
      </c>
      <c r="W279" s="0" t="n">
        <f aca="false">LMPreScn!S401</f>
        <v>11</v>
      </c>
      <c r="X279" s="0" t="str">
        <f aca="false">LMPreScn!M401</f>
        <v>The exhausted trucker resisted the impulse.</v>
      </c>
      <c r="Y279" s="0" t="str">
        <f aca="false">LMPreScn!N401</f>
        <v>She fought hard not to</v>
      </c>
    </row>
    <row r="280" customFormat="false" ht="13.8" hidden="false" customHeight="false" outlineLevel="0" collapsed="false">
      <c r="A280" s="0" t="str">
        <f aca="false">CONCATENATE("Item/",ASC(C280),"/",E280)</f>
        <v>Item/17050/list_1/half_2/agent_19/metverb_10/target_20/avtcon_2</v>
      </c>
      <c r="B280" s="34" t="str">
        <f aca="false">CONCATENATE("(#", ASC( LMPreScn!I402), ") \d+ (\d+)")</f>
        <v>(#17050) \d+ (\d+)</v>
      </c>
      <c r="C280" s="0" t="n">
        <f aca="false">LMPreScn!I402</f>
        <v>17050</v>
      </c>
      <c r="D280" s="0" t="str">
        <f aca="false">CONCATENATE(P280,"_", R280, "_", T280)</f>
        <v>compulsive_resisted_sleep</v>
      </c>
      <c r="E280" s="0" t="str">
        <f aca="false">CONCATENATE( "list_", G280, "/", "half_", K280, "/", "agent_", O280, "/", "metverb_", Q280, "/", "target_", S280, "/", "avtcon_", I280)</f>
        <v>list_1/half_2/agent_19/metverb_10/target_20/avtcon_2</v>
      </c>
      <c r="F280" s="0" t="str">
        <f aca="false">CONCATENATE( H280, "/", L280, "/", P280, "/", R280, "/", T280, "/", J280)</f>
        <v>AH2N/second/compulsive/resisted/sleep/incon</v>
      </c>
      <c r="G280" s="0" t="n">
        <f aca="false">IF(LEFT(H280,1)="A",1,IF(LEFT(H280,1)="B",2,IF(LEFT(H280,1)="C",3,IF(LEFT(H280,1)="D",4,#na))))</f>
        <v>1</v>
      </c>
      <c r="H280" s="0" t="str">
        <f aca="false">LMPreScn!A402</f>
        <v>AH2N</v>
      </c>
      <c r="I280" s="0" t="n">
        <v>2</v>
      </c>
      <c r="J280" s="0" t="s">
        <v>3594</v>
      </c>
      <c r="K280" s="0" t="n">
        <v>2</v>
      </c>
      <c r="L280" s="16" t="s">
        <v>3595</v>
      </c>
      <c r="M280" s="0" t="n">
        <f aca="false">1 + (2*(INT((ROW()-2-240)/4))) + MOD(ROW()-2,2)</f>
        <v>19</v>
      </c>
      <c r="N280" s="0" t="str">
        <f aca="false">CONCATENATE("context_",ASC(M280))</f>
        <v>context_19</v>
      </c>
      <c r="O280" s="0" t="n">
        <f aca="false">M280</f>
        <v>19</v>
      </c>
      <c r="P280" s="0" t="str">
        <f aca="false">MID(LMPreScn!M402, SEARCH(" ", LMPreScn!M402, SEARCH(" ", LMPreScn!M402))+1, SEARCH(" ", LMPreScn!M402, SEARCH(" ", LMPreScn!M402)+1) -  (SEARCH(" ", LMPreScn!M402, SEARCH(" ", LMPreScn!M402)) + 1))</f>
        <v>compulsive</v>
      </c>
      <c r="Q280" s="0" t="n">
        <f aca="false">IF(R280="attempted", 1, IF(R280="avoided", 2, IF(R280="began",3,IF(R280="completed",4, IF(R280="continued",5,IF(R280="endured", 6, IF(R280="enjoyed", 7, IF(R280="finished", 8, IF(R280="preferred", 9, IF(R280="resisted", 10, IF(R280="started", 11, IF(R280="tried",12,"ERROR"))))))))))))</f>
        <v>10</v>
      </c>
      <c r="R280" s="0" t="str">
        <f aca="false">LMPreScn!T402</f>
        <v>resisted</v>
      </c>
      <c r="S280" s="0" t="n">
        <f aca="false">1 + (2*(INT((ROW()-2-240)/4))) + MOD(ROW()-1,2)</f>
        <v>20</v>
      </c>
      <c r="T280" s="0" t="str">
        <f aca="false">LMPreScn!CK402</f>
        <v>sleep</v>
      </c>
      <c r="U280" s="33" t="n">
        <f aca="false">U40</f>
        <v>0</v>
      </c>
      <c r="V280" s="0" t="n">
        <f aca="false">LMPreScn!R402</f>
        <v>6</v>
      </c>
      <c r="W280" s="0" t="n">
        <f aca="false">LMPreScn!S402</f>
        <v>11</v>
      </c>
      <c r="X280" s="0" t="str">
        <f aca="false">LMPreScn!M402</f>
        <v>The compulsive shopper resisted the impulse.</v>
      </c>
      <c r="Y280" s="0" t="str">
        <f aca="false">LMPreScn!N402</f>
        <v>She fought hard not to</v>
      </c>
    </row>
    <row r="281" customFormat="false" ht="13.8" hidden="false" customHeight="false" outlineLevel="0" collapsed="false">
      <c r="A281" s="0" t="str">
        <f aca="false">CONCATENATE("Item/",ASC(C281),"/",E281)</f>
        <v>Item/18050/list_4/half_2/agent_20/metverb_10/target_19/avtcon_2</v>
      </c>
      <c r="B281" s="34" t="str">
        <f aca="false">CONCATENATE("(#", ASC( LMPreScn!I403), ") \d+ (\d+)")</f>
        <v>(#18050) \d+ (\d+)</v>
      </c>
      <c r="C281" s="0" t="n">
        <f aca="false">LMPreScn!I403</f>
        <v>18050</v>
      </c>
      <c r="D281" s="0" t="str">
        <f aca="false">CONCATENATE(P281,"_", R281, "_", T281)</f>
        <v>exhausted_resisted_buy</v>
      </c>
      <c r="E281" s="0" t="str">
        <f aca="false">CONCATENATE( "list_", G281, "/", "half_", K281, "/", "agent_", O281, "/", "metverb_", Q281, "/", "target_", S281, "/", "avtcon_", I281)</f>
        <v>list_4/half_2/agent_20/metverb_10/target_19/avtcon_2</v>
      </c>
      <c r="F281" s="0" t="str">
        <f aca="false">CONCATENATE( H281, "/", L281, "/", P281, "/", R281, "/", T281, "/", J281)</f>
        <v>DH2N/second/exhausted/resisted/buy/incon</v>
      </c>
      <c r="G281" s="0" t="n">
        <f aca="false">IF(LEFT(H281,1)="A",1,IF(LEFT(H281,1)="B",2,IF(LEFT(H281,1)="C",3,IF(LEFT(H281,1)="D",4,#na))))</f>
        <v>4</v>
      </c>
      <c r="H281" s="0" t="str">
        <f aca="false">LMPreScn!A403</f>
        <v>DH2N</v>
      </c>
      <c r="I281" s="0" t="n">
        <v>2</v>
      </c>
      <c r="J281" s="0" t="s">
        <v>3594</v>
      </c>
      <c r="K281" s="0" t="n">
        <v>2</v>
      </c>
      <c r="L281" s="16" t="s">
        <v>3595</v>
      </c>
      <c r="M281" s="0" t="n">
        <f aca="false">1 + (2*(INT((ROW()-2-240)/4))) + MOD(ROW(),2)</f>
        <v>20</v>
      </c>
      <c r="N281" s="0" t="str">
        <f aca="false">CONCATENATE("context_",ASC(M281))</f>
        <v>context_20</v>
      </c>
      <c r="O281" s="0" t="n">
        <f aca="false">M281</f>
        <v>20</v>
      </c>
      <c r="P281" s="0" t="str">
        <f aca="false">MID(LMPreScn!M403, SEARCH(" ", LMPreScn!M403, SEARCH(" ", LMPreScn!M403))+1, SEARCH(" ", LMPreScn!M403, SEARCH(" ", LMPreScn!M403)+1) -  (SEARCH(" ", LMPreScn!M403, SEARCH(" ", LMPreScn!M403)) + 1))</f>
        <v>exhausted</v>
      </c>
      <c r="Q281" s="0" t="n">
        <f aca="false">IF(R281="attempted", 1, IF(R281="avoided", 2, IF(R281="began",3,IF(R281="completed",4, IF(R281="continued",5,IF(R281="endured", 6, IF(R281="enjoyed", 7, IF(R281="finished", 8, IF(R281="preferred", 9, IF(R281="resisted", 10, IF(R281="started", 11, IF(R281="tried",12,"ERROR"))))))))))))</f>
        <v>10</v>
      </c>
      <c r="R281" s="0" t="str">
        <f aca="false">LMPreScn!T403</f>
        <v>resisted</v>
      </c>
      <c r="S281" s="0" t="n">
        <f aca="false">1 + (2*(INT((ROW()-2-240)/4))) + MOD(ROW()-1,2)</f>
        <v>19</v>
      </c>
      <c r="T281" s="0" t="str">
        <f aca="false">LMPreScn!CK403</f>
        <v>buy</v>
      </c>
      <c r="U281" s="33" t="n">
        <f aca="false">U41</f>
        <v>0</v>
      </c>
      <c r="V281" s="0" t="n">
        <f aca="false">LMPreScn!R403</f>
        <v>6</v>
      </c>
      <c r="W281" s="0" t="n">
        <f aca="false">LMPreScn!S403</f>
        <v>11</v>
      </c>
      <c r="X281" s="0" t="str">
        <f aca="false">LMPreScn!M403</f>
        <v>The exhausted trucker resisted the impulse.</v>
      </c>
      <c r="Y281" s="0" t="str">
        <f aca="false">LMPreScn!N403</f>
        <v>She fought hard not to</v>
      </c>
    </row>
    <row r="282" customFormat="false" ht="13.8" hidden="false" customHeight="false" outlineLevel="0" collapsed="false">
      <c r="A282" s="0" t="str">
        <f aca="false">CONCATENATE("Item/",ASC(C282),"/",E282)</f>
        <v>Item/10051/list_2/half_2/agent_21/metverb_10/target_21/avtcon_1</v>
      </c>
      <c r="B282" s="34" t="str">
        <f aca="false">CONCATENATE("(#", ASC( LMPreScn!I404), ") \d+ (\d+)")</f>
        <v>(#10051) \d+ (\d+)</v>
      </c>
      <c r="C282" s="0" t="n">
        <f aca="false">LMPreScn!I404</f>
        <v>10051</v>
      </c>
      <c r="D282" s="0" t="str">
        <f aca="false">CONCATENATE(P282,"_", R282, "_", T282)</f>
        <v>questioning_resisted_ask</v>
      </c>
      <c r="E282" s="0" t="str">
        <f aca="false">CONCATENATE( "list_", G282, "/", "half_", K282, "/", "agent_", O282, "/", "metverb_", Q282, "/", "target_", S282, "/", "avtcon_", I282)</f>
        <v>list_2/half_2/agent_21/metverb_10/target_21/avtcon_1</v>
      </c>
      <c r="F282" s="0" t="str">
        <f aca="false">CONCATENATE( H282, "/", L282, "/", P282, "/", R282, "/", T282, "/", J282)</f>
        <v>BH1N/second/questioning/resisted/ask/con</v>
      </c>
      <c r="G282" s="0" t="n">
        <f aca="false">IF(LEFT(H282,1)="A",1,IF(LEFT(H282,1)="B",2,IF(LEFT(H282,1)="C",3,IF(LEFT(H282,1)="D",4,#na))))</f>
        <v>2</v>
      </c>
      <c r="H282" s="0" t="str">
        <f aca="false">LMPreScn!A404</f>
        <v>BH1N</v>
      </c>
      <c r="I282" s="0" t="n">
        <v>1</v>
      </c>
      <c r="J282" s="0" t="s">
        <v>3592</v>
      </c>
      <c r="K282" s="0" t="n">
        <v>2</v>
      </c>
      <c r="L282" s="16" t="s">
        <v>3595</v>
      </c>
      <c r="M282" s="0" t="n">
        <f aca="false">1 + (2*(INT((ROW()-2-240)/4))) + MOD(ROW()-2,2)</f>
        <v>21</v>
      </c>
      <c r="N282" s="0" t="str">
        <f aca="false">CONCATENATE("context_",ASC(M282))</f>
        <v>context_21</v>
      </c>
      <c r="O282" s="0" t="n">
        <f aca="false">M282</f>
        <v>21</v>
      </c>
      <c r="P282" s="0" t="str">
        <f aca="false">MID(LMPreScn!M404, SEARCH(" ", LMPreScn!M404, SEARCH(" ", LMPreScn!M404))+1, SEARCH(" ", LMPreScn!M404, SEARCH(" ", LMPreScn!M404)+1) -  (SEARCH(" ", LMPreScn!M404, SEARCH(" ", LMPreScn!M404)) + 1))</f>
        <v>questioning</v>
      </c>
      <c r="Q282" s="0" t="n">
        <f aca="false">IF(R282="attempted", 1, IF(R282="avoided", 2, IF(R282="began",3,IF(R282="completed",4, IF(R282="continued",5,IF(R282="endured", 6, IF(R282="enjoyed", 7, IF(R282="finished", 8, IF(R282="preferred", 9, IF(R282="resisted", 10, IF(R282="started", 11, IF(R282="tried",12,"ERROR"))))))))))))</f>
        <v>10</v>
      </c>
      <c r="R282" s="0" t="str">
        <f aca="false">LMPreScn!T404</f>
        <v>resisted</v>
      </c>
      <c r="S282" s="0" t="n">
        <f aca="false">1 + (2*(INT((ROW()-2-240)/4))) + MOD(ROW()-2,2)</f>
        <v>21</v>
      </c>
      <c r="T282" s="0" t="str">
        <f aca="false">LMPreScn!CK404</f>
        <v>ask</v>
      </c>
      <c r="U282" s="33" t="n">
        <f aca="false">U42</f>
        <v>0.583333333333333</v>
      </c>
      <c r="V282" s="0" t="n">
        <f aca="false">LMPreScn!R404</f>
        <v>5</v>
      </c>
      <c r="W282" s="0" t="n">
        <f aca="false">LMPreScn!S404</f>
        <v>10</v>
      </c>
      <c r="X282" s="0" t="str">
        <f aca="false">LMPreScn!M404</f>
        <v>The questioning but polite girl resisted her urge.</v>
      </c>
      <c r="Y282" s="0" t="str">
        <f aca="false">LMPreScn!N404</f>
        <v>She was dying to</v>
      </c>
    </row>
    <row r="283" customFormat="false" ht="13.8" hidden="false" customHeight="false" outlineLevel="0" collapsed="false">
      <c r="A283" s="0" t="str">
        <f aca="false">CONCATENATE("Item/",ASC(C283),"/",E283)</f>
        <v>Item/11051/list_3/half_2/agent_22/metverb_10/target_22/avtcon_1</v>
      </c>
      <c r="B283" s="34" t="str">
        <f aca="false">CONCATENATE("(#", ASC( LMPreScn!I405), ") \d+ (\d+)")</f>
        <v>(#11051) \d+ (\d+)</v>
      </c>
      <c r="C283" s="0" t="n">
        <f aca="false">LMPreScn!I405</f>
        <v>11051</v>
      </c>
      <c r="D283" s="0" t="str">
        <f aca="false">CONCATENATE(P283,"_", R283, "_", T283)</f>
        <v>girl_resisted_scratch</v>
      </c>
      <c r="E283" s="0" t="str">
        <f aca="false">CONCATENATE( "list_", G283, "/", "half_", K283, "/", "agent_", O283, "/", "metverb_", Q283, "/", "target_", S283, "/", "avtcon_", I283)</f>
        <v>list_3/half_2/agent_22/metverb_10/target_22/avtcon_1</v>
      </c>
      <c r="F283" s="0" t="str">
        <f aca="false">CONCATENATE( H283, "/", L283, "/", P283, "/", R283, "/", T283, "/", J283)</f>
        <v>CH1N/second/girl/resisted/scratch/con</v>
      </c>
      <c r="G283" s="0" t="n">
        <f aca="false">IF(LEFT(H283,1)="A",1,IF(LEFT(H283,1)="B",2,IF(LEFT(H283,1)="C",3,IF(LEFT(H283,1)="D",4,#na))))</f>
        <v>3</v>
      </c>
      <c r="H283" s="0" t="str">
        <f aca="false">LMPreScn!A405</f>
        <v>CH1N</v>
      </c>
      <c r="I283" s="0" t="n">
        <v>1</v>
      </c>
      <c r="J283" s="0" t="s">
        <v>3592</v>
      </c>
      <c r="K283" s="0" t="n">
        <v>2</v>
      </c>
      <c r="L283" s="16" t="s">
        <v>3595</v>
      </c>
      <c r="M283" s="0" t="n">
        <f aca="false">1 + (2*(INT((ROW()-2-240)/4))) + MOD(ROW(),2)</f>
        <v>22</v>
      </c>
      <c r="N283" s="0" t="str">
        <f aca="false">CONCATENATE("context_",ASC(M283))</f>
        <v>context_22</v>
      </c>
      <c r="O283" s="0" t="n">
        <f aca="false">M283</f>
        <v>22</v>
      </c>
      <c r="P283" s="0" t="str">
        <f aca="false">MID(LMPreScn!M405, SEARCH(" ", LMPreScn!M405, SEARCH(" ", LMPreScn!M405))+1, SEARCH(" ", LMPreScn!M405, SEARCH(" ", LMPreScn!M405)+1) -  (SEARCH(" ", LMPreScn!M405, SEARCH(" ", LMPreScn!M405)) + 1))</f>
        <v>girl</v>
      </c>
      <c r="Q283" s="0" t="n">
        <f aca="false">IF(R283="attempted", 1, IF(R283="avoided", 2, IF(R283="began",3,IF(R283="completed",4, IF(R283="continued",5,IF(R283="endured", 6, IF(R283="enjoyed", 7, IF(R283="finished", 8, IF(R283="preferred", 9, IF(R283="resisted", 10, IF(R283="started", 11, IF(R283="tried",12,"ERROR"))))))))))))</f>
        <v>10</v>
      </c>
      <c r="R283" s="0" t="str">
        <f aca="false">LMPreScn!T405</f>
        <v>resisted</v>
      </c>
      <c r="S283" s="0" t="n">
        <f aca="false">1 + (2*(INT((ROW()-2-240)/4))) + MOD(ROW()-2,2)</f>
        <v>22</v>
      </c>
      <c r="T283" s="0" t="str">
        <f aca="false">LMPreScn!CK405</f>
        <v>scratch</v>
      </c>
      <c r="U283" s="33" t="n">
        <f aca="false">U43</f>
        <v>0.1875</v>
      </c>
      <c r="V283" s="0" t="n">
        <f aca="false">LMPreScn!R405</f>
        <v>5</v>
      </c>
      <c r="W283" s="0" t="n">
        <f aca="false">LMPreScn!S405</f>
        <v>10</v>
      </c>
      <c r="X283" s="0" t="str">
        <f aca="false">LMPreScn!M405</f>
        <v>The girl with the mosquito bites resisted her urge.</v>
      </c>
      <c r="Y283" s="0" t="str">
        <f aca="false">LMPreScn!N405</f>
        <v>She was dying to</v>
      </c>
    </row>
    <row r="284" customFormat="false" ht="13.8" hidden="false" customHeight="false" outlineLevel="0" collapsed="false">
      <c r="A284" s="0" t="str">
        <f aca="false">CONCATENATE("Item/",ASC(C284),"/",E284)</f>
        <v>Item/12051/list_4/half_2/agent_21/metverb_10/target_22/avtcon_2</v>
      </c>
      <c r="B284" s="34" t="str">
        <f aca="false">CONCATENATE("(#", ASC( LMPreScn!I406), ") \d+ (\d+)")</f>
        <v>(#12051) \d+ (\d+)</v>
      </c>
      <c r="C284" s="0" t="n">
        <f aca="false">LMPreScn!I406</f>
        <v>12051</v>
      </c>
      <c r="D284" s="0" t="str">
        <f aca="false">CONCATENATE(P284,"_", R284, "_", T284)</f>
        <v>questioning_resisted_scratch</v>
      </c>
      <c r="E284" s="0" t="str">
        <f aca="false">CONCATENATE( "list_", G284, "/", "half_", K284, "/", "agent_", O284, "/", "metverb_", Q284, "/", "target_", S284, "/", "avtcon_", I284)</f>
        <v>list_4/half_2/agent_21/metverb_10/target_22/avtcon_2</v>
      </c>
      <c r="F284" s="0" t="str">
        <f aca="false">CONCATENATE( H284, "/", L284, "/", P284, "/", R284, "/", T284, "/", J284)</f>
        <v>DH1N/second/questioning/resisted/scratch/incon</v>
      </c>
      <c r="G284" s="0" t="n">
        <f aca="false">IF(LEFT(H284,1)="A",1,IF(LEFT(H284,1)="B",2,IF(LEFT(H284,1)="C",3,IF(LEFT(H284,1)="D",4,#na))))</f>
        <v>4</v>
      </c>
      <c r="H284" s="0" t="str">
        <f aca="false">LMPreScn!A406</f>
        <v>DH1N</v>
      </c>
      <c r="I284" s="0" t="n">
        <v>2</v>
      </c>
      <c r="J284" s="0" t="s">
        <v>3594</v>
      </c>
      <c r="K284" s="0" t="n">
        <v>2</v>
      </c>
      <c r="L284" s="16" t="s">
        <v>3595</v>
      </c>
      <c r="M284" s="0" t="n">
        <f aca="false">1 + (2*(INT((ROW()-2-240)/4))) + MOD(ROW()-2,2)</f>
        <v>21</v>
      </c>
      <c r="N284" s="0" t="str">
        <f aca="false">CONCATENATE("context_",ASC(M284))</f>
        <v>context_21</v>
      </c>
      <c r="O284" s="0" t="n">
        <f aca="false">M284</f>
        <v>21</v>
      </c>
      <c r="P284" s="0" t="str">
        <f aca="false">MID(LMPreScn!M406, SEARCH(" ", LMPreScn!M406, SEARCH(" ", LMPreScn!M406))+1, SEARCH(" ", LMPreScn!M406, SEARCH(" ", LMPreScn!M406)+1) -  (SEARCH(" ", LMPreScn!M406, SEARCH(" ", LMPreScn!M406)) + 1))</f>
        <v>questioning</v>
      </c>
      <c r="Q284" s="0" t="n">
        <f aca="false">IF(R284="attempted", 1, IF(R284="avoided", 2, IF(R284="began",3,IF(R284="completed",4, IF(R284="continued",5,IF(R284="endured", 6, IF(R284="enjoyed", 7, IF(R284="finished", 8, IF(R284="preferred", 9, IF(R284="resisted", 10, IF(R284="started", 11, IF(R284="tried",12,"ERROR"))))))))))))</f>
        <v>10</v>
      </c>
      <c r="R284" s="0" t="str">
        <f aca="false">LMPreScn!T406</f>
        <v>resisted</v>
      </c>
      <c r="S284" s="0" t="n">
        <f aca="false">1 + (2*(INT((ROW()-2-240)/4))) + MOD(ROW()-1,2)</f>
        <v>22</v>
      </c>
      <c r="T284" s="0" t="str">
        <f aca="false">LMPreScn!CK406</f>
        <v>scratch</v>
      </c>
      <c r="U284" s="33" t="n">
        <f aca="false">U44</f>
        <v>0</v>
      </c>
      <c r="V284" s="0" t="n">
        <f aca="false">LMPreScn!R406</f>
        <v>5</v>
      </c>
      <c r="W284" s="0" t="n">
        <f aca="false">LMPreScn!S406</f>
        <v>10</v>
      </c>
      <c r="X284" s="0" t="str">
        <f aca="false">LMPreScn!M406</f>
        <v>The questioning but polite girl resisted her urge.</v>
      </c>
      <c r="Y284" s="0" t="str">
        <f aca="false">LMPreScn!N406</f>
        <v>She was dying to</v>
      </c>
    </row>
    <row r="285" customFormat="false" ht="13.8" hidden="false" customHeight="false" outlineLevel="0" collapsed="false">
      <c r="A285" s="0" t="str">
        <f aca="false">CONCATENATE("Item/",ASC(C285),"/",E285)</f>
        <v>Item/13051/list_1/half_2/agent_22/metverb_10/target_21/avtcon_2</v>
      </c>
      <c r="B285" s="34" t="str">
        <f aca="false">CONCATENATE("(#", ASC( LMPreScn!I407), ") \d+ (\d+)")</f>
        <v>(#13051) \d+ (\d+)</v>
      </c>
      <c r="C285" s="0" t="n">
        <f aca="false">LMPreScn!I407</f>
        <v>13051</v>
      </c>
      <c r="D285" s="0" t="str">
        <f aca="false">CONCATENATE(P285,"_", R285, "_", T285)</f>
        <v>girl_resisted_ask</v>
      </c>
      <c r="E285" s="0" t="str">
        <f aca="false">CONCATENATE( "list_", G285, "/", "half_", K285, "/", "agent_", O285, "/", "metverb_", Q285, "/", "target_", S285, "/", "avtcon_", I285)</f>
        <v>list_1/half_2/agent_22/metverb_10/target_21/avtcon_2</v>
      </c>
      <c r="F285" s="0" t="str">
        <f aca="false">CONCATENATE( H285, "/", L285, "/", P285, "/", R285, "/", T285, "/", J285)</f>
        <v>AH1N/second/girl/resisted/ask/incon</v>
      </c>
      <c r="G285" s="0" t="n">
        <f aca="false">IF(LEFT(H285,1)="A",1,IF(LEFT(H285,1)="B",2,IF(LEFT(H285,1)="C",3,IF(LEFT(H285,1)="D",4,#na))))</f>
        <v>1</v>
      </c>
      <c r="H285" s="0" t="str">
        <f aca="false">LMPreScn!A407</f>
        <v>AH1N</v>
      </c>
      <c r="I285" s="0" t="n">
        <v>2</v>
      </c>
      <c r="J285" s="0" t="s">
        <v>3594</v>
      </c>
      <c r="K285" s="0" t="n">
        <v>2</v>
      </c>
      <c r="L285" s="16" t="s">
        <v>3595</v>
      </c>
      <c r="M285" s="0" t="n">
        <f aca="false">1 + (2*(INT((ROW()-2-240)/4))) + MOD(ROW(),2)</f>
        <v>22</v>
      </c>
      <c r="N285" s="0" t="str">
        <f aca="false">CONCATENATE("context_",ASC(M285))</f>
        <v>context_22</v>
      </c>
      <c r="O285" s="0" t="n">
        <f aca="false">M285</f>
        <v>22</v>
      </c>
      <c r="P285" s="0" t="str">
        <f aca="false">MID(LMPreScn!M407, SEARCH(" ", LMPreScn!M407, SEARCH(" ", LMPreScn!M407))+1, SEARCH(" ", LMPreScn!M407, SEARCH(" ", LMPreScn!M407)+1) -  (SEARCH(" ", LMPreScn!M407, SEARCH(" ", LMPreScn!M407)) + 1))</f>
        <v>girl</v>
      </c>
      <c r="Q285" s="0" t="n">
        <f aca="false">IF(R285="attempted", 1, IF(R285="avoided", 2, IF(R285="began",3,IF(R285="completed",4, IF(R285="continued",5,IF(R285="endured", 6, IF(R285="enjoyed", 7, IF(R285="finished", 8, IF(R285="preferred", 9, IF(R285="resisted", 10, IF(R285="started", 11, IF(R285="tried",12,"ERROR"))))))))))))</f>
        <v>10</v>
      </c>
      <c r="R285" s="0" t="str">
        <f aca="false">LMPreScn!T407</f>
        <v>resisted</v>
      </c>
      <c r="S285" s="0" t="n">
        <f aca="false">1 + (2*(INT((ROW()-2-240)/4))) + MOD(ROW()-1,2)</f>
        <v>21</v>
      </c>
      <c r="T285" s="0" t="str">
        <f aca="false">LMPreScn!CK407</f>
        <v>ask</v>
      </c>
      <c r="U285" s="33" t="n">
        <f aca="false">U45</f>
        <v>0</v>
      </c>
      <c r="V285" s="0" t="n">
        <f aca="false">LMPreScn!R407</f>
        <v>5</v>
      </c>
      <c r="W285" s="0" t="n">
        <f aca="false">LMPreScn!S407</f>
        <v>10</v>
      </c>
      <c r="X285" s="0" t="str">
        <f aca="false">LMPreScn!M407</f>
        <v>The girl with the mosquito bites resisted her urge.</v>
      </c>
      <c r="Y285" s="0" t="str">
        <f aca="false">LMPreScn!N407</f>
        <v>She was dying to</v>
      </c>
    </row>
    <row r="286" customFormat="false" ht="13.8" hidden="false" customHeight="false" outlineLevel="0" collapsed="false">
      <c r="A286" s="0" t="str">
        <f aca="false">CONCATENATE("Item/",ASC(C286),"/",E286)</f>
        <v>Item/15051/list_3/half_2/agent_23/metverb_10/target_23/avtcon_1</v>
      </c>
      <c r="B286" s="34" t="str">
        <f aca="false">CONCATENATE("(#", ASC( LMPreScn!I408), ") \d+ (\d+)")</f>
        <v>(#15051) \d+ (\d+)</v>
      </c>
      <c r="C286" s="0" t="n">
        <f aca="false">LMPreScn!I408</f>
        <v>15051</v>
      </c>
      <c r="D286" s="0" t="str">
        <f aca="false">CONCATENATE(P286,"_", R286, "_", T286)</f>
        <v>questioning_resisted_ask</v>
      </c>
      <c r="E286" s="0" t="str">
        <f aca="false">CONCATENATE( "list_", G286, "/", "half_", K286, "/", "agent_", O286, "/", "metverb_", Q286, "/", "target_", S286, "/", "avtcon_", I286)</f>
        <v>list_3/half_2/agent_23/metverb_10/target_23/avtcon_1</v>
      </c>
      <c r="F286" s="0" t="str">
        <f aca="false">CONCATENATE( H286, "/", L286, "/", P286, "/", R286, "/", T286, "/", J286)</f>
        <v>CH2N/second/questioning/resisted/ask/con</v>
      </c>
      <c r="G286" s="0" t="n">
        <f aca="false">IF(LEFT(H286,1)="A",1,IF(LEFT(H286,1)="B",2,IF(LEFT(H286,1)="C",3,IF(LEFT(H286,1)="D",4,#na))))</f>
        <v>3</v>
      </c>
      <c r="H286" s="0" t="str">
        <f aca="false">LMPreScn!A408</f>
        <v>CH2N</v>
      </c>
      <c r="I286" s="0" t="n">
        <v>1</v>
      </c>
      <c r="J286" s="0" t="s">
        <v>3592</v>
      </c>
      <c r="K286" s="0" t="n">
        <v>2</v>
      </c>
      <c r="L286" s="16" t="s">
        <v>3595</v>
      </c>
      <c r="M286" s="0" t="n">
        <f aca="false">1 + (2*(INT((ROW()-2-240)/4))) + MOD(ROW()-2,2)</f>
        <v>23</v>
      </c>
      <c r="N286" s="0" t="str">
        <f aca="false">CONCATENATE("context_",ASC(M286))</f>
        <v>context_23</v>
      </c>
      <c r="O286" s="0" t="n">
        <f aca="false">M286</f>
        <v>23</v>
      </c>
      <c r="P286" s="0" t="str">
        <f aca="false">MID(LMPreScn!M408, SEARCH(" ", LMPreScn!M408, SEARCH(" ", LMPreScn!M408))+1, SEARCH(" ", LMPreScn!M408, SEARCH(" ", LMPreScn!M408)+1) -  (SEARCH(" ", LMPreScn!M408, SEARCH(" ", LMPreScn!M408)) + 1))</f>
        <v>questioning</v>
      </c>
      <c r="Q286" s="0" t="n">
        <f aca="false">IF(R286="attempted", 1, IF(R286="avoided", 2, IF(R286="began",3,IF(R286="completed",4, IF(R286="continued",5,IF(R286="endured", 6, IF(R286="enjoyed", 7, IF(R286="finished", 8, IF(R286="preferred", 9, IF(R286="resisted", 10, IF(R286="started", 11, IF(R286="tried",12,"ERROR"))))))))))))</f>
        <v>10</v>
      </c>
      <c r="R286" s="0" t="str">
        <f aca="false">LMPreScn!T408</f>
        <v>resisted</v>
      </c>
      <c r="S286" s="0" t="n">
        <f aca="false">1 + (2*(INT((ROW()-2-240)/4))) + MOD(ROW()-2,2)</f>
        <v>23</v>
      </c>
      <c r="T286" s="0" t="str">
        <f aca="false">LMPreScn!CK408</f>
        <v>ask</v>
      </c>
      <c r="U286" s="33" t="n">
        <f aca="false">U46</f>
        <v>0.583333333333333</v>
      </c>
      <c r="V286" s="0" t="n">
        <f aca="false">LMPreScn!R408</f>
        <v>5</v>
      </c>
      <c r="W286" s="0" t="n">
        <f aca="false">LMPreScn!S408</f>
        <v>10</v>
      </c>
      <c r="X286" s="0" t="str">
        <f aca="false">LMPreScn!M408</f>
        <v>The questioning but polite girl resisted her urge.</v>
      </c>
      <c r="Y286" s="0" t="str">
        <f aca="false">LMPreScn!N408</f>
        <v>She was dying to</v>
      </c>
    </row>
    <row r="287" customFormat="false" ht="13.8" hidden="false" customHeight="false" outlineLevel="0" collapsed="false">
      <c r="A287" s="0" t="str">
        <f aca="false">CONCATENATE("Item/",ASC(C287),"/",E287)</f>
        <v>Item/16051/list_2/half_2/agent_24/metverb_10/target_24/avtcon_1</v>
      </c>
      <c r="B287" s="34" t="str">
        <f aca="false">CONCATENATE("(#", ASC( LMPreScn!I409), ") \d+ (\d+)")</f>
        <v>(#16051) \d+ (\d+)</v>
      </c>
      <c r="C287" s="0" t="n">
        <f aca="false">LMPreScn!I409</f>
        <v>16051</v>
      </c>
      <c r="D287" s="0" t="str">
        <f aca="false">CONCATENATE(P287,"_", R287, "_", T287)</f>
        <v>girl_resisted_scratch</v>
      </c>
      <c r="E287" s="0" t="str">
        <f aca="false">CONCATENATE( "list_", G287, "/", "half_", K287, "/", "agent_", O287, "/", "metverb_", Q287, "/", "target_", S287, "/", "avtcon_", I287)</f>
        <v>list_2/half_2/agent_24/metverb_10/target_24/avtcon_1</v>
      </c>
      <c r="F287" s="0" t="str">
        <f aca="false">CONCATENATE( H287, "/", L287, "/", P287, "/", R287, "/", T287, "/", J287)</f>
        <v>BH2N/second/girl/resisted/scratch/con</v>
      </c>
      <c r="G287" s="0" t="n">
        <f aca="false">IF(LEFT(H287,1)="A",1,IF(LEFT(H287,1)="B",2,IF(LEFT(H287,1)="C",3,IF(LEFT(H287,1)="D",4,#na))))</f>
        <v>2</v>
      </c>
      <c r="H287" s="0" t="str">
        <f aca="false">LMPreScn!A409</f>
        <v>BH2N</v>
      </c>
      <c r="I287" s="0" t="n">
        <v>1</v>
      </c>
      <c r="J287" s="0" t="s">
        <v>3592</v>
      </c>
      <c r="K287" s="0" t="n">
        <v>2</v>
      </c>
      <c r="L287" s="16" t="s">
        <v>3595</v>
      </c>
      <c r="M287" s="0" t="n">
        <f aca="false">1 + (2*(INT((ROW()-2-240)/4))) + MOD(ROW(),2)</f>
        <v>24</v>
      </c>
      <c r="N287" s="0" t="str">
        <f aca="false">CONCATENATE("context_",ASC(M287))</f>
        <v>context_24</v>
      </c>
      <c r="O287" s="0" t="n">
        <f aca="false">M287</f>
        <v>24</v>
      </c>
      <c r="P287" s="0" t="str">
        <f aca="false">MID(LMPreScn!M409, SEARCH(" ", LMPreScn!M409, SEARCH(" ", LMPreScn!M409))+1, SEARCH(" ", LMPreScn!M409, SEARCH(" ", LMPreScn!M409)+1) -  (SEARCH(" ", LMPreScn!M409, SEARCH(" ", LMPreScn!M409)) + 1))</f>
        <v>girl</v>
      </c>
      <c r="Q287" s="0" t="n">
        <f aca="false">IF(R287="attempted", 1, IF(R287="avoided", 2, IF(R287="began",3,IF(R287="completed",4, IF(R287="continued",5,IF(R287="endured", 6, IF(R287="enjoyed", 7, IF(R287="finished", 8, IF(R287="preferred", 9, IF(R287="resisted", 10, IF(R287="started", 11, IF(R287="tried",12,"ERROR"))))))))))))</f>
        <v>10</v>
      </c>
      <c r="R287" s="0" t="str">
        <f aca="false">LMPreScn!T409</f>
        <v>resisted</v>
      </c>
      <c r="S287" s="0" t="n">
        <f aca="false">1 + (2*(INT((ROW()-2-240)/4))) + MOD(ROW()-2,2)</f>
        <v>24</v>
      </c>
      <c r="T287" s="0" t="str">
        <f aca="false">LMPreScn!CK409</f>
        <v>scratch</v>
      </c>
      <c r="U287" s="33" t="n">
        <f aca="false">U47</f>
        <v>0.1875</v>
      </c>
      <c r="V287" s="0" t="n">
        <f aca="false">LMPreScn!R409</f>
        <v>5</v>
      </c>
      <c r="W287" s="0" t="n">
        <f aca="false">LMPreScn!S409</f>
        <v>10</v>
      </c>
      <c r="X287" s="0" t="str">
        <f aca="false">LMPreScn!M409</f>
        <v>The girl with the mosquito bites resisted her urge.</v>
      </c>
      <c r="Y287" s="0" t="str">
        <f aca="false">LMPreScn!N409</f>
        <v>She was dying to</v>
      </c>
    </row>
    <row r="288" customFormat="false" ht="13.8" hidden="false" customHeight="false" outlineLevel="0" collapsed="false">
      <c r="A288" s="0" t="str">
        <f aca="false">CONCATENATE("Item/",ASC(C288),"/",E288)</f>
        <v>Item/17051/list_1/half_2/agent_23/metverb_10/target_24/avtcon_2</v>
      </c>
      <c r="B288" s="34" t="str">
        <f aca="false">CONCATENATE("(#", ASC( LMPreScn!I410), ") \d+ (\d+)")</f>
        <v>(#17051) \d+ (\d+)</v>
      </c>
      <c r="C288" s="0" t="n">
        <f aca="false">LMPreScn!I410</f>
        <v>17051</v>
      </c>
      <c r="D288" s="0" t="str">
        <f aca="false">CONCATENATE(P288,"_", R288, "_", T288)</f>
        <v>questioning_resisted_scratch</v>
      </c>
      <c r="E288" s="0" t="str">
        <f aca="false">CONCATENATE( "list_", G288, "/", "half_", K288, "/", "agent_", O288, "/", "metverb_", Q288, "/", "target_", S288, "/", "avtcon_", I288)</f>
        <v>list_1/half_2/agent_23/metverb_10/target_24/avtcon_2</v>
      </c>
      <c r="F288" s="0" t="str">
        <f aca="false">CONCATENATE( H288, "/", L288, "/", P288, "/", R288, "/", T288, "/", J288)</f>
        <v>AH2N/second/questioning/resisted/scratch/incon</v>
      </c>
      <c r="G288" s="0" t="n">
        <f aca="false">IF(LEFT(H288,1)="A",1,IF(LEFT(H288,1)="B",2,IF(LEFT(H288,1)="C",3,IF(LEFT(H288,1)="D",4,#na))))</f>
        <v>1</v>
      </c>
      <c r="H288" s="0" t="str">
        <f aca="false">LMPreScn!A410</f>
        <v>AH2N</v>
      </c>
      <c r="I288" s="0" t="n">
        <v>2</v>
      </c>
      <c r="J288" s="0" t="s">
        <v>3594</v>
      </c>
      <c r="K288" s="0" t="n">
        <v>2</v>
      </c>
      <c r="L288" s="16" t="s">
        <v>3595</v>
      </c>
      <c r="M288" s="0" t="n">
        <f aca="false">1 + (2*(INT((ROW()-2-240)/4))) + MOD(ROW()-2,2)</f>
        <v>23</v>
      </c>
      <c r="N288" s="0" t="str">
        <f aca="false">CONCATENATE("context_",ASC(M288))</f>
        <v>context_23</v>
      </c>
      <c r="O288" s="0" t="n">
        <f aca="false">M288</f>
        <v>23</v>
      </c>
      <c r="P288" s="0" t="str">
        <f aca="false">MID(LMPreScn!M410, SEARCH(" ", LMPreScn!M410, SEARCH(" ", LMPreScn!M410))+1, SEARCH(" ", LMPreScn!M410, SEARCH(" ", LMPreScn!M410)+1) -  (SEARCH(" ", LMPreScn!M410, SEARCH(" ", LMPreScn!M410)) + 1))</f>
        <v>questioning</v>
      </c>
      <c r="Q288" s="0" t="n">
        <f aca="false">IF(R288="attempted", 1, IF(R288="avoided", 2, IF(R288="began",3,IF(R288="completed",4, IF(R288="continued",5,IF(R288="endured", 6, IF(R288="enjoyed", 7, IF(R288="finished", 8, IF(R288="preferred", 9, IF(R288="resisted", 10, IF(R288="started", 11, IF(R288="tried",12,"ERROR"))))))))))))</f>
        <v>10</v>
      </c>
      <c r="R288" s="0" t="str">
        <f aca="false">LMPreScn!T410</f>
        <v>resisted</v>
      </c>
      <c r="S288" s="0" t="n">
        <f aca="false">1 + (2*(INT((ROW()-2-240)/4))) + MOD(ROW()-1,2)</f>
        <v>24</v>
      </c>
      <c r="T288" s="0" t="str">
        <f aca="false">LMPreScn!CK410</f>
        <v>scratch</v>
      </c>
      <c r="U288" s="33" t="n">
        <f aca="false">U48</f>
        <v>0</v>
      </c>
      <c r="V288" s="0" t="n">
        <f aca="false">LMPreScn!R410</f>
        <v>5</v>
      </c>
      <c r="W288" s="0" t="n">
        <f aca="false">LMPreScn!S410</f>
        <v>10</v>
      </c>
      <c r="X288" s="0" t="str">
        <f aca="false">LMPreScn!M410</f>
        <v>The questioning but polite girl resisted her urge.</v>
      </c>
      <c r="Y288" s="0" t="str">
        <f aca="false">LMPreScn!N410</f>
        <v>She was dying to</v>
      </c>
    </row>
    <row r="289" customFormat="false" ht="13.8" hidden="false" customHeight="false" outlineLevel="0" collapsed="false">
      <c r="A289" s="0" t="str">
        <f aca="false">CONCATENATE("Item/",ASC(C289),"/",E289)</f>
        <v>Item/18051/list_4/half_2/agent_24/metverb_10/target_23/avtcon_2</v>
      </c>
      <c r="B289" s="34" t="str">
        <f aca="false">CONCATENATE("(#", ASC( LMPreScn!I411), ") \d+ (\d+)")</f>
        <v>(#18051) \d+ (\d+)</v>
      </c>
      <c r="C289" s="0" t="n">
        <f aca="false">LMPreScn!I411</f>
        <v>18051</v>
      </c>
      <c r="D289" s="0" t="str">
        <f aca="false">CONCATENATE(P289,"_", R289, "_", T289)</f>
        <v>girl_resisted_ask</v>
      </c>
      <c r="E289" s="0" t="str">
        <f aca="false">CONCATENATE( "list_", G289, "/", "half_", K289, "/", "agent_", O289, "/", "metverb_", Q289, "/", "target_", S289, "/", "avtcon_", I289)</f>
        <v>list_4/half_2/agent_24/metverb_10/target_23/avtcon_2</v>
      </c>
      <c r="F289" s="0" t="str">
        <f aca="false">CONCATENATE( H289, "/", L289, "/", P289, "/", R289, "/", T289, "/", J289)</f>
        <v>DH2N/second/girl/resisted/ask/incon</v>
      </c>
      <c r="G289" s="0" t="n">
        <f aca="false">IF(LEFT(H289,1)="A",1,IF(LEFT(H289,1)="B",2,IF(LEFT(H289,1)="C",3,IF(LEFT(H289,1)="D",4,#na))))</f>
        <v>4</v>
      </c>
      <c r="H289" s="0" t="str">
        <f aca="false">LMPreScn!A411</f>
        <v>DH2N</v>
      </c>
      <c r="I289" s="0" t="n">
        <v>2</v>
      </c>
      <c r="J289" s="0" t="s">
        <v>3594</v>
      </c>
      <c r="K289" s="0" t="n">
        <v>2</v>
      </c>
      <c r="L289" s="16" t="s">
        <v>3595</v>
      </c>
      <c r="M289" s="0" t="n">
        <f aca="false">1 + (2*(INT((ROW()-2-240)/4))) + MOD(ROW(),2)</f>
        <v>24</v>
      </c>
      <c r="N289" s="0" t="str">
        <f aca="false">CONCATENATE("context_",ASC(M289))</f>
        <v>context_24</v>
      </c>
      <c r="O289" s="0" t="n">
        <f aca="false">M289</f>
        <v>24</v>
      </c>
      <c r="P289" s="0" t="str">
        <f aca="false">MID(LMPreScn!M411, SEARCH(" ", LMPreScn!M411, SEARCH(" ", LMPreScn!M411))+1, SEARCH(" ", LMPreScn!M411, SEARCH(" ", LMPreScn!M411)+1) -  (SEARCH(" ", LMPreScn!M411, SEARCH(" ", LMPreScn!M411)) + 1))</f>
        <v>girl</v>
      </c>
      <c r="Q289" s="0" t="n">
        <f aca="false">IF(R289="attempted", 1, IF(R289="avoided", 2, IF(R289="began",3,IF(R289="completed",4, IF(R289="continued",5,IF(R289="endured", 6, IF(R289="enjoyed", 7, IF(R289="finished", 8, IF(R289="preferred", 9, IF(R289="resisted", 10, IF(R289="started", 11, IF(R289="tried",12,"ERROR"))))))))))))</f>
        <v>10</v>
      </c>
      <c r="R289" s="0" t="str">
        <f aca="false">LMPreScn!T411</f>
        <v>resisted</v>
      </c>
      <c r="S289" s="0" t="n">
        <f aca="false">1 + (2*(INT((ROW()-2-240)/4))) + MOD(ROW()-1,2)</f>
        <v>23</v>
      </c>
      <c r="T289" s="0" t="str">
        <f aca="false">LMPreScn!CK411</f>
        <v>ask</v>
      </c>
      <c r="U289" s="33" t="n">
        <f aca="false">U49</f>
        <v>0</v>
      </c>
      <c r="V289" s="0" t="n">
        <f aca="false">LMPreScn!R411</f>
        <v>5</v>
      </c>
      <c r="W289" s="0" t="n">
        <f aca="false">LMPreScn!S411</f>
        <v>10</v>
      </c>
      <c r="X289" s="0" t="str">
        <f aca="false">LMPreScn!M411</f>
        <v>The girl with the mosquito bites resisted her urge.</v>
      </c>
      <c r="Y289" s="0" t="str">
        <f aca="false">LMPreScn!N411</f>
        <v>She was dying to</v>
      </c>
    </row>
    <row r="290" customFormat="false" ht="13.8" hidden="false" customHeight="false" outlineLevel="0" collapsed="false">
      <c r="A290" s="0" t="str">
        <f aca="false">CONCATENATE("Item/",ASC(C290),"/",E290)</f>
        <v>Item/10052/list_2/half_2/agent_25/metverb_11/target_25/avtcon_1</v>
      </c>
      <c r="B290" s="34" t="str">
        <f aca="false">CONCATENATE("(#", ASC( LMPreScn!I412), ") \d+ (\d+)")</f>
        <v>(#10052) \d+ (\d+)</v>
      </c>
      <c r="C290" s="0" t="n">
        <f aca="false">LMPreScn!I412</f>
        <v>10052</v>
      </c>
      <c r="D290" s="0" t="str">
        <f aca="false">CONCATENATE(P290,"_", R290, "_", T290)</f>
        <v>guest_started_eat</v>
      </c>
      <c r="E290" s="0" t="str">
        <f aca="false">CONCATENATE( "list_", G290, "/", "half_", K290, "/", "agent_", O290, "/", "metverb_", Q290, "/", "target_", S290, "/", "avtcon_", I290)</f>
        <v>list_2/half_2/agent_25/metverb_11/target_25/avtcon_1</v>
      </c>
      <c r="F290" s="0" t="str">
        <f aca="false">CONCATENATE( H290, "/", L290, "/", P290, "/", R290, "/", T290, "/", J290)</f>
        <v>BH1N/second/guest/started/eat/con</v>
      </c>
      <c r="G290" s="0" t="n">
        <f aca="false">IF(LEFT(H290,1)="A",1,IF(LEFT(H290,1)="B",2,IF(LEFT(H290,1)="C",3,IF(LEFT(H290,1)="D",4,#na))))</f>
        <v>2</v>
      </c>
      <c r="H290" s="0" t="str">
        <f aca="false">LMPreScn!A412</f>
        <v>BH1N</v>
      </c>
      <c r="I290" s="0" t="n">
        <v>1</v>
      </c>
      <c r="J290" s="0" t="s">
        <v>3592</v>
      </c>
      <c r="K290" s="0" t="n">
        <v>2</v>
      </c>
      <c r="L290" s="16" t="s">
        <v>3595</v>
      </c>
      <c r="M290" s="0" t="n">
        <f aca="false">1 + (2*(INT((ROW()-2-240)/4))) + MOD(ROW()-2,2)</f>
        <v>25</v>
      </c>
      <c r="N290" s="0" t="str">
        <f aca="false">CONCATENATE("context_",ASC(M290))</f>
        <v>context_25</v>
      </c>
      <c r="O290" s="0" t="n">
        <f aca="false">M290</f>
        <v>25</v>
      </c>
      <c r="P290" s="0" t="str">
        <f aca="false">MID(LMPreScn!M412, SEARCH(" ", LMPreScn!M412, SEARCH(" ", LMPreScn!M412))+1, SEARCH(" ", LMPreScn!M412, SEARCH(" ", LMPreScn!M412)+1) -  (SEARCH(" ", LMPreScn!M412, SEARCH(" ", LMPreScn!M412)) + 1))</f>
        <v>guest</v>
      </c>
      <c r="Q290" s="0" t="n">
        <f aca="false">IF(R290="attempted", 1, IF(R290="avoided", 2, IF(R290="began",3,IF(R290="completed",4, IF(R290="continued",5,IF(R290="endured", 6, IF(R290="enjoyed", 7, IF(R290="finished", 8, IF(R290="preferred", 9, IF(R290="resisted", 10, IF(R290="started", 11, IF(R290="tried",12,"ERROR"))))))))))))</f>
        <v>11</v>
      </c>
      <c r="R290" s="0" t="str">
        <f aca="false">LMPreScn!T412</f>
        <v>started</v>
      </c>
      <c r="S290" s="0" t="n">
        <f aca="false">1 + (2*(INT((ROW()-2-240)/4))) + MOD(ROW()-2,2)</f>
        <v>25</v>
      </c>
      <c r="T290" s="0" t="str">
        <f aca="false">LMPreScn!CK412</f>
        <v>eat</v>
      </c>
      <c r="U290" s="33" t="n">
        <f aca="false">U50</f>
        <v>0.428571428571429</v>
      </c>
      <c r="V290" s="0" t="n">
        <f aca="false">LMPreScn!R412</f>
        <v>7</v>
      </c>
      <c r="W290" s="0" t="n">
        <f aca="false">LMPreScn!S412</f>
        <v>11</v>
      </c>
      <c r="X290" s="0" t="str">
        <f aca="false">LMPreScn!M412</f>
        <v>The guest started the second course of the meal.</v>
      </c>
      <c r="Y290" s="0" t="str">
        <f aca="false">LMPreScn!N412</f>
        <v>He didn't have much time to</v>
      </c>
    </row>
    <row r="291" customFormat="false" ht="13.8" hidden="false" customHeight="false" outlineLevel="0" collapsed="false">
      <c r="A291" s="0" t="str">
        <f aca="false">CONCATENATE("Item/",ASC(C291),"/",E291)</f>
        <v>Item/11052/list_3/half_2/agent_26/metverb_11/target_26/avtcon_1</v>
      </c>
      <c r="B291" s="34" t="str">
        <f aca="false">CONCATENATE("(#", ASC( LMPreScn!I413), ") \d+ (\d+)")</f>
        <v>(#11052) \d+ (\d+)</v>
      </c>
      <c r="C291" s="0" t="n">
        <f aca="false">LMPreScn!I413</f>
        <v>11052</v>
      </c>
      <c r="D291" s="0" t="str">
        <f aca="false">CONCATENATE(P291,"_", R291, "_", T291)</f>
        <v>chef_started_prepare</v>
      </c>
      <c r="E291" s="0" t="str">
        <f aca="false">CONCATENATE( "list_", G291, "/", "half_", K291, "/", "agent_", O291, "/", "metverb_", Q291, "/", "target_", S291, "/", "avtcon_", I291)</f>
        <v>list_3/half_2/agent_26/metverb_11/target_26/avtcon_1</v>
      </c>
      <c r="F291" s="0" t="str">
        <f aca="false">CONCATENATE( H291, "/", L291, "/", P291, "/", R291, "/", T291, "/", J291)</f>
        <v>CH1N/second/chef/started/prepare/con</v>
      </c>
      <c r="G291" s="0" t="n">
        <f aca="false">IF(LEFT(H291,1)="A",1,IF(LEFT(H291,1)="B",2,IF(LEFT(H291,1)="C",3,IF(LEFT(H291,1)="D",4,#na))))</f>
        <v>3</v>
      </c>
      <c r="H291" s="0" t="str">
        <f aca="false">LMPreScn!A413</f>
        <v>CH1N</v>
      </c>
      <c r="I291" s="0" t="n">
        <v>1</v>
      </c>
      <c r="J291" s="0" t="s">
        <v>3592</v>
      </c>
      <c r="K291" s="0" t="n">
        <v>2</v>
      </c>
      <c r="L291" s="16" t="s">
        <v>3595</v>
      </c>
      <c r="M291" s="0" t="n">
        <f aca="false">1 + (2*(INT((ROW()-2-240)/4))) + MOD(ROW(),2)</f>
        <v>26</v>
      </c>
      <c r="N291" s="0" t="str">
        <f aca="false">CONCATENATE("context_",ASC(M291))</f>
        <v>context_26</v>
      </c>
      <c r="O291" s="0" t="n">
        <f aca="false">M291</f>
        <v>26</v>
      </c>
      <c r="P291" s="0" t="str">
        <f aca="false">MID(LMPreScn!M413, SEARCH(" ", LMPreScn!M413, SEARCH(" ", LMPreScn!M413))+1, SEARCH(" ", LMPreScn!M413, SEARCH(" ", LMPreScn!M413)+1) -  (SEARCH(" ", LMPreScn!M413, SEARCH(" ", LMPreScn!M413)) + 1))</f>
        <v>chef</v>
      </c>
      <c r="Q291" s="0" t="n">
        <f aca="false">IF(R291="attempted", 1, IF(R291="avoided", 2, IF(R291="began",3,IF(R291="completed",4, IF(R291="continued",5,IF(R291="endured", 6, IF(R291="enjoyed", 7, IF(R291="finished", 8, IF(R291="preferred", 9, IF(R291="resisted", 10, IF(R291="started", 11, IF(R291="tried",12,"ERROR"))))))))))))</f>
        <v>11</v>
      </c>
      <c r="R291" s="0" t="str">
        <f aca="false">LMPreScn!T413</f>
        <v>started</v>
      </c>
      <c r="S291" s="0" t="n">
        <f aca="false">1 + (2*(INT((ROW()-2-240)/4))) + MOD(ROW()-2,2)</f>
        <v>26</v>
      </c>
      <c r="T291" s="0" t="str">
        <f aca="false">LMPreScn!CK413</f>
        <v>prepare</v>
      </c>
      <c r="U291" s="33" t="n">
        <f aca="false">U51</f>
        <v>0.51063829787234</v>
      </c>
      <c r="V291" s="0" t="n">
        <f aca="false">LMPreScn!R413</f>
        <v>7</v>
      </c>
      <c r="W291" s="0" t="n">
        <f aca="false">LMPreScn!S413</f>
        <v>11</v>
      </c>
      <c r="X291" s="0" t="str">
        <f aca="false">LMPreScn!M413</f>
        <v>The chef started the second course of the meal.</v>
      </c>
      <c r="Y291" s="0" t="str">
        <f aca="false">LMPreScn!N413</f>
        <v>He didn't have much time to</v>
      </c>
    </row>
    <row r="292" customFormat="false" ht="13.8" hidden="false" customHeight="false" outlineLevel="0" collapsed="false">
      <c r="A292" s="0" t="str">
        <f aca="false">CONCATENATE("Item/",ASC(C292),"/",E292)</f>
        <v>Item/12052/list_4/half_2/agent_25/metverb_11/target_26/avtcon_2</v>
      </c>
      <c r="B292" s="34" t="str">
        <f aca="false">CONCATENATE("(#", ASC( LMPreScn!I414), ") \d+ (\d+)")</f>
        <v>(#12052) \d+ (\d+)</v>
      </c>
      <c r="C292" s="0" t="n">
        <f aca="false">LMPreScn!I414</f>
        <v>12052</v>
      </c>
      <c r="D292" s="0" t="str">
        <f aca="false">CONCATENATE(P292,"_", R292, "_", T292)</f>
        <v>guest_started_prepare</v>
      </c>
      <c r="E292" s="0" t="str">
        <f aca="false">CONCATENATE( "list_", G292, "/", "half_", K292, "/", "agent_", O292, "/", "metverb_", Q292, "/", "target_", S292, "/", "avtcon_", I292)</f>
        <v>list_4/half_2/agent_25/metverb_11/target_26/avtcon_2</v>
      </c>
      <c r="F292" s="0" t="str">
        <f aca="false">CONCATENATE( H292, "/", L292, "/", P292, "/", R292, "/", T292, "/", J292)</f>
        <v>DH1N/second/guest/started/prepare/incon</v>
      </c>
      <c r="G292" s="0" t="n">
        <f aca="false">IF(LEFT(H292,1)="A",1,IF(LEFT(H292,1)="B",2,IF(LEFT(H292,1)="C",3,IF(LEFT(H292,1)="D",4,#na))))</f>
        <v>4</v>
      </c>
      <c r="H292" s="0" t="str">
        <f aca="false">LMPreScn!A414</f>
        <v>DH1N</v>
      </c>
      <c r="I292" s="0" t="n">
        <v>2</v>
      </c>
      <c r="J292" s="0" t="s">
        <v>3594</v>
      </c>
      <c r="K292" s="0" t="n">
        <v>2</v>
      </c>
      <c r="L292" s="16" t="s">
        <v>3595</v>
      </c>
      <c r="M292" s="0" t="n">
        <f aca="false">1 + (2*(INT((ROW()-2-240)/4))) + MOD(ROW()-2,2)</f>
        <v>25</v>
      </c>
      <c r="N292" s="0" t="str">
        <f aca="false">CONCATENATE("context_",ASC(M292))</f>
        <v>context_25</v>
      </c>
      <c r="O292" s="0" t="n">
        <f aca="false">M292</f>
        <v>25</v>
      </c>
      <c r="P292" s="0" t="str">
        <f aca="false">MID(LMPreScn!M414, SEARCH(" ", LMPreScn!M414, SEARCH(" ", LMPreScn!M414))+1, SEARCH(" ", LMPreScn!M414, SEARCH(" ", LMPreScn!M414)+1) -  (SEARCH(" ", LMPreScn!M414, SEARCH(" ", LMPreScn!M414)) + 1))</f>
        <v>guest</v>
      </c>
      <c r="Q292" s="0" t="n">
        <f aca="false">IF(R292="attempted", 1, IF(R292="avoided", 2, IF(R292="began",3,IF(R292="completed",4, IF(R292="continued",5,IF(R292="endured", 6, IF(R292="enjoyed", 7, IF(R292="finished", 8, IF(R292="preferred", 9, IF(R292="resisted", 10, IF(R292="started", 11, IF(R292="tried",12,"ERROR"))))))))))))</f>
        <v>11</v>
      </c>
      <c r="R292" s="0" t="str">
        <f aca="false">LMPreScn!T414</f>
        <v>started</v>
      </c>
      <c r="S292" s="0" t="n">
        <f aca="false">1 + (2*(INT((ROW()-2-240)/4))) + MOD(ROW()-1,2)</f>
        <v>26</v>
      </c>
      <c r="T292" s="0" t="str">
        <f aca="false">LMPreScn!CK414</f>
        <v>prepare</v>
      </c>
      <c r="U292" s="33" t="n">
        <f aca="false">U52</f>
        <v>0.204081632653061</v>
      </c>
      <c r="V292" s="0" t="n">
        <f aca="false">LMPreScn!R414</f>
        <v>7</v>
      </c>
      <c r="W292" s="0" t="n">
        <f aca="false">LMPreScn!S414</f>
        <v>11</v>
      </c>
      <c r="X292" s="0" t="str">
        <f aca="false">LMPreScn!M414</f>
        <v>The guest started the second course of the meal.</v>
      </c>
      <c r="Y292" s="0" t="str">
        <f aca="false">LMPreScn!N414</f>
        <v>He didn't have much time to</v>
      </c>
    </row>
    <row r="293" customFormat="false" ht="13.8" hidden="false" customHeight="false" outlineLevel="0" collapsed="false">
      <c r="A293" s="0" t="str">
        <f aca="false">CONCATENATE("Item/",ASC(C293),"/",E293)</f>
        <v>Item/13052/list_1/half_2/agent_26/metverb_11/target_25/avtcon_2</v>
      </c>
      <c r="B293" s="34" t="str">
        <f aca="false">CONCATENATE("(#", ASC( LMPreScn!I415), ") \d+ (\d+)")</f>
        <v>(#13052) \d+ (\d+)</v>
      </c>
      <c r="C293" s="0" t="n">
        <f aca="false">LMPreScn!I415</f>
        <v>13052</v>
      </c>
      <c r="D293" s="0" t="str">
        <f aca="false">CONCATENATE(P293,"_", R293, "_", T293)</f>
        <v>chef_started_eat</v>
      </c>
      <c r="E293" s="0" t="str">
        <f aca="false">CONCATENATE( "list_", G293, "/", "half_", K293, "/", "agent_", O293, "/", "metverb_", Q293, "/", "target_", S293, "/", "avtcon_", I293)</f>
        <v>list_1/half_2/agent_26/metverb_11/target_25/avtcon_2</v>
      </c>
      <c r="F293" s="0" t="str">
        <f aca="false">CONCATENATE( H293, "/", L293, "/", P293, "/", R293, "/", T293, "/", J293)</f>
        <v>AH1N/second/chef/started/eat/incon</v>
      </c>
      <c r="G293" s="0" t="n">
        <f aca="false">IF(LEFT(H293,1)="A",1,IF(LEFT(H293,1)="B",2,IF(LEFT(H293,1)="C",3,IF(LEFT(H293,1)="D",4,#na))))</f>
        <v>1</v>
      </c>
      <c r="H293" s="0" t="str">
        <f aca="false">LMPreScn!A415</f>
        <v>AH1N</v>
      </c>
      <c r="I293" s="0" t="n">
        <v>2</v>
      </c>
      <c r="J293" s="0" t="s">
        <v>3594</v>
      </c>
      <c r="K293" s="0" t="n">
        <v>2</v>
      </c>
      <c r="L293" s="16" t="s">
        <v>3595</v>
      </c>
      <c r="M293" s="0" t="n">
        <f aca="false">1 + (2*(INT((ROW()-2-240)/4))) + MOD(ROW(),2)</f>
        <v>26</v>
      </c>
      <c r="N293" s="0" t="str">
        <f aca="false">CONCATENATE("context_",ASC(M293))</f>
        <v>context_26</v>
      </c>
      <c r="O293" s="0" t="n">
        <f aca="false">M293</f>
        <v>26</v>
      </c>
      <c r="P293" s="0" t="str">
        <f aca="false">MID(LMPreScn!M415, SEARCH(" ", LMPreScn!M415, SEARCH(" ", LMPreScn!M415))+1, SEARCH(" ", LMPreScn!M415, SEARCH(" ", LMPreScn!M415)+1) -  (SEARCH(" ", LMPreScn!M415, SEARCH(" ", LMPreScn!M415)) + 1))</f>
        <v>chef</v>
      </c>
      <c r="Q293" s="0" t="n">
        <f aca="false">IF(R293="attempted", 1, IF(R293="avoided", 2, IF(R293="began",3,IF(R293="completed",4, IF(R293="continued",5,IF(R293="endured", 6, IF(R293="enjoyed", 7, IF(R293="finished", 8, IF(R293="preferred", 9, IF(R293="resisted", 10, IF(R293="started", 11, IF(R293="tried",12,"ERROR"))))))))))))</f>
        <v>11</v>
      </c>
      <c r="R293" s="0" t="str">
        <f aca="false">LMPreScn!T415</f>
        <v>started</v>
      </c>
      <c r="S293" s="0" t="n">
        <f aca="false">1 + (2*(INT((ROW()-2-240)/4))) + MOD(ROW()-1,2)</f>
        <v>25</v>
      </c>
      <c r="T293" s="0" t="str">
        <f aca="false">LMPreScn!CK415</f>
        <v>eat</v>
      </c>
      <c r="U293" s="33" t="n">
        <f aca="false">U53</f>
        <v>0.127659574468085</v>
      </c>
      <c r="V293" s="0" t="n">
        <f aca="false">LMPreScn!R415</f>
        <v>7</v>
      </c>
      <c r="W293" s="0" t="n">
        <f aca="false">LMPreScn!S415</f>
        <v>11</v>
      </c>
      <c r="X293" s="0" t="str">
        <f aca="false">LMPreScn!M415</f>
        <v>The chef started the second course of the meal.</v>
      </c>
      <c r="Y293" s="0" t="str">
        <f aca="false">LMPreScn!N415</f>
        <v>He didn't have much time to</v>
      </c>
    </row>
    <row r="294" customFormat="false" ht="13.8" hidden="false" customHeight="false" outlineLevel="0" collapsed="false">
      <c r="A294" s="0" t="str">
        <f aca="false">CONCATENATE("Item/",ASC(C294),"/",E294)</f>
        <v>Item/15052/list_3/half_2/agent_27/metverb_11/target_27/avtcon_1</v>
      </c>
      <c r="B294" s="34" t="str">
        <f aca="false">CONCATENATE("(#", ASC( LMPreScn!I416), ") \d+ (\d+)")</f>
        <v>(#15052) \d+ (\d+)</v>
      </c>
      <c r="C294" s="0" t="n">
        <f aca="false">LMPreScn!I416</f>
        <v>15052</v>
      </c>
      <c r="D294" s="0" t="str">
        <f aca="false">CONCATENATE(P294,"_", R294, "_", T294)</f>
        <v>guest_started_eat</v>
      </c>
      <c r="E294" s="0" t="str">
        <f aca="false">CONCATENATE( "list_", G294, "/", "half_", K294, "/", "agent_", O294, "/", "metverb_", Q294, "/", "target_", S294, "/", "avtcon_", I294)</f>
        <v>list_3/half_2/agent_27/metverb_11/target_27/avtcon_1</v>
      </c>
      <c r="F294" s="0" t="str">
        <f aca="false">CONCATENATE( H294, "/", L294, "/", P294, "/", R294, "/", T294, "/", J294)</f>
        <v>CH2N/second/guest/started/eat/con</v>
      </c>
      <c r="G294" s="0" t="n">
        <f aca="false">IF(LEFT(H294,1)="A",1,IF(LEFT(H294,1)="B",2,IF(LEFT(H294,1)="C",3,IF(LEFT(H294,1)="D",4,#na))))</f>
        <v>3</v>
      </c>
      <c r="H294" s="0" t="str">
        <f aca="false">LMPreScn!A416</f>
        <v>CH2N</v>
      </c>
      <c r="I294" s="0" t="n">
        <v>1</v>
      </c>
      <c r="J294" s="0" t="s">
        <v>3592</v>
      </c>
      <c r="K294" s="0" t="n">
        <v>2</v>
      </c>
      <c r="L294" s="16" t="s">
        <v>3595</v>
      </c>
      <c r="M294" s="0" t="n">
        <f aca="false">1 + (2*(INT((ROW()-2-240)/4))) + MOD(ROW()-2,2)</f>
        <v>27</v>
      </c>
      <c r="N294" s="0" t="str">
        <f aca="false">CONCATENATE("context_",ASC(M294))</f>
        <v>context_27</v>
      </c>
      <c r="O294" s="0" t="n">
        <f aca="false">M294</f>
        <v>27</v>
      </c>
      <c r="P294" s="0" t="str">
        <f aca="false">MID(LMPreScn!M416, SEARCH(" ", LMPreScn!M416, SEARCH(" ", LMPreScn!M416))+1, SEARCH(" ", LMPreScn!M416, SEARCH(" ", LMPreScn!M416)+1) -  (SEARCH(" ", LMPreScn!M416, SEARCH(" ", LMPreScn!M416)) + 1))</f>
        <v>guest</v>
      </c>
      <c r="Q294" s="0" t="n">
        <f aca="false">IF(R294="attempted", 1, IF(R294="avoided", 2, IF(R294="began",3,IF(R294="completed",4, IF(R294="continued",5,IF(R294="endured", 6, IF(R294="enjoyed", 7, IF(R294="finished", 8, IF(R294="preferred", 9, IF(R294="resisted", 10, IF(R294="started", 11, IF(R294="tried",12,"ERROR"))))))))))))</f>
        <v>11</v>
      </c>
      <c r="R294" s="0" t="str">
        <f aca="false">LMPreScn!T416</f>
        <v>started</v>
      </c>
      <c r="S294" s="0" t="n">
        <f aca="false">1 + (2*(INT((ROW()-2-240)/4))) + MOD(ROW()-2,2)</f>
        <v>27</v>
      </c>
      <c r="T294" s="0" t="str">
        <f aca="false">LMPreScn!CK416</f>
        <v>eat</v>
      </c>
      <c r="U294" s="33" t="n">
        <f aca="false">U54</f>
        <v>0.428571428571429</v>
      </c>
      <c r="V294" s="0" t="n">
        <f aca="false">LMPreScn!R416</f>
        <v>7</v>
      </c>
      <c r="W294" s="0" t="n">
        <f aca="false">LMPreScn!S416</f>
        <v>11</v>
      </c>
      <c r="X294" s="0" t="str">
        <f aca="false">LMPreScn!M416</f>
        <v>The guest started the second course of the meal.</v>
      </c>
      <c r="Y294" s="0" t="str">
        <f aca="false">LMPreScn!N416</f>
        <v>He didn't have much time to</v>
      </c>
    </row>
    <row r="295" customFormat="false" ht="13.8" hidden="false" customHeight="false" outlineLevel="0" collapsed="false">
      <c r="A295" s="0" t="str">
        <f aca="false">CONCATENATE("Item/",ASC(C295),"/",E295)</f>
        <v>Item/16052/list_2/half_2/agent_28/metverb_11/target_28/avtcon_1</v>
      </c>
      <c r="B295" s="34" t="str">
        <f aca="false">CONCATENATE("(#", ASC( LMPreScn!I417), ") \d+ (\d+)")</f>
        <v>(#16052) \d+ (\d+)</v>
      </c>
      <c r="C295" s="0" t="n">
        <f aca="false">LMPreScn!I417</f>
        <v>16052</v>
      </c>
      <c r="D295" s="0" t="str">
        <f aca="false">CONCATENATE(P295,"_", R295, "_", T295)</f>
        <v>chef_started_prepare</v>
      </c>
      <c r="E295" s="0" t="str">
        <f aca="false">CONCATENATE( "list_", G295, "/", "half_", K295, "/", "agent_", O295, "/", "metverb_", Q295, "/", "target_", S295, "/", "avtcon_", I295)</f>
        <v>list_2/half_2/agent_28/metverb_11/target_28/avtcon_1</v>
      </c>
      <c r="F295" s="0" t="str">
        <f aca="false">CONCATENATE( H295, "/", L295, "/", P295, "/", R295, "/", T295, "/", J295)</f>
        <v>BH2N/second/chef/started/prepare/con</v>
      </c>
      <c r="G295" s="0" t="n">
        <f aca="false">IF(LEFT(H295,1)="A",1,IF(LEFT(H295,1)="B",2,IF(LEFT(H295,1)="C",3,IF(LEFT(H295,1)="D",4,#na))))</f>
        <v>2</v>
      </c>
      <c r="H295" s="0" t="str">
        <f aca="false">LMPreScn!A417</f>
        <v>BH2N</v>
      </c>
      <c r="I295" s="0" t="n">
        <v>1</v>
      </c>
      <c r="J295" s="0" t="s">
        <v>3592</v>
      </c>
      <c r="K295" s="0" t="n">
        <v>2</v>
      </c>
      <c r="L295" s="16" t="s">
        <v>3595</v>
      </c>
      <c r="M295" s="0" t="n">
        <f aca="false">1 + (2*(INT((ROW()-2-240)/4))) + MOD(ROW(),2)</f>
        <v>28</v>
      </c>
      <c r="N295" s="0" t="str">
        <f aca="false">CONCATENATE("context_",ASC(M295))</f>
        <v>context_28</v>
      </c>
      <c r="O295" s="0" t="n">
        <f aca="false">M295</f>
        <v>28</v>
      </c>
      <c r="P295" s="0" t="str">
        <f aca="false">MID(LMPreScn!M417, SEARCH(" ", LMPreScn!M417, SEARCH(" ", LMPreScn!M417))+1, SEARCH(" ", LMPreScn!M417, SEARCH(" ", LMPreScn!M417)+1) -  (SEARCH(" ", LMPreScn!M417, SEARCH(" ", LMPreScn!M417)) + 1))</f>
        <v>chef</v>
      </c>
      <c r="Q295" s="0" t="n">
        <f aca="false">IF(R295="attempted", 1, IF(R295="avoided", 2, IF(R295="began",3,IF(R295="completed",4, IF(R295="continued",5,IF(R295="endured", 6, IF(R295="enjoyed", 7, IF(R295="finished", 8, IF(R295="preferred", 9, IF(R295="resisted", 10, IF(R295="started", 11, IF(R295="tried",12,"ERROR"))))))))))))</f>
        <v>11</v>
      </c>
      <c r="R295" s="0" t="str">
        <f aca="false">LMPreScn!T417</f>
        <v>started</v>
      </c>
      <c r="S295" s="0" t="n">
        <f aca="false">1 + (2*(INT((ROW()-2-240)/4))) + MOD(ROW()-2,2)</f>
        <v>28</v>
      </c>
      <c r="T295" s="0" t="str">
        <f aca="false">LMPreScn!CK417</f>
        <v>prepare</v>
      </c>
      <c r="U295" s="33" t="n">
        <f aca="false">U55</f>
        <v>0.51063829787234</v>
      </c>
      <c r="V295" s="0" t="n">
        <f aca="false">LMPreScn!R417</f>
        <v>7</v>
      </c>
      <c r="W295" s="0" t="n">
        <f aca="false">LMPreScn!S417</f>
        <v>11</v>
      </c>
      <c r="X295" s="0" t="str">
        <f aca="false">LMPreScn!M417</f>
        <v>The chef started the second course of the meal.</v>
      </c>
      <c r="Y295" s="0" t="str">
        <f aca="false">LMPreScn!N417</f>
        <v>He didn't have much time to</v>
      </c>
    </row>
    <row r="296" customFormat="false" ht="13.8" hidden="false" customHeight="false" outlineLevel="0" collapsed="false">
      <c r="A296" s="0" t="str">
        <f aca="false">CONCATENATE("Item/",ASC(C296),"/",E296)</f>
        <v>Item/17052/list_1/half_2/agent_27/metverb_11/target_28/avtcon_2</v>
      </c>
      <c r="B296" s="34" t="str">
        <f aca="false">CONCATENATE("(#", ASC( LMPreScn!I418), ") \d+ (\d+)")</f>
        <v>(#17052) \d+ (\d+)</v>
      </c>
      <c r="C296" s="0" t="n">
        <f aca="false">LMPreScn!I418</f>
        <v>17052</v>
      </c>
      <c r="D296" s="0" t="str">
        <f aca="false">CONCATENATE(P296,"_", R296, "_", T296)</f>
        <v>guest_started_prepare</v>
      </c>
      <c r="E296" s="0" t="str">
        <f aca="false">CONCATENATE( "list_", G296, "/", "half_", K296, "/", "agent_", O296, "/", "metverb_", Q296, "/", "target_", S296, "/", "avtcon_", I296)</f>
        <v>list_1/half_2/agent_27/metverb_11/target_28/avtcon_2</v>
      </c>
      <c r="F296" s="0" t="str">
        <f aca="false">CONCATENATE( H296, "/", L296, "/", P296, "/", R296, "/", T296, "/", J296)</f>
        <v>AH2N/second/guest/started/prepare/incon</v>
      </c>
      <c r="G296" s="0" t="n">
        <f aca="false">IF(LEFT(H296,1)="A",1,IF(LEFT(H296,1)="B",2,IF(LEFT(H296,1)="C",3,IF(LEFT(H296,1)="D",4,#na))))</f>
        <v>1</v>
      </c>
      <c r="H296" s="0" t="str">
        <f aca="false">LMPreScn!A418</f>
        <v>AH2N</v>
      </c>
      <c r="I296" s="0" t="n">
        <v>2</v>
      </c>
      <c r="J296" s="0" t="s">
        <v>3594</v>
      </c>
      <c r="K296" s="0" t="n">
        <v>2</v>
      </c>
      <c r="L296" s="16" t="s">
        <v>3595</v>
      </c>
      <c r="M296" s="0" t="n">
        <f aca="false">1 + (2*(INT((ROW()-2-240)/4))) + MOD(ROW()-2,2)</f>
        <v>27</v>
      </c>
      <c r="N296" s="0" t="str">
        <f aca="false">CONCATENATE("context_",ASC(M296))</f>
        <v>context_27</v>
      </c>
      <c r="O296" s="0" t="n">
        <f aca="false">M296</f>
        <v>27</v>
      </c>
      <c r="P296" s="0" t="str">
        <f aca="false">MID(LMPreScn!M418, SEARCH(" ", LMPreScn!M418, SEARCH(" ", LMPreScn!M418))+1, SEARCH(" ", LMPreScn!M418, SEARCH(" ", LMPreScn!M418)+1) -  (SEARCH(" ", LMPreScn!M418, SEARCH(" ", LMPreScn!M418)) + 1))</f>
        <v>guest</v>
      </c>
      <c r="Q296" s="0" t="n">
        <f aca="false">IF(R296="attempted", 1, IF(R296="avoided", 2, IF(R296="began",3,IF(R296="completed",4, IF(R296="continued",5,IF(R296="endured", 6, IF(R296="enjoyed", 7, IF(R296="finished", 8, IF(R296="preferred", 9, IF(R296="resisted", 10, IF(R296="started", 11, IF(R296="tried",12,"ERROR"))))))))))))</f>
        <v>11</v>
      </c>
      <c r="R296" s="0" t="str">
        <f aca="false">LMPreScn!T418</f>
        <v>started</v>
      </c>
      <c r="S296" s="0" t="n">
        <f aca="false">1 + (2*(INT((ROW()-2-240)/4))) + MOD(ROW()-1,2)</f>
        <v>28</v>
      </c>
      <c r="T296" s="0" t="str">
        <f aca="false">LMPreScn!CK418</f>
        <v>prepare</v>
      </c>
      <c r="U296" s="33" t="n">
        <f aca="false">U56</f>
        <v>0.204081632653061</v>
      </c>
      <c r="V296" s="0" t="n">
        <f aca="false">LMPreScn!R418</f>
        <v>7</v>
      </c>
      <c r="W296" s="0" t="n">
        <f aca="false">LMPreScn!S418</f>
        <v>11</v>
      </c>
      <c r="X296" s="0" t="str">
        <f aca="false">LMPreScn!M418</f>
        <v>The guest started the second course of the meal.</v>
      </c>
      <c r="Y296" s="0" t="str">
        <f aca="false">LMPreScn!N418</f>
        <v>He didn't have much time to</v>
      </c>
    </row>
    <row r="297" customFormat="false" ht="13.8" hidden="false" customHeight="false" outlineLevel="0" collapsed="false">
      <c r="A297" s="0" t="str">
        <f aca="false">CONCATENATE("Item/",ASC(C297),"/",E297)</f>
        <v>Item/18052/list_4/half_2/agent_28/metverb_11/target_27/avtcon_2</v>
      </c>
      <c r="B297" s="34" t="str">
        <f aca="false">CONCATENATE("(#", ASC( LMPreScn!I419), ") \d+ (\d+)")</f>
        <v>(#18052) \d+ (\d+)</v>
      </c>
      <c r="C297" s="0" t="n">
        <f aca="false">LMPreScn!I419</f>
        <v>18052</v>
      </c>
      <c r="D297" s="0" t="str">
        <f aca="false">CONCATENATE(P297,"_", R297, "_", T297)</f>
        <v>chef_started_eat</v>
      </c>
      <c r="E297" s="0" t="str">
        <f aca="false">CONCATENATE( "list_", G297, "/", "half_", K297, "/", "agent_", O297, "/", "metverb_", Q297, "/", "target_", S297, "/", "avtcon_", I297)</f>
        <v>list_4/half_2/agent_28/metverb_11/target_27/avtcon_2</v>
      </c>
      <c r="F297" s="0" t="str">
        <f aca="false">CONCATENATE( H297, "/", L297, "/", P297, "/", R297, "/", T297, "/", J297)</f>
        <v>DH2N/second/chef/started/eat/incon</v>
      </c>
      <c r="G297" s="0" t="n">
        <f aca="false">IF(LEFT(H297,1)="A",1,IF(LEFT(H297,1)="B",2,IF(LEFT(H297,1)="C",3,IF(LEFT(H297,1)="D",4,#na))))</f>
        <v>4</v>
      </c>
      <c r="H297" s="0" t="str">
        <f aca="false">LMPreScn!A419</f>
        <v>DH2N</v>
      </c>
      <c r="I297" s="0" t="n">
        <v>2</v>
      </c>
      <c r="J297" s="0" t="s">
        <v>3594</v>
      </c>
      <c r="K297" s="0" t="n">
        <v>2</v>
      </c>
      <c r="L297" s="16" t="s">
        <v>3595</v>
      </c>
      <c r="M297" s="0" t="n">
        <f aca="false">1 + (2*(INT((ROW()-2-240)/4))) + MOD(ROW(),2)</f>
        <v>28</v>
      </c>
      <c r="N297" s="0" t="str">
        <f aca="false">CONCATENATE("context_",ASC(M297))</f>
        <v>context_28</v>
      </c>
      <c r="O297" s="0" t="n">
        <f aca="false">M297</f>
        <v>28</v>
      </c>
      <c r="P297" s="0" t="str">
        <f aca="false">MID(LMPreScn!M419, SEARCH(" ", LMPreScn!M419, SEARCH(" ", LMPreScn!M419))+1, SEARCH(" ", LMPreScn!M419, SEARCH(" ", LMPreScn!M419)+1) -  (SEARCH(" ", LMPreScn!M419, SEARCH(" ", LMPreScn!M419)) + 1))</f>
        <v>chef</v>
      </c>
      <c r="Q297" s="0" t="n">
        <f aca="false">IF(R297="attempted", 1, IF(R297="avoided", 2, IF(R297="began",3,IF(R297="completed",4, IF(R297="continued",5,IF(R297="endured", 6, IF(R297="enjoyed", 7, IF(R297="finished", 8, IF(R297="preferred", 9, IF(R297="resisted", 10, IF(R297="started", 11, IF(R297="tried",12,"ERROR"))))))))))))</f>
        <v>11</v>
      </c>
      <c r="R297" s="0" t="str">
        <f aca="false">LMPreScn!T419</f>
        <v>started</v>
      </c>
      <c r="S297" s="0" t="n">
        <f aca="false">1 + (2*(INT((ROW()-2-240)/4))) + MOD(ROW()-1,2)</f>
        <v>27</v>
      </c>
      <c r="T297" s="0" t="str">
        <f aca="false">LMPreScn!CK419</f>
        <v>eat</v>
      </c>
      <c r="U297" s="33" t="n">
        <f aca="false">U57</f>
        <v>0.127659574468085</v>
      </c>
      <c r="V297" s="0" t="n">
        <f aca="false">LMPreScn!R419</f>
        <v>7</v>
      </c>
      <c r="W297" s="0" t="n">
        <f aca="false">LMPreScn!S419</f>
        <v>11</v>
      </c>
      <c r="X297" s="0" t="str">
        <f aca="false">LMPreScn!M419</f>
        <v>The chef started the second course of the meal.</v>
      </c>
      <c r="Y297" s="0" t="str">
        <f aca="false">LMPreScn!N419</f>
        <v>He didn't have much time to</v>
      </c>
    </row>
    <row r="298" customFormat="false" ht="13.8" hidden="false" customHeight="false" outlineLevel="0" collapsed="false">
      <c r="A298" s="0" t="str">
        <f aca="false">CONCATENATE("Item/",ASC(C298),"/",E298)</f>
        <v>Item/10053/list_2/half_2/agent_29/metverb_11/target_29/avtcon_1</v>
      </c>
      <c r="B298" s="34" t="str">
        <f aca="false">CONCATENATE("(#", ASC( LMPreScn!I420), ") \d+ (\d+)")</f>
        <v>(#10053) \d+ (\d+)</v>
      </c>
      <c r="C298" s="0" t="n">
        <f aca="false">LMPreScn!I420</f>
        <v>10053</v>
      </c>
      <c r="D298" s="0" t="str">
        <f aca="false">CONCATENATE(P298,"_", R298, "_", T298)</f>
        <v>pharmacist_started_fill</v>
      </c>
      <c r="E298" s="0" t="str">
        <f aca="false">CONCATENATE( "list_", G298, "/", "half_", K298, "/", "agent_", O298, "/", "metverb_", Q298, "/", "target_", S298, "/", "avtcon_", I298)</f>
        <v>list_2/half_2/agent_29/metverb_11/target_29/avtcon_1</v>
      </c>
      <c r="F298" s="0" t="str">
        <f aca="false">CONCATENATE( H298, "/", L298, "/", P298, "/", R298, "/", T298, "/", J298)</f>
        <v>BH1N/second/pharmacist/started/fill/con</v>
      </c>
      <c r="G298" s="0" t="n">
        <f aca="false">IF(LEFT(H298,1)="A",1,IF(LEFT(H298,1)="B",2,IF(LEFT(H298,1)="C",3,IF(LEFT(H298,1)="D",4,#na))))</f>
        <v>2</v>
      </c>
      <c r="H298" s="0" t="str">
        <f aca="false">LMPreScn!A420</f>
        <v>BH1N</v>
      </c>
      <c r="I298" s="0" t="n">
        <v>1</v>
      </c>
      <c r="J298" s="0" t="s">
        <v>3592</v>
      </c>
      <c r="K298" s="0" t="n">
        <v>2</v>
      </c>
      <c r="L298" s="16" t="s">
        <v>3595</v>
      </c>
      <c r="M298" s="0" t="n">
        <f aca="false">1 + (2*(INT((ROW()-2-240)/4))) + MOD(ROW()-2,2)</f>
        <v>29</v>
      </c>
      <c r="N298" s="0" t="str">
        <f aca="false">CONCATENATE("context_",ASC(M298))</f>
        <v>context_29</v>
      </c>
      <c r="O298" s="0" t="n">
        <f aca="false">M298</f>
        <v>29</v>
      </c>
      <c r="P298" s="0" t="str">
        <f aca="false">MID(LMPreScn!M420, SEARCH(" ", LMPreScn!M420, SEARCH(" ", LMPreScn!M420))+1, SEARCH(" ", LMPreScn!M420, SEARCH(" ", LMPreScn!M420)+1) -  (SEARCH(" ", LMPreScn!M420, SEARCH(" ", LMPreScn!M420)) + 1))</f>
        <v>pharmacist</v>
      </c>
      <c r="Q298" s="0" t="n">
        <f aca="false">IF(R298="attempted", 1, IF(R298="avoided", 2, IF(R298="began",3,IF(R298="completed",4, IF(R298="continued",5,IF(R298="endured", 6, IF(R298="enjoyed", 7, IF(R298="finished", 8, IF(R298="preferred", 9, IF(R298="resisted", 10, IF(R298="started", 11, IF(R298="tried",12,"ERROR"))))))))))))</f>
        <v>11</v>
      </c>
      <c r="R298" s="0" t="str">
        <f aca="false">LMPreScn!T420</f>
        <v>started</v>
      </c>
      <c r="S298" s="0" t="n">
        <f aca="false">1 + (2*(INT((ROW()-2-240)/4))) + MOD(ROW()-2,2)</f>
        <v>29</v>
      </c>
      <c r="T298" s="0" t="str">
        <f aca="false">LMPreScn!CK420</f>
        <v>fill</v>
      </c>
      <c r="U298" s="33" t="n">
        <f aca="false">U58</f>
        <v>0.306122448979592</v>
      </c>
      <c r="V298" s="0" t="n">
        <f aca="false">LMPreScn!R420</f>
        <v>8</v>
      </c>
      <c r="W298" s="0" t="n">
        <f aca="false">LMPreScn!S420</f>
        <v>12</v>
      </c>
      <c r="X298" s="0" t="str">
        <f aca="false">LMPreScn!M420</f>
        <v>The pharmacist started the prescription.</v>
      </c>
      <c r="Y298" s="0" t="str">
        <f aca="false">LMPreScn!N420</f>
        <v>There were several others she had to</v>
      </c>
    </row>
    <row r="299" customFormat="false" ht="13.8" hidden="false" customHeight="false" outlineLevel="0" collapsed="false">
      <c r="A299" s="0" t="str">
        <f aca="false">CONCATENATE("Item/",ASC(C299),"/",E299)</f>
        <v>Item/11053/list_3/half_2/agent_30/metverb_11/target_30/avtcon_1</v>
      </c>
      <c r="B299" s="34" t="str">
        <f aca="false">CONCATENATE("(#", ASC( LMPreScn!I421), ") \d+ (\d+)")</f>
        <v>(#11053) \d+ (\d+)</v>
      </c>
      <c r="C299" s="0" t="n">
        <f aca="false">LMPreScn!I421</f>
        <v>11053</v>
      </c>
      <c r="D299" s="0" t="str">
        <f aca="false">CONCATENATE(P299,"_", R299, "_", T299)</f>
        <v>patient_started_take</v>
      </c>
      <c r="E299" s="0" t="str">
        <f aca="false">CONCATENATE( "list_", G299, "/", "half_", K299, "/", "agent_", O299, "/", "metverb_", Q299, "/", "target_", S299, "/", "avtcon_", I299)</f>
        <v>list_3/half_2/agent_30/metverb_11/target_30/avtcon_1</v>
      </c>
      <c r="F299" s="0" t="str">
        <f aca="false">CONCATENATE( H299, "/", L299, "/", P299, "/", R299, "/", T299, "/", J299)</f>
        <v>CH1N/second/patient/started/take/con</v>
      </c>
      <c r="G299" s="0" t="n">
        <f aca="false">IF(LEFT(H299,1)="A",1,IF(LEFT(H299,1)="B",2,IF(LEFT(H299,1)="C",3,IF(LEFT(H299,1)="D",4,#na))))</f>
        <v>3</v>
      </c>
      <c r="H299" s="0" t="str">
        <f aca="false">LMPreScn!A421</f>
        <v>CH1N</v>
      </c>
      <c r="I299" s="0" t="n">
        <v>1</v>
      </c>
      <c r="J299" s="0" t="s">
        <v>3592</v>
      </c>
      <c r="K299" s="0" t="n">
        <v>2</v>
      </c>
      <c r="L299" s="16" t="s">
        <v>3595</v>
      </c>
      <c r="M299" s="0" t="n">
        <f aca="false">1 + (2*(INT((ROW()-2-240)/4))) + MOD(ROW(),2)</f>
        <v>30</v>
      </c>
      <c r="N299" s="0" t="str">
        <f aca="false">CONCATENATE("context_",ASC(M299))</f>
        <v>context_30</v>
      </c>
      <c r="O299" s="0" t="n">
        <f aca="false">M299</f>
        <v>30</v>
      </c>
      <c r="P299" s="0" t="str">
        <f aca="false">MID(LMPreScn!M421, SEARCH(" ", LMPreScn!M421, SEARCH(" ", LMPreScn!M421))+1, SEARCH(" ", LMPreScn!M421, SEARCH(" ", LMPreScn!M421)+1) -  (SEARCH(" ", LMPreScn!M421, SEARCH(" ", LMPreScn!M421)) + 1))</f>
        <v>patient</v>
      </c>
      <c r="Q299" s="0" t="n">
        <f aca="false">IF(R299="attempted", 1, IF(R299="avoided", 2, IF(R299="began",3,IF(R299="completed",4, IF(R299="continued",5,IF(R299="endured", 6, IF(R299="enjoyed", 7, IF(R299="finished", 8, IF(R299="preferred", 9, IF(R299="resisted", 10, IF(R299="started", 11, IF(R299="tried",12,"ERROR"))))))))))))</f>
        <v>11</v>
      </c>
      <c r="R299" s="0" t="str">
        <f aca="false">LMPreScn!T421</f>
        <v>started</v>
      </c>
      <c r="S299" s="0" t="n">
        <f aca="false">1 + (2*(INT((ROW()-2-240)/4))) + MOD(ROW()-2,2)</f>
        <v>30</v>
      </c>
      <c r="T299" s="0" t="str">
        <f aca="false">LMPreScn!CK421</f>
        <v>take</v>
      </c>
      <c r="U299" s="33" t="n">
        <f aca="false">U59</f>
        <v>0.183673469387755</v>
      </c>
      <c r="V299" s="0" t="n">
        <f aca="false">LMPreScn!R421</f>
        <v>8</v>
      </c>
      <c r="W299" s="0" t="n">
        <f aca="false">LMPreScn!S421</f>
        <v>12</v>
      </c>
      <c r="X299" s="0" t="str">
        <f aca="false">LMPreScn!M421</f>
        <v>The patient started the prescription.</v>
      </c>
      <c r="Y299" s="0" t="str">
        <f aca="false">LMPreScn!N421</f>
        <v>There were several others she had to</v>
      </c>
    </row>
    <row r="300" customFormat="false" ht="13.8" hidden="false" customHeight="false" outlineLevel="0" collapsed="false">
      <c r="A300" s="0" t="str">
        <f aca="false">CONCATENATE("Item/",ASC(C300),"/",E300)</f>
        <v>Item/12053/list_4/half_2/agent_29/metverb_11/target_30/avtcon_2</v>
      </c>
      <c r="B300" s="34" t="str">
        <f aca="false">CONCATENATE("(#", ASC( LMPreScn!I422), ") \d+ (\d+)")</f>
        <v>(#12053) \d+ (\d+)</v>
      </c>
      <c r="C300" s="0" t="n">
        <f aca="false">LMPreScn!I422</f>
        <v>12053</v>
      </c>
      <c r="D300" s="0" t="str">
        <f aca="false">CONCATENATE(P300,"_", R300, "_", T300)</f>
        <v>pharmacist_started_take</v>
      </c>
      <c r="E300" s="0" t="str">
        <f aca="false">CONCATENATE( "list_", G300, "/", "half_", K300, "/", "agent_", O300, "/", "metverb_", Q300, "/", "target_", S300, "/", "avtcon_", I300)</f>
        <v>list_4/half_2/agent_29/metverb_11/target_30/avtcon_2</v>
      </c>
      <c r="F300" s="0" t="str">
        <f aca="false">CONCATENATE( H300, "/", L300, "/", P300, "/", R300, "/", T300, "/", J300)</f>
        <v>DH1N/second/pharmacist/started/take/incon</v>
      </c>
      <c r="G300" s="0" t="n">
        <f aca="false">IF(LEFT(H300,1)="A",1,IF(LEFT(H300,1)="B",2,IF(LEFT(H300,1)="C",3,IF(LEFT(H300,1)="D",4,#na))))</f>
        <v>4</v>
      </c>
      <c r="H300" s="0" t="str">
        <f aca="false">LMPreScn!A422</f>
        <v>DH1N</v>
      </c>
      <c r="I300" s="0" t="n">
        <v>2</v>
      </c>
      <c r="J300" s="0" t="s">
        <v>3594</v>
      </c>
      <c r="K300" s="0" t="n">
        <v>2</v>
      </c>
      <c r="L300" s="16" t="s">
        <v>3595</v>
      </c>
      <c r="M300" s="0" t="n">
        <f aca="false">1 + (2*(INT((ROW()-2-240)/4))) + MOD(ROW()-2,2)</f>
        <v>29</v>
      </c>
      <c r="N300" s="0" t="str">
        <f aca="false">CONCATENATE("context_",ASC(M300))</f>
        <v>context_29</v>
      </c>
      <c r="O300" s="0" t="n">
        <f aca="false">M300</f>
        <v>29</v>
      </c>
      <c r="P300" s="0" t="str">
        <f aca="false">MID(LMPreScn!M422, SEARCH(" ", LMPreScn!M422, SEARCH(" ", LMPreScn!M422))+1, SEARCH(" ", LMPreScn!M422, SEARCH(" ", LMPreScn!M422)+1) -  (SEARCH(" ", LMPreScn!M422, SEARCH(" ", LMPreScn!M422)) + 1))</f>
        <v>pharmacist</v>
      </c>
      <c r="Q300" s="0" t="n">
        <f aca="false">IF(R300="attempted", 1, IF(R300="avoided", 2, IF(R300="began",3,IF(R300="completed",4, IF(R300="continued",5,IF(R300="endured", 6, IF(R300="enjoyed", 7, IF(R300="finished", 8, IF(R300="preferred", 9, IF(R300="resisted", 10, IF(R300="started", 11, IF(R300="tried",12,"ERROR"))))))))))))</f>
        <v>11</v>
      </c>
      <c r="R300" s="0" t="str">
        <f aca="false">LMPreScn!T422</f>
        <v>started</v>
      </c>
      <c r="S300" s="0" t="n">
        <f aca="false">1 + (2*(INT((ROW()-2-240)/4))) + MOD(ROW()-1,2)</f>
        <v>30</v>
      </c>
      <c r="T300" s="0" t="str">
        <f aca="false">LMPreScn!CK422</f>
        <v>take</v>
      </c>
      <c r="U300" s="33" t="n">
        <f aca="false">U60</f>
        <v>0</v>
      </c>
      <c r="V300" s="0" t="n">
        <f aca="false">LMPreScn!R422</f>
        <v>8</v>
      </c>
      <c r="W300" s="0" t="n">
        <f aca="false">LMPreScn!S422</f>
        <v>12</v>
      </c>
      <c r="X300" s="0" t="str">
        <f aca="false">LMPreScn!M422</f>
        <v>The pharmacist started the prescription.</v>
      </c>
      <c r="Y300" s="0" t="str">
        <f aca="false">LMPreScn!N422</f>
        <v>There were several others she had to</v>
      </c>
    </row>
    <row r="301" customFormat="false" ht="13.8" hidden="false" customHeight="false" outlineLevel="0" collapsed="false">
      <c r="A301" s="0" t="str">
        <f aca="false">CONCATENATE("Item/",ASC(C301),"/",E301)</f>
        <v>Item/13053/list_1/half_2/agent_30/metverb_11/target_29/avtcon_2</v>
      </c>
      <c r="B301" s="34" t="str">
        <f aca="false">CONCATENATE("(#", ASC( LMPreScn!I423), ") \d+ (\d+)")</f>
        <v>(#13053) \d+ (\d+)</v>
      </c>
      <c r="C301" s="0" t="n">
        <f aca="false">LMPreScn!I423</f>
        <v>13053</v>
      </c>
      <c r="D301" s="0" t="str">
        <f aca="false">CONCATENATE(P301,"_", R301, "_", T301)</f>
        <v>patient_started_fill</v>
      </c>
      <c r="E301" s="0" t="str">
        <f aca="false">CONCATENATE( "list_", G301, "/", "half_", K301, "/", "agent_", O301, "/", "metverb_", Q301, "/", "target_", S301, "/", "avtcon_", I301)</f>
        <v>list_1/half_2/agent_30/metverb_11/target_29/avtcon_2</v>
      </c>
      <c r="F301" s="0" t="str">
        <f aca="false">CONCATENATE( H301, "/", L301, "/", P301, "/", R301, "/", T301, "/", J301)</f>
        <v>AH1N/second/patient/started/fill/incon</v>
      </c>
      <c r="G301" s="0" t="n">
        <f aca="false">IF(LEFT(H301,1)="A",1,IF(LEFT(H301,1)="B",2,IF(LEFT(H301,1)="C",3,IF(LEFT(H301,1)="D",4,#na))))</f>
        <v>1</v>
      </c>
      <c r="H301" s="0" t="str">
        <f aca="false">LMPreScn!A423</f>
        <v>AH1N</v>
      </c>
      <c r="I301" s="0" t="n">
        <v>2</v>
      </c>
      <c r="J301" s="0" t="s">
        <v>3594</v>
      </c>
      <c r="K301" s="0" t="n">
        <v>2</v>
      </c>
      <c r="L301" s="16" t="s">
        <v>3595</v>
      </c>
      <c r="M301" s="0" t="n">
        <f aca="false">1 + (2*(INT((ROW()-2-240)/4))) + MOD(ROW(),2)</f>
        <v>30</v>
      </c>
      <c r="N301" s="0" t="str">
        <f aca="false">CONCATENATE("context_",ASC(M301))</f>
        <v>context_30</v>
      </c>
      <c r="O301" s="0" t="n">
        <f aca="false">M301</f>
        <v>30</v>
      </c>
      <c r="P301" s="0" t="str">
        <f aca="false">MID(LMPreScn!M423, SEARCH(" ", LMPreScn!M423, SEARCH(" ", LMPreScn!M423))+1, SEARCH(" ", LMPreScn!M423, SEARCH(" ", LMPreScn!M423)+1) -  (SEARCH(" ", LMPreScn!M423, SEARCH(" ", LMPreScn!M423)) + 1))</f>
        <v>patient</v>
      </c>
      <c r="Q301" s="0" t="n">
        <f aca="false">IF(R301="attempted", 1, IF(R301="avoided", 2, IF(R301="began",3,IF(R301="completed",4, IF(R301="continued",5,IF(R301="endured", 6, IF(R301="enjoyed", 7, IF(R301="finished", 8, IF(R301="preferred", 9, IF(R301="resisted", 10, IF(R301="started", 11, IF(R301="tried",12,"ERROR"))))))))))))</f>
        <v>11</v>
      </c>
      <c r="R301" s="0" t="str">
        <f aca="false">LMPreScn!T423</f>
        <v>started</v>
      </c>
      <c r="S301" s="0" t="n">
        <f aca="false">1 + (2*(INT((ROW()-2-240)/4))) + MOD(ROW()-1,2)</f>
        <v>29</v>
      </c>
      <c r="T301" s="0" t="str">
        <f aca="false">LMPreScn!CK423</f>
        <v>fill</v>
      </c>
      <c r="U301" s="33" t="n">
        <f aca="false">U61</f>
        <v>0.0204081632653061</v>
      </c>
      <c r="V301" s="0" t="n">
        <f aca="false">LMPreScn!R423</f>
        <v>8</v>
      </c>
      <c r="W301" s="0" t="n">
        <f aca="false">LMPreScn!S423</f>
        <v>12</v>
      </c>
      <c r="X301" s="0" t="str">
        <f aca="false">LMPreScn!M423</f>
        <v>The patient started the prescription.</v>
      </c>
      <c r="Y301" s="0" t="str">
        <f aca="false">LMPreScn!N423</f>
        <v>There were several others she had to</v>
      </c>
    </row>
    <row r="302" customFormat="false" ht="13.8" hidden="false" customHeight="false" outlineLevel="0" collapsed="false">
      <c r="A302" s="0" t="str">
        <f aca="false">CONCATENATE("Item/",ASC(C302),"/",E302)</f>
        <v>Item/15053/list_3/half_2/agent_31/metverb_11/target_31/avtcon_1</v>
      </c>
      <c r="B302" s="34" t="str">
        <f aca="false">CONCATENATE("(#", ASC( LMPreScn!I424), ") \d+ (\d+)")</f>
        <v>(#15053) \d+ (\d+)</v>
      </c>
      <c r="C302" s="0" t="n">
        <f aca="false">LMPreScn!I424</f>
        <v>15053</v>
      </c>
      <c r="D302" s="0" t="str">
        <f aca="false">CONCATENATE(P302,"_", R302, "_", T302)</f>
        <v>pharmacist_started_fill</v>
      </c>
      <c r="E302" s="0" t="str">
        <f aca="false">CONCATENATE( "list_", G302, "/", "half_", K302, "/", "agent_", O302, "/", "metverb_", Q302, "/", "target_", S302, "/", "avtcon_", I302)</f>
        <v>list_3/half_2/agent_31/metverb_11/target_31/avtcon_1</v>
      </c>
      <c r="F302" s="0" t="str">
        <f aca="false">CONCATENATE( H302, "/", L302, "/", P302, "/", R302, "/", T302, "/", J302)</f>
        <v>CH2N/second/pharmacist/started/fill/con</v>
      </c>
      <c r="G302" s="0" t="n">
        <f aca="false">IF(LEFT(H302,1)="A",1,IF(LEFT(H302,1)="B",2,IF(LEFT(H302,1)="C",3,IF(LEFT(H302,1)="D",4,#na))))</f>
        <v>3</v>
      </c>
      <c r="H302" s="0" t="str">
        <f aca="false">LMPreScn!A424</f>
        <v>CH2N</v>
      </c>
      <c r="I302" s="0" t="n">
        <v>1</v>
      </c>
      <c r="J302" s="0" t="s">
        <v>3592</v>
      </c>
      <c r="K302" s="0" t="n">
        <v>2</v>
      </c>
      <c r="L302" s="16" t="s">
        <v>3595</v>
      </c>
      <c r="M302" s="0" t="n">
        <f aca="false">1 + (2*(INT((ROW()-2-240)/4))) + MOD(ROW()-2,2)</f>
        <v>31</v>
      </c>
      <c r="N302" s="0" t="str">
        <f aca="false">CONCATENATE("context_",ASC(M302))</f>
        <v>context_31</v>
      </c>
      <c r="O302" s="0" t="n">
        <f aca="false">M302</f>
        <v>31</v>
      </c>
      <c r="P302" s="0" t="str">
        <f aca="false">MID(LMPreScn!M424, SEARCH(" ", LMPreScn!M424, SEARCH(" ", LMPreScn!M424))+1, SEARCH(" ", LMPreScn!M424, SEARCH(" ", LMPreScn!M424)+1) -  (SEARCH(" ", LMPreScn!M424, SEARCH(" ", LMPreScn!M424)) + 1))</f>
        <v>pharmacist</v>
      </c>
      <c r="Q302" s="0" t="n">
        <f aca="false">IF(R302="attempted", 1, IF(R302="avoided", 2, IF(R302="began",3,IF(R302="completed",4, IF(R302="continued",5,IF(R302="endured", 6, IF(R302="enjoyed", 7, IF(R302="finished", 8, IF(R302="preferred", 9, IF(R302="resisted", 10, IF(R302="started", 11, IF(R302="tried",12,"ERROR"))))))))))))</f>
        <v>11</v>
      </c>
      <c r="R302" s="0" t="str">
        <f aca="false">LMPreScn!T424</f>
        <v>started</v>
      </c>
      <c r="S302" s="0" t="n">
        <f aca="false">1 + (2*(INT((ROW()-2-240)/4))) + MOD(ROW()-2,2)</f>
        <v>31</v>
      </c>
      <c r="T302" s="0" t="str">
        <f aca="false">LMPreScn!CK424</f>
        <v>fill</v>
      </c>
      <c r="U302" s="33" t="n">
        <f aca="false">U62</f>
        <v>0.306122448979592</v>
      </c>
      <c r="V302" s="0" t="n">
        <f aca="false">LMPreScn!R424</f>
        <v>8</v>
      </c>
      <c r="W302" s="0" t="n">
        <f aca="false">LMPreScn!S424</f>
        <v>12</v>
      </c>
      <c r="X302" s="0" t="str">
        <f aca="false">LMPreScn!M424</f>
        <v>The pharmacist started the prescription.</v>
      </c>
      <c r="Y302" s="0" t="str">
        <f aca="false">LMPreScn!N424</f>
        <v>There were several others she had to</v>
      </c>
    </row>
    <row r="303" customFormat="false" ht="13.8" hidden="false" customHeight="false" outlineLevel="0" collapsed="false">
      <c r="A303" s="0" t="str">
        <f aca="false">CONCATENATE("Item/",ASC(C303),"/",E303)</f>
        <v>Item/16053/list_2/half_2/agent_32/metverb_11/target_32/avtcon_1</v>
      </c>
      <c r="B303" s="34" t="str">
        <f aca="false">CONCATENATE("(#", ASC( LMPreScn!I425), ") \d+ (\d+)")</f>
        <v>(#16053) \d+ (\d+)</v>
      </c>
      <c r="C303" s="0" t="n">
        <f aca="false">LMPreScn!I425</f>
        <v>16053</v>
      </c>
      <c r="D303" s="0" t="str">
        <f aca="false">CONCATENATE(P303,"_", R303, "_", T303)</f>
        <v>patient_started_take</v>
      </c>
      <c r="E303" s="0" t="str">
        <f aca="false">CONCATENATE( "list_", G303, "/", "half_", K303, "/", "agent_", O303, "/", "metverb_", Q303, "/", "target_", S303, "/", "avtcon_", I303)</f>
        <v>list_2/half_2/agent_32/metverb_11/target_32/avtcon_1</v>
      </c>
      <c r="F303" s="0" t="str">
        <f aca="false">CONCATENATE( H303, "/", L303, "/", P303, "/", R303, "/", T303, "/", J303)</f>
        <v>BH2N/second/patient/started/take/con</v>
      </c>
      <c r="G303" s="0" t="n">
        <f aca="false">IF(LEFT(H303,1)="A",1,IF(LEFT(H303,1)="B",2,IF(LEFT(H303,1)="C",3,IF(LEFT(H303,1)="D",4,#na))))</f>
        <v>2</v>
      </c>
      <c r="H303" s="0" t="str">
        <f aca="false">LMPreScn!A425</f>
        <v>BH2N</v>
      </c>
      <c r="I303" s="0" t="n">
        <v>1</v>
      </c>
      <c r="J303" s="0" t="s">
        <v>3592</v>
      </c>
      <c r="K303" s="0" t="n">
        <v>2</v>
      </c>
      <c r="L303" s="16" t="s">
        <v>3595</v>
      </c>
      <c r="M303" s="0" t="n">
        <f aca="false">1 + (2*(INT((ROW()-2-240)/4))) + MOD(ROW(),2)</f>
        <v>32</v>
      </c>
      <c r="N303" s="0" t="str">
        <f aca="false">CONCATENATE("context_",ASC(M303))</f>
        <v>context_32</v>
      </c>
      <c r="O303" s="0" t="n">
        <f aca="false">M303</f>
        <v>32</v>
      </c>
      <c r="P303" s="0" t="str">
        <f aca="false">MID(LMPreScn!M425, SEARCH(" ", LMPreScn!M425, SEARCH(" ", LMPreScn!M425))+1, SEARCH(" ", LMPreScn!M425, SEARCH(" ", LMPreScn!M425)+1) -  (SEARCH(" ", LMPreScn!M425, SEARCH(" ", LMPreScn!M425)) + 1))</f>
        <v>patient</v>
      </c>
      <c r="Q303" s="0" t="n">
        <f aca="false">IF(R303="attempted", 1, IF(R303="avoided", 2, IF(R303="began",3,IF(R303="completed",4, IF(R303="continued",5,IF(R303="endured", 6, IF(R303="enjoyed", 7, IF(R303="finished", 8, IF(R303="preferred", 9, IF(R303="resisted", 10, IF(R303="started", 11, IF(R303="tried",12,"ERROR"))))))))))))</f>
        <v>11</v>
      </c>
      <c r="R303" s="0" t="str">
        <f aca="false">LMPreScn!T425</f>
        <v>started</v>
      </c>
      <c r="S303" s="0" t="n">
        <f aca="false">1 + (2*(INT((ROW()-2-240)/4))) + MOD(ROW()-2,2)</f>
        <v>32</v>
      </c>
      <c r="T303" s="0" t="str">
        <f aca="false">LMPreScn!CK425</f>
        <v>take</v>
      </c>
      <c r="U303" s="33" t="n">
        <f aca="false">U63</f>
        <v>0.183673469387755</v>
      </c>
      <c r="V303" s="0" t="n">
        <f aca="false">LMPreScn!R425</f>
        <v>8</v>
      </c>
      <c r="W303" s="0" t="n">
        <f aca="false">LMPreScn!S425</f>
        <v>12</v>
      </c>
      <c r="X303" s="0" t="str">
        <f aca="false">LMPreScn!M425</f>
        <v>The patient started the prescription.</v>
      </c>
      <c r="Y303" s="0" t="str">
        <f aca="false">LMPreScn!N425</f>
        <v>There were several others she had to</v>
      </c>
    </row>
    <row r="304" customFormat="false" ht="13.8" hidden="false" customHeight="false" outlineLevel="0" collapsed="false">
      <c r="A304" s="0" t="str">
        <f aca="false">CONCATENATE("Item/",ASC(C304),"/",E304)</f>
        <v>Item/17053/list_1/half_2/agent_31/metverb_11/target_32/avtcon_2</v>
      </c>
      <c r="B304" s="34" t="str">
        <f aca="false">CONCATENATE("(#", ASC( LMPreScn!I426), ") \d+ (\d+)")</f>
        <v>(#17053) \d+ (\d+)</v>
      </c>
      <c r="C304" s="0" t="n">
        <f aca="false">LMPreScn!I426</f>
        <v>17053</v>
      </c>
      <c r="D304" s="0" t="str">
        <f aca="false">CONCATENATE(P304,"_", R304, "_", T304)</f>
        <v>pharmacist_started_take</v>
      </c>
      <c r="E304" s="0" t="str">
        <f aca="false">CONCATENATE( "list_", G304, "/", "half_", K304, "/", "agent_", O304, "/", "metverb_", Q304, "/", "target_", S304, "/", "avtcon_", I304)</f>
        <v>list_1/half_2/agent_31/metverb_11/target_32/avtcon_2</v>
      </c>
      <c r="F304" s="0" t="str">
        <f aca="false">CONCATENATE( H304, "/", L304, "/", P304, "/", R304, "/", T304, "/", J304)</f>
        <v>AH2N/second/pharmacist/started/take/incon</v>
      </c>
      <c r="G304" s="0" t="n">
        <f aca="false">IF(LEFT(H304,1)="A",1,IF(LEFT(H304,1)="B",2,IF(LEFT(H304,1)="C",3,IF(LEFT(H304,1)="D",4,#na))))</f>
        <v>1</v>
      </c>
      <c r="H304" s="0" t="str">
        <f aca="false">LMPreScn!A426</f>
        <v>AH2N</v>
      </c>
      <c r="I304" s="0" t="n">
        <v>2</v>
      </c>
      <c r="J304" s="0" t="s">
        <v>3594</v>
      </c>
      <c r="K304" s="0" t="n">
        <v>2</v>
      </c>
      <c r="L304" s="16" t="s">
        <v>3595</v>
      </c>
      <c r="M304" s="0" t="n">
        <f aca="false">1 + (2*(INT((ROW()-2-240)/4))) + MOD(ROW()-2,2)</f>
        <v>31</v>
      </c>
      <c r="N304" s="0" t="str">
        <f aca="false">CONCATENATE("context_",ASC(M304))</f>
        <v>context_31</v>
      </c>
      <c r="O304" s="0" t="n">
        <f aca="false">M304</f>
        <v>31</v>
      </c>
      <c r="P304" s="0" t="str">
        <f aca="false">MID(LMPreScn!M426, SEARCH(" ", LMPreScn!M426, SEARCH(" ", LMPreScn!M426))+1, SEARCH(" ", LMPreScn!M426, SEARCH(" ", LMPreScn!M426)+1) -  (SEARCH(" ", LMPreScn!M426, SEARCH(" ", LMPreScn!M426)) + 1))</f>
        <v>pharmacist</v>
      </c>
      <c r="Q304" s="0" t="n">
        <f aca="false">IF(R304="attempted", 1, IF(R304="avoided", 2, IF(R304="began",3,IF(R304="completed",4, IF(R304="continued",5,IF(R304="endured", 6, IF(R304="enjoyed", 7, IF(R304="finished", 8, IF(R304="preferred", 9, IF(R304="resisted", 10, IF(R304="started", 11, IF(R304="tried",12,"ERROR"))))))))))))</f>
        <v>11</v>
      </c>
      <c r="R304" s="0" t="str">
        <f aca="false">LMPreScn!T426</f>
        <v>started</v>
      </c>
      <c r="S304" s="0" t="n">
        <f aca="false">1 + (2*(INT((ROW()-2-240)/4))) + MOD(ROW()-1,2)</f>
        <v>32</v>
      </c>
      <c r="T304" s="0" t="str">
        <f aca="false">LMPreScn!CK426</f>
        <v>take</v>
      </c>
      <c r="U304" s="33" t="n">
        <f aca="false">U64</f>
        <v>0</v>
      </c>
      <c r="V304" s="0" t="n">
        <f aca="false">LMPreScn!R426</f>
        <v>8</v>
      </c>
      <c r="W304" s="0" t="n">
        <f aca="false">LMPreScn!S426</f>
        <v>12</v>
      </c>
      <c r="X304" s="0" t="str">
        <f aca="false">LMPreScn!M426</f>
        <v>The pharmacist started the prescription.</v>
      </c>
      <c r="Y304" s="0" t="str">
        <f aca="false">LMPreScn!N426</f>
        <v>There were several others she had to</v>
      </c>
    </row>
    <row r="305" customFormat="false" ht="13.8" hidden="false" customHeight="false" outlineLevel="0" collapsed="false">
      <c r="A305" s="0" t="str">
        <f aca="false">CONCATENATE("Item/",ASC(C305),"/",E305)</f>
        <v>Item/18053/list_4/half_2/agent_32/metverb_11/target_31/avtcon_2</v>
      </c>
      <c r="B305" s="34" t="str">
        <f aca="false">CONCATENATE("(#", ASC( LMPreScn!I427), ") \d+ (\d+)")</f>
        <v>(#18053) \d+ (\d+)</v>
      </c>
      <c r="C305" s="0" t="n">
        <f aca="false">LMPreScn!I427</f>
        <v>18053</v>
      </c>
      <c r="D305" s="0" t="str">
        <f aca="false">CONCATENATE(P305,"_", R305, "_", T305)</f>
        <v>patient_started_fill</v>
      </c>
      <c r="E305" s="0" t="str">
        <f aca="false">CONCATENATE( "list_", G305, "/", "half_", K305, "/", "agent_", O305, "/", "metverb_", Q305, "/", "target_", S305, "/", "avtcon_", I305)</f>
        <v>list_4/half_2/agent_32/metverb_11/target_31/avtcon_2</v>
      </c>
      <c r="F305" s="0" t="str">
        <f aca="false">CONCATENATE( H305, "/", L305, "/", P305, "/", R305, "/", T305, "/", J305)</f>
        <v>DH2N/second/patient/started/fill/incon</v>
      </c>
      <c r="G305" s="0" t="n">
        <f aca="false">IF(LEFT(H305,1)="A",1,IF(LEFT(H305,1)="B",2,IF(LEFT(H305,1)="C",3,IF(LEFT(H305,1)="D",4,#na))))</f>
        <v>4</v>
      </c>
      <c r="H305" s="0" t="str">
        <f aca="false">LMPreScn!A427</f>
        <v>DH2N</v>
      </c>
      <c r="I305" s="0" t="n">
        <v>2</v>
      </c>
      <c r="J305" s="0" t="s">
        <v>3594</v>
      </c>
      <c r="K305" s="0" t="n">
        <v>2</v>
      </c>
      <c r="L305" s="16" t="s">
        <v>3595</v>
      </c>
      <c r="M305" s="0" t="n">
        <f aca="false">1 + (2*(INT((ROW()-2-240)/4))) + MOD(ROW(),2)</f>
        <v>32</v>
      </c>
      <c r="N305" s="0" t="str">
        <f aca="false">CONCATENATE("context_",ASC(M305))</f>
        <v>context_32</v>
      </c>
      <c r="O305" s="0" t="n">
        <f aca="false">M305</f>
        <v>32</v>
      </c>
      <c r="P305" s="0" t="str">
        <f aca="false">MID(LMPreScn!M427, SEARCH(" ", LMPreScn!M427, SEARCH(" ", LMPreScn!M427))+1, SEARCH(" ", LMPreScn!M427, SEARCH(" ", LMPreScn!M427)+1) -  (SEARCH(" ", LMPreScn!M427, SEARCH(" ", LMPreScn!M427)) + 1))</f>
        <v>patient</v>
      </c>
      <c r="Q305" s="0" t="n">
        <f aca="false">IF(R305="attempted", 1, IF(R305="avoided", 2, IF(R305="began",3,IF(R305="completed",4, IF(R305="continued",5,IF(R305="endured", 6, IF(R305="enjoyed", 7, IF(R305="finished", 8, IF(R305="preferred", 9, IF(R305="resisted", 10, IF(R305="started", 11, IF(R305="tried",12,"ERROR"))))))))))))</f>
        <v>11</v>
      </c>
      <c r="R305" s="0" t="str">
        <f aca="false">LMPreScn!T427</f>
        <v>started</v>
      </c>
      <c r="S305" s="0" t="n">
        <f aca="false">1 + (2*(INT((ROW()-2-240)/4))) + MOD(ROW()-1,2)</f>
        <v>31</v>
      </c>
      <c r="T305" s="0" t="str">
        <f aca="false">LMPreScn!CK427</f>
        <v>fill</v>
      </c>
      <c r="U305" s="33" t="n">
        <f aca="false">U65</f>
        <v>0.0204081632653061</v>
      </c>
      <c r="V305" s="0" t="n">
        <f aca="false">LMPreScn!R427</f>
        <v>8</v>
      </c>
      <c r="W305" s="0" t="n">
        <f aca="false">LMPreScn!S427</f>
        <v>12</v>
      </c>
      <c r="X305" s="0" t="str">
        <f aca="false">LMPreScn!M427</f>
        <v>The patient started the prescription.</v>
      </c>
      <c r="Y305" s="0" t="str">
        <f aca="false">LMPreScn!N427</f>
        <v>There were several others she had to</v>
      </c>
    </row>
    <row r="306" customFormat="false" ht="13.8" hidden="false" customHeight="false" outlineLevel="0" collapsed="false">
      <c r="A306" s="0" t="str">
        <f aca="false">CONCATENATE("Item/",ASC(C306),"/",E306)</f>
        <v>Item/10054/list_2/half_2/agent_33/metverb_11/target_33/avtcon_1</v>
      </c>
      <c r="B306" s="34" t="str">
        <f aca="false">CONCATENATE("(#", ASC( LMPreScn!I428), ") \d+ (\d+)")</f>
        <v>(#10054) \d+ (\d+)</v>
      </c>
      <c r="C306" s="0" t="n">
        <f aca="false">LMPreScn!I428</f>
        <v>10054</v>
      </c>
      <c r="D306" s="0" t="str">
        <f aca="false">CONCATENATE(P306,"_", R306, "_", T306)</f>
        <v>Franklin_started_educate</v>
      </c>
      <c r="E306" s="0" t="str">
        <f aca="false">CONCATENATE( "list_", G306, "/", "half_", K306, "/", "agent_", O306, "/", "metverb_", Q306, "/", "target_", S306, "/", "avtcon_", I306)</f>
        <v>list_2/half_2/agent_33/metverb_11/target_33/avtcon_1</v>
      </c>
      <c r="F306" s="0" t="str">
        <f aca="false">CONCATENATE( H306, "/", L306, "/", P306, "/", R306, "/", T306, "/", J306)</f>
        <v>BH1N/second/Franklin/started/educate/con</v>
      </c>
      <c r="G306" s="0" t="n">
        <f aca="false">IF(LEFT(H306,1)="A",1,IF(LEFT(H306,1)="B",2,IF(LEFT(H306,1)="C",3,IF(LEFT(H306,1)="D",4,#na))))</f>
        <v>2</v>
      </c>
      <c r="H306" s="0" t="str">
        <f aca="false">LMPreScn!A428</f>
        <v>BH1N</v>
      </c>
      <c r="I306" s="0" t="n">
        <v>1</v>
      </c>
      <c r="J306" s="0" t="s">
        <v>3592</v>
      </c>
      <c r="K306" s="0" t="n">
        <v>2</v>
      </c>
      <c r="L306" s="16" t="s">
        <v>3595</v>
      </c>
      <c r="M306" s="0" t="n">
        <f aca="false">1 + (2*(INT((ROW()-2-240)/4))) + MOD(ROW()-2,2)</f>
        <v>33</v>
      </c>
      <c r="N306" s="0" t="str">
        <f aca="false">CONCATENATE("context_",ASC(M306))</f>
        <v>context_33</v>
      </c>
      <c r="O306" s="0" t="n">
        <f aca="false">M306</f>
        <v>33</v>
      </c>
      <c r="P306" s="0" t="str">
        <f aca="false">MID(LMPreScn!M428, SEARCH(" ", LMPreScn!M428, SEARCH(" ", LMPreScn!M428))+1, SEARCH(" ", LMPreScn!M428, SEARCH(" ", LMPreScn!M428)+1) -  (SEARCH(" ", LMPreScn!M428, SEARCH(" ", LMPreScn!M428)) + 1))</f>
        <v>Franklin</v>
      </c>
      <c r="Q306" s="0" t="n">
        <f aca="false">IF(R306="attempted", 1, IF(R306="avoided", 2, IF(R306="began",3,IF(R306="completed",4, IF(R306="continued",5,IF(R306="endured", 6, IF(R306="enjoyed", 7, IF(R306="finished", 8, IF(R306="preferred", 9, IF(R306="resisted", 10, IF(R306="started", 11, IF(R306="tried",12,"ERROR"))))))))))))</f>
        <v>11</v>
      </c>
      <c r="R306" s="0" t="str">
        <f aca="false">LMPreScn!T428</f>
        <v>started</v>
      </c>
      <c r="S306" s="0" t="n">
        <f aca="false">1 + (2*(INT((ROW()-2-240)/4))) + MOD(ROW()-2,2)</f>
        <v>33</v>
      </c>
      <c r="T306" s="0" t="str">
        <f aca="false">LMPreScn!CK428</f>
        <v>educate</v>
      </c>
      <c r="U306" s="33" t="n">
        <f aca="false">U66</f>
        <v>0.229166666666667</v>
      </c>
      <c r="V306" s="0" t="n">
        <f aca="false">LMPreScn!R428</f>
        <v>5</v>
      </c>
      <c r="W306" s="0" t="n">
        <f aca="false">LMPreScn!S428</f>
        <v>11</v>
      </c>
      <c r="X306" s="0" t="str">
        <f aca="false">LMPreScn!M428</f>
        <v>Benjamin Franklin started the University of Pennsylvania.</v>
      </c>
      <c r="Y306" s="0" t="str">
        <f aca="false">LMPreScn!N428</f>
        <v>He had plans to</v>
      </c>
    </row>
    <row r="307" customFormat="false" ht="13.8" hidden="false" customHeight="false" outlineLevel="0" collapsed="false">
      <c r="A307" s="0" t="str">
        <f aca="false">CONCATENATE("Item/",ASC(C307),"/",E307)</f>
        <v>Item/11054/list_3/half_2/agent_34/metverb_11/target_34/avtcon_1</v>
      </c>
      <c r="B307" s="34" t="str">
        <f aca="false">CONCATENATE("(#", ASC( LMPreScn!I429), ") \d+ (\d+)")</f>
        <v>(#11054) \d+ (\d+)</v>
      </c>
      <c r="C307" s="0" t="n">
        <f aca="false">LMPreScn!I429</f>
        <v>11054</v>
      </c>
      <c r="D307" s="0" t="str">
        <f aca="false">CONCATENATE(P307,"_", R307, "_", T307)</f>
        <v>freshman_started_graduate</v>
      </c>
      <c r="E307" s="0" t="str">
        <f aca="false">CONCATENATE( "list_", G307, "/", "half_", K307, "/", "agent_", O307, "/", "metverb_", Q307, "/", "target_", S307, "/", "avtcon_", I307)</f>
        <v>list_3/half_2/agent_34/metverb_11/target_34/avtcon_1</v>
      </c>
      <c r="F307" s="0" t="str">
        <f aca="false">CONCATENATE( H307, "/", L307, "/", P307, "/", R307, "/", T307, "/", J307)</f>
        <v>CH1N/second/freshman/started/graduate/con</v>
      </c>
      <c r="G307" s="0" t="n">
        <f aca="false">IF(LEFT(H307,1)="A",1,IF(LEFT(H307,1)="B",2,IF(LEFT(H307,1)="C",3,IF(LEFT(H307,1)="D",4,#na))))</f>
        <v>3</v>
      </c>
      <c r="H307" s="0" t="str">
        <f aca="false">LMPreScn!A429</f>
        <v>CH1N</v>
      </c>
      <c r="I307" s="0" t="n">
        <v>1</v>
      </c>
      <c r="J307" s="0" t="s">
        <v>3592</v>
      </c>
      <c r="K307" s="0" t="n">
        <v>2</v>
      </c>
      <c r="L307" s="16" t="s">
        <v>3595</v>
      </c>
      <c r="M307" s="0" t="n">
        <f aca="false">1 + (2*(INT((ROW()-2-240)/4))) + MOD(ROW(),2)</f>
        <v>34</v>
      </c>
      <c r="N307" s="0" t="str">
        <f aca="false">CONCATENATE("context_",ASC(M307))</f>
        <v>context_34</v>
      </c>
      <c r="O307" s="0" t="n">
        <f aca="false">M307</f>
        <v>34</v>
      </c>
      <c r="P307" s="0" t="str">
        <f aca="false">MID(LMPreScn!M429, SEARCH(" ", LMPreScn!M429, SEARCH(" ", LMPreScn!M429))+1, SEARCH(" ", LMPreScn!M429, SEARCH(" ", LMPreScn!M429)+1) -  (SEARCH(" ", LMPreScn!M429, SEARCH(" ", LMPreScn!M429)) + 1))</f>
        <v>freshman</v>
      </c>
      <c r="Q307" s="0" t="n">
        <f aca="false">IF(R307="attempted", 1, IF(R307="avoided", 2, IF(R307="began",3,IF(R307="completed",4, IF(R307="continued",5,IF(R307="endured", 6, IF(R307="enjoyed", 7, IF(R307="finished", 8, IF(R307="preferred", 9, IF(R307="resisted", 10, IF(R307="started", 11, IF(R307="tried",12,"ERROR"))))))))))))</f>
        <v>11</v>
      </c>
      <c r="R307" s="0" t="str">
        <f aca="false">LMPreScn!T429</f>
        <v>started</v>
      </c>
      <c r="S307" s="0" t="n">
        <f aca="false">1 + (2*(INT((ROW()-2-240)/4))) + MOD(ROW()-2,2)</f>
        <v>34</v>
      </c>
      <c r="T307" s="0" t="str">
        <f aca="false">LMPreScn!CK429</f>
        <v>graduate</v>
      </c>
      <c r="U307" s="33" t="n">
        <f aca="false">U67</f>
        <v>0.448979591836735</v>
      </c>
      <c r="V307" s="0" t="n">
        <f aca="false">LMPreScn!R429</f>
        <v>5</v>
      </c>
      <c r="W307" s="0" t="n">
        <f aca="false">LMPreScn!S429</f>
        <v>11</v>
      </c>
      <c r="X307" s="0" t="str">
        <f aca="false">LMPreScn!M429</f>
        <v>The freshman started the University of Pennsylvania.</v>
      </c>
      <c r="Y307" s="0" t="str">
        <f aca="false">LMPreScn!N429</f>
        <v>He had plans to</v>
      </c>
    </row>
    <row r="308" customFormat="false" ht="13.8" hidden="false" customHeight="false" outlineLevel="0" collapsed="false">
      <c r="A308" s="0" t="str">
        <f aca="false">CONCATENATE("Item/",ASC(C308),"/",E308)</f>
        <v>Item/12054/list_4/half_2/agent_33/metverb_11/target_34/avtcon_2</v>
      </c>
      <c r="B308" s="34" t="str">
        <f aca="false">CONCATENATE("(#", ASC( LMPreScn!I430), ") \d+ (\d+)")</f>
        <v>(#12054) \d+ (\d+)</v>
      </c>
      <c r="C308" s="0" t="n">
        <f aca="false">LMPreScn!I430</f>
        <v>12054</v>
      </c>
      <c r="D308" s="0" t="str">
        <f aca="false">CONCATENATE(P308,"_", R308, "_", T308)</f>
        <v>Franklin_started_graduate</v>
      </c>
      <c r="E308" s="0" t="str">
        <f aca="false">CONCATENATE( "list_", G308, "/", "half_", K308, "/", "agent_", O308, "/", "metverb_", Q308, "/", "target_", S308, "/", "avtcon_", I308)</f>
        <v>list_4/half_2/agent_33/metverb_11/target_34/avtcon_2</v>
      </c>
      <c r="F308" s="0" t="str">
        <f aca="false">CONCATENATE( H308, "/", L308, "/", P308, "/", R308, "/", T308, "/", J308)</f>
        <v>DH1N/second/Franklin/started/graduate/incon</v>
      </c>
      <c r="G308" s="0" t="n">
        <f aca="false">IF(LEFT(H308,1)="A",1,IF(LEFT(H308,1)="B",2,IF(LEFT(H308,1)="C",3,IF(LEFT(H308,1)="D",4,#na))))</f>
        <v>4</v>
      </c>
      <c r="H308" s="0" t="str">
        <f aca="false">LMPreScn!A430</f>
        <v>DH1N</v>
      </c>
      <c r="I308" s="0" t="n">
        <v>2</v>
      </c>
      <c r="J308" s="0" t="s">
        <v>3594</v>
      </c>
      <c r="K308" s="0" t="n">
        <v>2</v>
      </c>
      <c r="L308" s="16" t="s">
        <v>3595</v>
      </c>
      <c r="M308" s="0" t="n">
        <f aca="false">1 + (2*(INT((ROW()-2-240)/4))) + MOD(ROW()-2,2)</f>
        <v>33</v>
      </c>
      <c r="N308" s="0" t="str">
        <f aca="false">CONCATENATE("context_",ASC(M308))</f>
        <v>context_33</v>
      </c>
      <c r="O308" s="0" t="n">
        <f aca="false">M308</f>
        <v>33</v>
      </c>
      <c r="P308" s="0" t="str">
        <f aca="false">MID(LMPreScn!M430, SEARCH(" ", LMPreScn!M430, SEARCH(" ", LMPreScn!M430))+1, SEARCH(" ", LMPreScn!M430, SEARCH(" ", LMPreScn!M430)+1) -  (SEARCH(" ", LMPreScn!M430, SEARCH(" ", LMPreScn!M430)) + 1))</f>
        <v>Franklin</v>
      </c>
      <c r="Q308" s="0" t="n">
        <f aca="false">IF(R308="attempted", 1, IF(R308="avoided", 2, IF(R308="began",3,IF(R308="completed",4, IF(R308="continued",5,IF(R308="endured", 6, IF(R308="enjoyed", 7, IF(R308="finished", 8, IF(R308="preferred", 9, IF(R308="resisted", 10, IF(R308="started", 11, IF(R308="tried",12,"ERROR"))))))))))))</f>
        <v>11</v>
      </c>
      <c r="R308" s="0" t="str">
        <f aca="false">LMPreScn!T430</f>
        <v>started</v>
      </c>
      <c r="S308" s="0" t="n">
        <f aca="false">1 + (2*(INT((ROW()-2-240)/4))) + MOD(ROW()-1,2)</f>
        <v>34</v>
      </c>
      <c r="T308" s="0" t="str">
        <f aca="false">LMPreScn!CK430</f>
        <v>graduate</v>
      </c>
      <c r="U308" s="33" t="n">
        <f aca="false">U68</f>
        <v>0</v>
      </c>
      <c r="V308" s="0" t="n">
        <f aca="false">LMPreScn!R430</f>
        <v>5</v>
      </c>
      <c r="W308" s="0" t="n">
        <f aca="false">LMPreScn!S430</f>
        <v>11</v>
      </c>
      <c r="X308" s="0" t="str">
        <f aca="false">LMPreScn!M430</f>
        <v>Benjamin Franklin started the University of Pennsylvania.</v>
      </c>
      <c r="Y308" s="0" t="str">
        <f aca="false">LMPreScn!N430</f>
        <v>He had plans to</v>
      </c>
    </row>
    <row r="309" customFormat="false" ht="13.8" hidden="false" customHeight="false" outlineLevel="0" collapsed="false">
      <c r="A309" s="0" t="str">
        <f aca="false">CONCATENATE("Item/",ASC(C309),"/",E309)</f>
        <v>Item/13054/list_1/half_2/agent_34/metverb_11/target_33/avtcon_2</v>
      </c>
      <c r="B309" s="34" t="str">
        <f aca="false">CONCATENATE("(#", ASC( LMPreScn!I431), ") \d+ (\d+)")</f>
        <v>(#13054) \d+ (\d+)</v>
      </c>
      <c r="C309" s="0" t="n">
        <f aca="false">LMPreScn!I431</f>
        <v>13054</v>
      </c>
      <c r="D309" s="0" t="str">
        <f aca="false">CONCATENATE(P309,"_", R309, "_", T309)</f>
        <v>freshman_started_educate</v>
      </c>
      <c r="E309" s="0" t="str">
        <f aca="false">CONCATENATE( "list_", G309, "/", "half_", K309, "/", "agent_", O309, "/", "metverb_", Q309, "/", "target_", S309, "/", "avtcon_", I309)</f>
        <v>list_1/half_2/agent_34/metverb_11/target_33/avtcon_2</v>
      </c>
      <c r="F309" s="0" t="str">
        <f aca="false">CONCATENATE( H309, "/", L309, "/", P309, "/", R309, "/", T309, "/", J309)</f>
        <v>AH1N/second/freshman/started/educate/incon</v>
      </c>
      <c r="G309" s="0" t="n">
        <f aca="false">IF(LEFT(H309,1)="A",1,IF(LEFT(H309,1)="B",2,IF(LEFT(H309,1)="C",3,IF(LEFT(H309,1)="D",4,#na))))</f>
        <v>1</v>
      </c>
      <c r="H309" s="0" t="str">
        <f aca="false">LMPreScn!A431</f>
        <v>AH1N</v>
      </c>
      <c r="I309" s="0" t="n">
        <v>2</v>
      </c>
      <c r="J309" s="0" t="s">
        <v>3594</v>
      </c>
      <c r="K309" s="0" t="n">
        <v>2</v>
      </c>
      <c r="L309" s="16" t="s">
        <v>3595</v>
      </c>
      <c r="M309" s="0" t="n">
        <f aca="false">1 + (2*(INT((ROW()-2-240)/4))) + MOD(ROW(),2)</f>
        <v>34</v>
      </c>
      <c r="N309" s="0" t="str">
        <f aca="false">CONCATENATE("context_",ASC(M309))</f>
        <v>context_34</v>
      </c>
      <c r="O309" s="0" t="n">
        <f aca="false">M309</f>
        <v>34</v>
      </c>
      <c r="P309" s="0" t="str">
        <f aca="false">MID(LMPreScn!M431, SEARCH(" ", LMPreScn!M431, SEARCH(" ", LMPreScn!M431))+1, SEARCH(" ", LMPreScn!M431, SEARCH(" ", LMPreScn!M431)+1) -  (SEARCH(" ", LMPreScn!M431, SEARCH(" ", LMPreScn!M431)) + 1))</f>
        <v>freshman</v>
      </c>
      <c r="Q309" s="0" t="n">
        <f aca="false">IF(R309="attempted", 1, IF(R309="avoided", 2, IF(R309="began",3,IF(R309="completed",4, IF(R309="continued",5,IF(R309="endured", 6, IF(R309="enjoyed", 7, IF(R309="finished", 8, IF(R309="preferred", 9, IF(R309="resisted", 10, IF(R309="started", 11, IF(R309="tried",12,"ERROR"))))))))))))</f>
        <v>11</v>
      </c>
      <c r="R309" s="0" t="str">
        <f aca="false">LMPreScn!T431</f>
        <v>started</v>
      </c>
      <c r="S309" s="0" t="n">
        <f aca="false">1 + (2*(INT((ROW()-2-240)/4))) + MOD(ROW()-1,2)</f>
        <v>33</v>
      </c>
      <c r="T309" s="0" t="str">
        <f aca="false">LMPreScn!CK431</f>
        <v>educate</v>
      </c>
      <c r="U309" s="33" t="n">
        <f aca="false">U69</f>
        <v>0.0612244897959184</v>
      </c>
      <c r="V309" s="0" t="n">
        <f aca="false">LMPreScn!R431</f>
        <v>5</v>
      </c>
      <c r="W309" s="0" t="n">
        <f aca="false">LMPreScn!S431</f>
        <v>11</v>
      </c>
      <c r="X309" s="0" t="str">
        <f aca="false">LMPreScn!M431</f>
        <v>The freshman started the University of Pennsylvania.</v>
      </c>
      <c r="Y309" s="0" t="str">
        <f aca="false">LMPreScn!N431</f>
        <v>He had plans to</v>
      </c>
    </row>
    <row r="310" customFormat="false" ht="13.8" hidden="false" customHeight="false" outlineLevel="0" collapsed="false">
      <c r="A310" s="0" t="str">
        <f aca="false">CONCATENATE("Item/",ASC(C310),"/",E310)</f>
        <v>Item/15054/list_3/half_2/agent_35/metverb_11/target_35/avtcon_1</v>
      </c>
      <c r="B310" s="34" t="str">
        <f aca="false">CONCATENATE("(#", ASC( LMPreScn!I432), ") \d+ (\d+)")</f>
        <v>(#15054) \d+ (\d+)</v>
      </c>
      <c r="C310" s="0" t="n">
        <f aca="false">LMPreScn!I432</f>
        <v>15054</v>
      </c>
      <c r="D310" s="0" t="str">
        <f aca="false">CONCATENATE(P310,"_", R310, "_", T310)</f>
        <v>Franklin_started_educate</v>
      </c>
      <c r="E310" s="0" t="str">
        <f aca="false">CONCATENATE( "list_", G310, "/", "half_", K310, "/", "agent_", O310, "/", "metverb_", Q310, "/", "target_", S310, "/", "avtcon_", I310)</f>
        <v>list_3/half_2/agent_35/metverb_11/target_35/avtcon_1</v>
      </c>
      <c r="F310" s="0" t="str">
        <f aca="false">CONCATENATE( H310, "/", L310, "/", P310, "/", R310, "/", T310, "/", J310)</f>
        <v>CH2N/second/Franklin/started/educate/con</v>
      </c>
      <c r="G310" s="0" t="n">
        <f aca="false">IF(LEFT(H310,1)="A",1,IF(LEFT(H310,1)="B",2,IF(LEFT(H310,1)="C",3,IF(LEFT(H310,1)="D",4,#na))))</f>
        <v>3</v>
      </c>
      <c r="H310" s="0" t="str">
        <f aca="false">LMPreScn!A432</f>
        <v>CH2N</v>
      </c>
      <c r="I310" s="0" t="n">
        <v>1</v>
      </c>
      <c r="J310" s="0" t="s">
        <v>3592</v>
      </c>
      <c r="K310" s="0" t="n">
        <v>2</v>
      </c>
      <c r="L310" s="16" t="s">
        <v>3595</v>
      </c>
      <c r="M310" s="0" t="n">
        <f aca="false">1 + (2*(INT((ROW()-2-240)/4))) + MOD(ROW()-2,2)</f>
        <v>35</v>
      </c>
      <c r="N310" s="0" t="str">
        <f aca="false">CONCATENATE("context_",ASC(M310))</f>
        <v>context_35</v>
      </c>
      <c r="O310" s="0" t="n">
        <f aca="false">M310</f>
        <v>35</v>
      </c>
      <c r="P310" s="0" t="str">
        <f aca="false">MID(LMPreScn!M432, SEARCH(" ", LMPreScn!M432, SEARCH(" ", LMPreScn!M432))+1, SEARCH(" ", LMPreScn!M432, SEARCH(" ", LMPreScn!M432)+1) -  (SEARCH(" ", LMPreScn!M432, SEARCH(" ", LMPreScn!M432)) + 1))</f>
        <v>Franklin</v>
      </c>
      <c r="Q310" s="0" t="n">
        <f aca="false">IF(R310="attempted", 1, IF(R310="avoided", 2, IF(R310="began",3,IF(R310="completed",4, IF(R310="continued",5,IF(R310="endured", 6, IF(R310="enjoyed", 7, IF(R310="finished", 8, IF(R310="preferred", 9, IF(R310="resisted", 10, IF(R310="started", 11, IF(R310="tried",12,"ERROR"))))))))))))</f>
        <v>11</v>
      </c>
      <c r="R310" s="0" t="str">
        <f aca="false">LMPreScn!T432</f>
        <v>started</v>
      </c>
      <c r="S310" s="0" t="n">
        <f aca="false">1 + (2*(INT((ROW()-2-240)/4))) + MOD(ROW()-2,2)</f>
        <v>35</v>
      </c>
      <c r="T310" s="0" t="str">
        <f aca="false">LMPreScn!CK432</f>
        <v>educate</v>
      </c>
      <c r="U310" s="33" t="n">
        <f aca="false">U70</f>
        <v>0.229166666666667</v>
      </c>
      <c r="V310" s="0" t="n">
        <f aca="false">LMPreScn!R432</f>
        <v>5</v>
      </c>
      <c r="W310" s="0" t="n">
        <f aca="false">LMPreScn!S432</f>
        <v>11</v>
      </c>
      <c r="X310" s="0" t="str">
        <f aca="false">LMPreScn!M432</f>
        <v>Benjamin Franklin started the University of Pennsylvania.</v>
      </c>
      <c r="Y310" s="0" t="str">
        <f aca="false">LMPreScn!N432</f>
        <v>He had plans to</v>
      </c>
    </row>
    <row r="311" customFormat="false" ht="13.8" hidden="false" customHeight="false" outlineLevel="0" collapsed="false">
      <c r="A311" s="0" t="str">
        <f aca="false">CONCATENATE("Item/",ASC(C311),"/",E311)</f>
        <v>Item/16054/list_2/half_2/agent_36/metverb_11/target_36/avtcon_1</v>
      </c>
      <c r="B311" s="34" t="str">
        <f aca="false">CONCATENATE("(#", ASC( LMPreScn!I433), ") \d+ (\d+)")</f>
        <v>(#16054) \d+ (\d+)</v>
      </c>
      <c r="C311" s="0" t="n">
        <f aca="false">LMPreScn!I433</f>
        <v>16054</v>
      </c>
      <c r="D311" s="0" t="str">
        <f aca="false">CONCATENATE(P311,"_", R311, "_", T311)</f>
        <v>freshman_started_graduate</v>
      </c>
      <c r="E311" s="0" t="str">
        <f aca="false">CONCATENATE( "list_", G311, "/", "half_", K311, "/", "agent_", O311, "/", "metverb_", Q311, "/", "target_", S311, "/", "avtcon_", I311)</f>
        <v>list_2/half_2/agent_36/metverb_11/target_36/avtcon_1</v>
      </c>
      <c r="F311" s="0" t="str">
        <f aca="false">CONCATENATE( H311, "/", L311, "/", P311, "/", R311, "/", T311, "/", J311)</f>
        <v>BH2N/second/freshman/started/graduate/con</v>
      </c>
      <c r="G311" s="0" t="n">
        <f aca="false">IF(LEFT(H311,1)="A",1,IF(LEFT(H311,1)="B",2,IF(LEFT(H311,1)="C",3,IF(LEFT(H311,1)="D",4,#na))))</f>
        <v>2</v>
      </c>
      <c r="H311" s="0" t="str">
        <f aca="false">LMPreScn!A433</f>
        <v>BH2N</v>
      </c>
      <c r="I311" s="0" t="n">
        <v>1</v>
      </c>
      <c r="J311" s="0" t="s">
        <v>3592</v>
      </c>
      <c r="K311" s="0" t="n">
        <v>2</v>
      </c>
      <c r="L311" s="16" t="s">
        <v>3595</v>
      </c>
      <c r="M311" s="0" t="n">
        <f aca="false">1 + (2*(INT((ROW()-2-240)/4))) + MOD(ROW(),2)</f>
        <v>36</v>
      </c>
      <c r="N311" s="0" t="str">
        <f aca="false">CONCATENATE("context_",ASC(M311))</f>
        <v>context_36</v>
      </c>
      <c r="O311" s="0" t="n">
        <f aca="false">M311</f>
        <v>36</v>
      </c>
      <c r="P311" s="0" t="str">
        <f aca="false">MID(LMPreScn!M433, SEARCH(" ", LMPreScn!M433, SEARCH(" ", LMPreScn!M433))+1, SEARCH(" ", LMPreScn!M433, SEARCH(" ", LMPreScn!M433)+1) -  (SEARCH(" ", LMPreScn!M433, SEARCH(" ", LMPreScn!M433)) + 1))</f>
        <v>freshman</v>
      </c>
      <c r="Q311" s="0" t="n">
        <f aca="false">IF(R311="attempted", 1, IF(R311="avoided", 2, IF(R311="began",3,IF(R311="completed",4, IF(R311="continued",5,IF(R311="endured", 6, IF(R311="enjoyed", 7, IF(R311="finished", 8, IF(R311="preferred", 9, IF(R311="resisted", 10, IF(R311="started", 11, IF(R311="tried",12,"ERROR"))))))))))))</f>
        <v>11</v>
      </c>
      <c r="R311" s="0" t="str">
        <f aca="false">LMPreScn!T433</f>
        <v>started</v>
      </c>
      <c r="S311" s="0" t="n">
        <f aca="false">1 + (2*(INT((ROW()-2-240)/4))) + MOD(ROW()-2,2)</f>
        <v>36</v>
      </c>
      <c r="T311" s="0" t="str">
        <f aca="false">LMPreScn!CK433</f>
        <v>graduate</v>
      </c>
      <c r="U311" s="33" t="n">
        <f aca="false">U71</f>
        <v>0.448979591836735</v>
      </c>
      <c r="V311" s="0" t="n">
        <f aca="false">LMPreScn!R433</f>
        <v>5</v>
      </c>
      <c r="W311" s="0" t="n">
        <f aca="false">LMPreScn!S433</f>
        <v>11</v>
      </c>
      <c r="X311" s="0" t="str">
        <f aca="false">LMPreScn!M433</f>
        <v>The freshman started the University of Pennsylvania.</v>
      </c>
      <c r="Y311" s="0" t="str">
        <f aca="false">LMPreScn!N433</f>
        <v>He had plans to</v>
      </c>
    </row>
    <row r="312" customFormat="false" ht="13.8" hidden="false" customHeight="false" outlineLevel="0" collapsed="false">
      <c r="A312" s="0" t="str">
        <f aca="false">CONCATENATE("Item/",ASC(C312),"/",E312)</f>
        <v>Item/17054/list_1/half_2/agent_35/metverb_11/target_36/avtcon_2</v>
      </c>
      <c r="B312" s="34" t="str">
        <f aca="false">CONCATENATE("(#", ASC( LMPreScn!I434), ") \d+ (\d+)")</f>
        <v>(#17054) \d+ (\d+)</v>
      </c>
      <c r="C312" s="0" t="n">
        <f aca="false">LMPreScn!I434</f>
        <v>17054</v>
      </c>
      <c r="D312" s="0" t="str">
        <f aca="false">CONCATENATE(P312,"_", R312, "_", T312)</f>
        <v>Franklin_started_graduate</v>
      </c>
      <c r="E312" s="0" t="str">
        <f aca="false">CONCATENATE( "list_", G312, "/", "half_", K312, "/", "agent_", O312, "/", "metverb_", Q312, "/", "target_", S312, "/", "avtcon_", I312)</f>
        <v>list_1/half_2/agent_35/metverb_11/target_36/avtcon_2</v>
      </c>
      <c r="F312" s="0" t="str">
        <f aca="false">CONCATENATE( H312, "/", L312, "/", P312, "/", R312, "/", T312, "/", J312)</f>
        <v>AH2N/second/Franklin/started/graduate/incon</v>
      </c>
      <c r="G312" s="0" t="n">
        <f aca="false">IF(LEFT(H312,1)="A",1,IF(LEFT(H312,1)="B",2,IF(LEFT(H312,1)="C",3,IF(LEFT(H312,1)="D",4,#na))))</f>
        <v>1</v>
      </c>
      <c r="H312" s="0" t="str">
        <f aca="false">LMPreScn!A434</f>
        <v>AH2N</v>
      </c>
      <c r="I312" s="0" t="n">
        <v>2</v>
      </c>
      <c r="J312" s="0" t="s">
        <v>3594</v>
      </c>
      <c r="K312" s="0" t="n">
        <v>2</v>
      </c>
      <c r="L312" s="16" t="s">
        <v>3595</v>
      </c>
      <c r="M312" s="0" t="n">
        <f aca="false">1 + (2*(INT((ROW()-2-240)/4))) + MOD(ROW()-2,2)</f>
        <v>35</v>
      </c>
      <c r="N312" s="0" t="str">
        <f aca="false">CONCATENATE("context_",ASC(M312))</f>
        <v>context_35</v>
      </c>
      <c r="O312" s="0" t="n">
        <f aca="false">M312</f>
        <v>35</v>
      </c>
      <c r="P312" s="0" t="str">
        <f aca="false">MID(LMPreScn!M434, SEARCH(" ", LMPreScn!M434, SEARCH(" ", LMPreScn!M434))+1, SEARCH(" ", LMPreScn!M434, SEARCH(" ", LMPreScn!M434)+1) -  (SEARCH(" ", LMPreScn!M434, SEARCH(" ", LMPreScn!M434)) + 1))</f>
        <v>Franklin</v>
      </c>
      <c r="Q312" s="0" t="n">
        <f aca="false">IF(R312="attempted", 1, IF(R312="avoided", 2, IF(R312="began",3,IF(R312="completed",4, IF(R312="continued",5,IF(R312="endured", 6, IF(R312="enjoyed", 7, IF(R312="finished", 8, IF(R312="preferred", 9, IF(R312="resisted", 10, IF(R312="started", 11, IF(R312="tried",12,"ERROR"))))))))))))</f>
        <v>11</v>
      </c>
      <c r="R312" s="0" t="str">
        <f aca="false">LMPreScn!T434</f>
        <v>started</v>
      </c>
      <c r="S312" s="0" t="n">
        <f aca="false">1 + (2*(INT((ROW()-2-240)/4))) + MOD(ROW()-1,2)</f>
        <v>36</v>
      </c>
      <c r="T312" s="0" t="str">
        <f aca="false">LMPreScn!CK434</f>
        <v>graduate</v>
      </c>
      <c r="U312" s="33" t="n">
        <f aca="false">U72</f>
        <v>0</v>
      </c>
      <c r="V312" s="0" t="n">
        <f aca="false">LMPreScn!R434</f>
        <v>5</v>
      </c>
      <c r="W312" s="0" t="n">
        <f aca="false">LMPreScn!S434</f>
        <v>11</v>
      </c>
      <c r="X312" s="0" t="str">
        <f aca="false">LMPreScn!M434</f>
        <v>Benjamin Franklin started the University of Pennsylvania.</v>
      </c>
      <c r="Y312" s="0" t="str">
        <f aca="false">LMPreScn!N434</f>
        <v>He had plans to</v>
      </c>
    </row>
    <row r="313" customFormat="false" ht="13.8" hidden="false" customHeight="false" outlineLevel="0" collapsed="false">
      <c r="A313" s="0" t="str">
        <f aca="false">CONCATENATE("Item/",ASC(C313),"/",E313)</f>
        <v>Item/18054/list_4/half_2/agent_36/metverb_11/target_35/avtcon_2</v>
      </c>
      <c r="B313" s="34" t="str">
        <f aca="false">CONCATENATE("(#", ASC( LMPreScn!I435), ") \d+ (\d+)")</f>
        <v>(#18054) \d+ (\d+)</v>
      </c>
      <c r="C313" s="0" t="n">
        <f aca="false">LMPreScn!I435</f>
        <v>18054</v>
      </c>
      <c r="D313" s="0" t="str">
        <f aca="false">CONCATENATE(P313,"_", R313, "_", T313)</f>
        <v>freshman_started_educate</v>
      </c>
      <c r="E313" s="0" t="str">
        <f aca="false">CONCATENATE( "list_", G313, "/", "half_", K313, "/", "agent_", O313, "/", "metverb_", Q313, "/", "target_", S313, "/", "avtcon_", I313)</f>
        <v>list_4/half_2/agent_36/metverb_11/target_35/avtcon_2</v>
      </c>
      <c r="F313" s="0" t="str">
        <f aca="false">CONCATENATE( H313, "/", L313, "/", P313, "/", R313, "/", T313, "/", J313)</f>
        <v>DH2N/second/freshman/started/educate/incon</v>
      </c>
      <c r="G313" s="0" t="n">
        <f aca="false">IF(LEFT(H313,1)="A",1,IF(LEFT(H313,1)="B",2,IF(LEFT(H313,1)="C",3,IF(LEFT(H313,1)="D",4,#na))))</f>
        <v>4</v>
      </c>
      <c r="H313" s="0" t="str">
        <f aca="false">LMPreScn!A435</f>
        <v>DH2N</v>
      </c>
      <c r="I313" s="0" t="n">
        <v>2</v>
      </c>
      <c r="J313" s="0" t="s">
        <v>3594</v>
      </c>
      <c r="K313" s="0" t="n">
        <v>2</v>
      </c>
      <c r="L313" s="16" t="s">
        <v>3595</v>
      </c>
      <c r="M313" s="0" t="n">
        <f aca="false">1 + (2*(INT((ROW()-2-240)/4))) + MOD(ROW(),2)</f>
        <v>36</v>
      </c>
      <c r="N313" s="0" t="str">
        <f aca="false">CONCATENATE("context_",ASC(M313))</f>
        <v>context_36</v>
      </c>
      <c r="O313" s="0" t="n">
        <f aca="false">M313</f>
        <v>36</v>
      </c>
      <c r="P313" s="0" t="str">
        <f aca="false">MID(LMPreScn!M435, SEARCH(" ", LMPreScn!M435, SEARCH(" ", LMPreScn!M435))+1, SEARCH(" ", LMPreScn!M435, SEARCH(" ", LMPreScn!M435)+1) -  (SEARCH(" ", LMPreScn!M435, SEARCH(" ", LMPreScn!M435)) + 1))</f>
        <v>freshman</v>
      </c>
      <c r="Q313" s="0" t="n">
        <f aca="false">IF(R313="attempted", 1, IF(R313="avoided", 2, IF(R313="began",3,IF(R313="completed",4, IF(R313="continued",5,IF(R313="endured", 6, IF(R313="enjoyed", 7, IF(R313="finished", 8, IF(R313="preferred", 9, IF(R313="resisted", 10, IF(R313="started", 11, IF(R313="tried",12,"ERROR"))))))))))))</f>
        <v>11</v>
      </c>
      <c r="R313" s="0" t="str">
        <f aca="false">LMPreScn!T435</f>
        <v>started</v>
      </c>
      <c r="S313" s="0" t="n">
        <f aca="false">1 + (2*(INT((ROW()-2-240)/4))) + MOD(ROW()-1,2)</f>
        <v>35</v>
      </c>
      <c r="T313" s="0" t="str">
        <f aca="false">LMPreScn!CK435</f>
        <v>educate</v>
      </c>
      <c r="U313" s="33" t="n">
        <f aca="false">U73</f>
        <v>0.0612244897959184</v>
      </c>
      <c r="V313" s="0" t="n">
        <f aca="false">LMPreScn!R435</f>
        <v>5</v>
      </c>
      <c r="W313" s="0" t="n">
        <f aca="false">LMPreScn!S435</f>
        <v>11</v>
      </c>
      <c r="X313" s="0" t="str">
        <f aca="false">LMPreScn!M435</f>
        <v>The freshman started the University of Pennsylvania.</v>
      </c>
      <c r="Y313" s="0" t="str">
        <f aca="false">LMPreScn!N435</f>
        <v>He had plans to</v>
      </c>
    </row>
    <row r="314" customFormat="false" ht="13.8" hidden="false" customHeight="false" outlineLevel="0" collapsed="false">
      <c r="A314" s="0" t="str">
        <f aca="false">CONCATENATE("Item/",ASC(C314),"/",E314)</f>
        <v>Item/10055/list_2/half_2/agent_37/metverb_11/target_37/avtcon_1</v>
      </c>
      <c r="B314" s="34" t="str">
        <f aca="false">CONCATENATE("(#", ASC( LMPreScn!I436), ") \d+ (\d+)")</f>
        <v>(#10055) \d+ (\d+)</v>
      </c>
      <c r="C314" s="0" t="n">
        <f aca="false">LMPreScn!I436</f>
        <v>10055</v>
      </c>
      <c r="D314" s="0" t="str">
        <f aca="false">CONCATENATE(P314,"_", R314, "_", T314)</f>
        <v>tennis_started_serve</v>
      </c>
      <c r="E314" s="0" t="str">
        <f aca="false">CONCATENATE( "list_", G314, "/", "half_", K314, "/", "agent_", O314, "/", "metverb_", Q314, "/", "target_", S314, "/", "avtcon_", I314)</f>
        <v>list_2/half_2/agent_37/metverb_11/target_37/avtcon_1</v>
      </c>
      <c r="F314" s="0" t="str">
        <f aca="false">CONCATENATE( H314, "/", L314, "/", P314, "/", R314, "/", T314, "/", J314)</f>
        <v>BH1N/second/tennis/started/serve/con</v>
      </c>
      <c r="G314" s="0" t="n">
        <f aca="false">IF(LEFT(H314,1)="A",1,IF(LEFT(H314,1)="B",2,IF(LEFT(H314,1)="C",3,IF(LEFT(H314,1)="D",4,#na))))</f>
        <v>2</v>
      </c>
      <c r="H314" s="0" t="str">
        <f aca="false">LMPreScn!A436</f>
        <v>BH1N</v>
      </c>
      <c r="I314" s="0" t="n">
        <v>1</v>
      </c>
      <c r="J314" s="0" t="s">
        <v>3592</v>
      </c>
      <c r="K314" s="0" t="n">
        <v>2</v>
      </c>
      <c r="L314" s="16" t="s">
        <v>3595</v>
      </c>
      <c r="M314" s="0" t="n">
        <f aca="false">1 + (2*(INT((ROW()-2-240)/4))) + MOD(ROW()-2,2)</f>
        <v>37</v>
      </c>
      <c r="N314" s="0" t="str">
        <f aca="false">CONCATENATE("context_",ASC(M314))</f>
        <v>context_37</v>
      </c>
      <c r="O314" s="0" t="n">
        <f aca="false">M314</f>
        <v>37</v>
      </c>
      <c r="P314" s="0" t="str">
        <f aca="false">MID(LMPreScn!M436, SEARCH(" ", LMPreScn!M436, SEARCH(" ", LMPreScn!M436))+1, SEARCH(" ", LMPreScn!M436, SEARCH(" ", LMPreScn!M436)+1) -  (SEARCH(" ", LMPreScn!M436, SEARCH(" ", LMPreScn!M436)) + 1))</f>
        <v>tennis</v>
      </c>
      <c r="Q314" s="0" t="n">
        <f aca="false">IF(R314="attempted", 1, IF(R314="avoided", 2, IF(R314="began",3,IF(R314="completed",4, IF(R314="continued",5,IF(R314="endured", 6, IF(R314="enjoyed", 7, IF(R314="finished", 8, IF(R314="preferred", 9, IF(R314="resisted", 10, IF(R314="started", 11, IF(R314="tried",12,"ERROR"))))))))))))</f>
        <v>11</v>
      </c>
      <c r="R314" s="0" t="str">
        <f aca="false">LMPreScn!T436</f>
        <v>started</v>
      </c>
      <c r="S314" s="0" t="n">
        <f aca="false">1 + (2*(INT((ROW()-2-240)/4))) + MOD(ROW()-2,2)</f>
        <v>37</v>
      </c>
      <c r="T314" s="0" t="str">
        <f aca="false">LMPreScn!CK436</f>
        <v>serve</v>
      </c>
      <c r="U314" s="33" t="n">
        <f aca="false">U74</f>
        <v>0.346938775510204</v>
      </c>
      <c r="V314" s="0" t="n">
        <f aca="false">LMPreScn!R436</f>
        <v>5</v>
      </c>
      <c r="W314" s="0" t="n">
        <f aca="false">LMPreScn!S436</f>
        <v>8</v>
      </c>
      <c r="X314" s="0" t="str">
        <f aca="false">LMPreScn!M436</f>
        <v>The tennis player started the match.</v>
      </c>
      <c r="Y314" s="0" t="str">
        <f aca="false">LMPreScn!N436</f>
        <v>He got ready to</v>
      </c>
    </row>
    <row r="315" customFormat="false" ht="13.8" hidden="false" customHeight="false" outlineLevel="0" collapsed="false">
      <c r="A315" s="0" t="str">
        <f aca="false">CONCATENATE("Item/",ASC(C315),"/",E315)</f>
        <v>Item/11055/list_3/half_2/agent_38/metverb_11/target_38/avtcon_1</v>
      </c>
      <c r="B315" s="34" t="str">
        <f aca="false">CONCATENATE("(#", ASC( LMPreScn!I437), ") \d+ (\d+)")</f>
        <v>(#11055) \d+ (\d+)</v>
      </c>
      <c r="C315" s="0" t="n">
        <f aca="false">LMPreScn!I437</f>
        <v>11055</v>
      </c>
      <c r="D315" s="0" t="str">
        <f aca="false">CONCATENATE(P315,"_", R315, "_", T315)</f>
        <v>soccer_started_kick</v>
      </c>
      <c r="E315" s="0" t="str">
        <f aca="false">CONCATENATE( "list_", G315, "/", "half_", K315, "/", "agent_", O315, "/", "metverb_", Q315, "/", "target_", S315, "/", "avtcon_", I315)</f>
        <v>list_3/half_2/agent_38/metverb_11/target_38/avtcon_1</v>
      </c>
      <c r="F315" s="0" t="str">
        <f aca="false">CONCATENATE( H315, "/", L315, "/", P315, "/", R315, "/", T315, "/", J315)</f>
        <v>CH1N/second/soccer/started/kick/con</v>
      </c>
      <c r="G315" s="0" t="n">
        <f aca="false">IF(LEFT(H315,1)="A",1,IF(LEFT(H315,1)="B",2,IF(LEFT(H315,1)="C",3,IF(LEFT(H315,1)="D",4,#na))))</f>
        <v>3</v>
      </c>
      <c r="H315" s="0" t="str">
        <f aca="false">LMPreScn!A437</f>
        <v>CH1N</v>
      </c>
      <c r="I315" s="0" t="n">
        <v>1</v>
      </c>
      <c r="J315" s="0" t="s">
        <v>3592</v>
      </c>
      <c r="K315" s="0" t="n">
        <v>2</v>
      </c>
      <c r="L315" s="16" t="s">
        <v>3595</v>
      </c>
      <c r="M315" s="0" t="n">
        <f aca="false">1 + (2*(INT((ROW()-2-240)/4))) + MOD(ROW(),2)</f>
        <v>38</v>
      </c>
      <c r="N315" s="0" t="str">
        <f aca="false">CONCATENATE("context_",ASC(M315))</f>
        <v>context_38</v>
      </c>
      <c r="O315" s="0" t="n">
        <f aca="false">M315</f>
        <v>38</v>
      </c>
      <c r="P315" s="0" t="str">
        <f aca="false">MID(LMPreScn!M437, SEARCH(" ", LMPreScn!M437, SEARCH(" ", LMPreScn!M437))+1, SEARCH(" ", LMPreScn!M437, SEARCH(" ", LMPreScn!M437)+1) -  (SEARCH(" ", LMPreScn!M437, SEARCH(" ", LMPreScn!M437)) + 1))</f>
        <v>soccer</v>
      </c>
      <c r="Q315" s="0" t="n">
        <f aca="false">IF(R315="attempted", 1, IF(R315="avoided", 2, IF(R315="began",3,IF(R315="completed",4, IF(R315="continued",5,IF(R315="endured", 6, IF(R315="enjoyed", 7, IF(R315="finished", 8, IF(R315="preferred", 9, IF(R315="resisted", 10, IF(R315="started", 11, IF(R315="tried",12,"ERROR"))))))))))))</f>
        <v>11</v>
      </c>
      <c r="R315" s="0" t="str">
        <f aca="false">LMPreScn!T437</f>
        <v>started</v>
      </c>
      <c r="S315" s="0" t="n">
        <f aca="false">1 + (2*(INT((ROW()-2-240)/4))) + MOD(ROW()-2,2)</f>
        <v>38</v>
      </c>
      <c r="T315" s="0" t="str">
        <f aca="false">LMPreScn!CK437</f>
        <v>kick</v>
      </c>
      <c r="U315" s="33" t="n">
        <f aca="false">U75</f>
        <v>0.551020408163265</v>
      </c>
      <c r="V315" s="0" t="n">
        <f aca="false">LMPreScn!R437</f>
        <v>5</v>
      </c>
      <c r="W315" s="0" t="n">
        <f aca="false">LMPreScn!S437</f>
        <v>8</v>
      </c>
      <c r="X315" s="0" t="str">
        <f aca="false">LMPreScn!M437</f>
        <v>The soccer player started the match.</v>
      </c>
      <c r="Y315" s="0" t="str">
        <f aca="false">LMPreScn!N437</f>
        <v>He got ready to</v>
      </c>
    </row>
    <row r="316" customFormat="false" ht="13.8" hidden="false" customHeight="false" outlineLevel="0" collapsed="false">
      <c r="A316" s="0" t="str">
        <f aca="false">CONCATENATE("Item/",ASC(C316),"/",E316)</f>
        <v>Item/12055/list_4/half_2/agent_37/metverb_11/target_38/avtcon_2</v>
      </c>
      <c r="B316" s="34" t="str">
        <f aca="false">CONCATENATE("(#", ASC( LMPreScn!I438), ") \d+ (\d+)")</f>
        <v>(#12055) \d+ (\d+)</v>
      </c>
      <c r="C316" s="0" t="n">
        <f aca="false">LMPreScn!I438</f>
        <v>12055</v>
      </c>
      <c r="D316" s="0" t="str">
        <f aca="false">CONCATENATE(P316,"_", R316, "_", T316)</f>
        <v>tennis_started_kick</v>
      </c>
      <c r="E316" s="0" t="str">
        <f aca="false">CONCATENATE( "list_", G316, "/", "half_", K316, "/", "agent_", O316, "/", "metverb_", Q316, "/", "target_", S316, "/", "avtcon_", I316)</f>
        <v>list_4/half_2/agent_37/metverb_11/target_38/avtcon_2</v>
      </c>
      <c r="F316" s="0" t="str">
        <f aca="false">CONCATENATE( H316, "/", L316, "/", P316, "/", R316, "/", T316, "/", J316)</f>
        <v>DH1N/second/tennis/started/kick/incon</v>
      </c>
      <c r="G316" s="0" t="n">
        <f aca="false">IF(LEFT(H316,1)="A",1,IF(LEFT(H316,1)="B",2,IF(LEFT(H316,1)="C",3,IF(LEFT(H316,1)="D",4,#na))))</f>
        <v>4</v>
      </c>
      <c r="H316" s="0" t="str">
        <f aca="false">LMPreScn!A438</f>
        <v>DH1N</v>
      </c>
      <c r="I316" s="0" t="n">
        <v>2</v>
      </c>
      <c r="J316" s="0" t="s">
        <v>3594</v>
      </c>
      <c r="K316" s="0" t="n">
        <v>2</v>
      </c>
      <c r="L316" s="16" t="s">
        <v>3595</v>
      </c>
      <c r="M316" s="0" t="n">
        <f aca="false">1 + (2*(INT((ROW()-2-240)/4))) + MOD(ROW()-2,2)</f>
        <v>37</v>
      </c>
      <c r="N316" s="0" t="str">
        <f aca="false">CONCATENATE("context_",ASC(M316))</f>
        <v>context_37</v>
      </c>
      <c r="O316" s="0" t="n">
        <f aca="false">M316</f>
        <v>37</v>
      </c>
      <c r="P316" s="0" t="str">
        <f aca="false">MID(LMPreScn!M438, SEARCH(" ", LMPreScn!M438, SEARCH(" ", LMPreScn!M438))+1, SEARCH(" ", LMPreScn!M438, SEARCH(" ", LMPreScn!M438)+1) -  (SEARCH(" ", LMPreScn!M438, SEARCH(" ", LMPreScn!M438)) + 1))</f>
        <v>tennis</v>
      </c>
      <c r="Q316" s="0" t="n">
        <f aca="false">IF(R316="attempted", 1, IF(R316="avoided", 2, IF(R316="began",3,IF(R316="completed",4, IF(R316="continued",5,IF(R316="endured", 6, IF(R316="enjoyed", 7, IF(R316="finished", 8, IF(R316="preferred", 9, IF(R316="resisted", 10, IF(R316="started", 11, IF(R316="tried",12,"ERROR"))))))))))))</f>
        <v>11</v>
      </c>
      <c r="R316" s="0" t="str">
        <f aca="false">LMPreScn!T438</f>
        <v>started</v>
      </c>
      <c r="S316" s="0" t="n">
        <f aca="false">1 + (2*(INT((ROW()-2-240)/4))) + MOD(ROW()-1,2)</f>
        <v>38</v>
      </c>
      <c r="T316" s="0" t="str">
        <f aca="false">LMPreScn!CK438</f>
        <v>kick</v>
      </c>
      <c r="U316" s="33" t="n">
        <f aca="false">U76</f>
        <v>0.102040816326531</v>
      </c>
      <c r="V316" s="0" t="n">
        <f aca="false">LMPreScn!R438</f>
        <v>5</v>
      </c>
      <c r="W316" s="0" t="n">
        <f aca="false">LMPreScn!S438</f>
        <v>8</v>
      </c>
      <c r="X316" s="0" t="str">
        <f aca="false">LMPreScn!M438</f>
        <v>The tennis player started the match.</v>
      </c>
      <c r="Y316" s="0" t="str">
        <f aca="false">LMPreScn!N438</f>
        <v>He got ready to</v>
      </c>
    </row>
    <row r="317" customFormat="false" ht="13.8" hidden="false" customHeight="false" outlineLevel="0" collapsed="false">
      <c r="A317" s="0" t="str">
        <f aca="false">CONCATENATE("Item/",ASC(C317),"/",E317)</f>
        <v>Item/13055/list_1/half_2/agent_38/metverb_11/target_37/avtcon_2</v>
      </c>
      <c r="B317" s="34" t="str">
        <f aca="false">CONCATENATE("(#", ASC( LMPreScn!I439), ") \d+ (\d+)")</f>
        <v>(#13055) \d+ (\d+)</v>
      </c>
      <c r="C317" s="0" t="n">
        <f aca="false">LMPreScn!I439</f>
        <v>13055</v>
      </c>
      <c r="D317" s="0" t="str">
        <f aca="false">CONCATENATE(P317,"_", R317, "_", T317)</f>
        <v>soccer_started_serve</v>
      </c>
      <c r="E317" s="0" t="str">
        <f aca="false">CONCATENATE( "list_", G317, "/", "half_", K317, "/", "agent_", O317, "/", "metverb_", Q317, "/", "target_", S317, "/", "avtcon_", I317)</f>
        <v>list_1/half_2/agent_38/metverb_11/target_37/avtcon_2</v>
      </c>
      <c r="F317" s="0" t="str">
        <f aca="false">CONCATENATE( H317, "/", L317, "/", P317, "/", R317, "/", T317, "/", J317)</f>
        <v>AH1N/second/soccer/started/serve/incon</v>
      </c>
      <c r="G317" s="0" t="n">
        <f aca="false">IF(LEFT(H317,1)="A",1,IF(LEFT(H317,1)="B",2,IF(LEFT(H317,1)="C",3,IF(LEFT(H317,1)="D",4,#na))))</f>
        <v>1</v>
      </c>
      <c r="H317" s="0" t="str">
        <f aca="false">LMPreScn!A439</f>
        <v>AH1N</v>
      </c>
      <c r="I317" s="0" t="n">
        <v>2</v>
      </c>
      <c r="J317" s="0" t="s">
        <v>3594</v>
      </c>
      <c r="K317" s="0" t="n">
        <v>2</v>
      </c>
      <c r="L317" s="16" t="s">
        <v>3595</v>
      </c>
      <c r="M317" s="0" t="n">
        <f aca="false">1 + (2*(INT((ROW()-2-240)/4))) + MOD(ROW(),2)</f>
        <v>38</v>
      </c>
      <c r="N317" s="0" t="str">
        <f aca="false">CONCATENATE("context_",ASC(M317))</f>
        <v>context_38</v>
      </c>
      <c r="O317" s="0" t="n">
        <f aca="false">M317</f>
        <v>38</v>
      </c>
      <c r="P317" s="0" t="str">
        <f aca="false">MID(LMPreScn!M439, SEARCH(" ", LMPreScn!M439, SEARCH(" ", LMPreScn!M439))+1, SEARCH(" ", LMPreScn!M439, SEARCH(" ", LMPreScn!M439)+1) -  (SEARCH(" ", LMPreScn!M439, SEARCH(" ", LMPreScn!M439)) + 1))</f>
        <v>soccer</v>
      </c>
      <c r="Q317" s="0" t="n">
        <f aca="false">IF(R317="attempted", 1, IF(R317="avoided", 2, IF(R317="began",3,IF(R317="completed",4, IF(R317="continued",5,IF(R317="endured", 6, IF(R317="enjoyed", 7, IF(R317="finished", 8, IF(R317="preferred", 9, IF(R317="resisted", 10, IF(R317="started", 11, IF(R317="tried",12,"ERROR"))))))))))))</f>
        <v>11</v>
      </c>
      <c r="R317" s="0" t="str">
        <f aca="false">LMPreScn!T439</f>
        <v>started</v>
      </c>
      <c r="S317" s="0" t="n">
        <f aca="false">1 + (2*(INT((ROW()-2-240)/4))) + MOD(ROW()-1,2)</f>
        <v>37</v>
      </c>
      <c r="T317" s="0" t="str">
        <f aca="false">LMPreScn!CK439</f>
        <v>serve</v>
      </c>
      <c r="U317" s="33" t="n">
        <f aca="false">U77</f>
        <v>0.142857142857143</v>
      </c>
      <c r="V317" s="0" t="n">
        <f aca="false">LMPreScn!R439</f>
        <v>5</v>
      </c>
      <c r="W317" s="0" t="n">
        <f aca="false">LMPreScn!S439</f>
        <v>8</v>
      </c>
      <c r="X317" s="0" t="str">
        <f aca="false">LMPreScn!M439</f>
        <v>The soccer player started the match.</v>
      </c>
      <c r="Y317" s="0" t="str">
        <f aca="false">LMPreScn!N439</f>
        <v>He got ready to</v>
      </c>
    </row>
    <row r="318" customFormat="false" ht="13.8" hidden="false" customHeight="false" outlineLevel="0" collapsed="false">
      <c r="A318" s="0" t="str">
        <f aca="false">CONCATENATE("Item/",ASC(C318),"/",E318)</f>
        <v>Item/15055/list_3/half_2/agent_39/metverb_11/target_39/avtcon_1</v>
      </c>
      <c r="B318" s="34" t="str">
        <f aca="false">CONCATENATE("(#", ASC( LMPreScn!I440), ") \d+ (\d+)")</f>
        <v>(#15055) \d+ (\d+)</v>
      </c>
      <c r="C318" s="0" t="n">
        <f aca="false">LMPreScn!I440</f>
        <v>15055</v>
      </c>
      <c r="D318" s="0" t="str">
        <f aca="false">CONCATENATE(P318,"_", R318, "_", T318)</f>
        <v>tennis_started_serve</v>
      </c>
      <c r="E318" s="0" t="str">
        <f aca="false">CONCATENATE( "list_", G318, "/", "half_", K318, "/", "agent_", O318, "/", "metverb_", Q318, "/", "target_", S318, "/", "avtcon_", I318)</f>
        <v>list_3/half_2/agent_39/metverb_11/target_39/avtcon_1</v>
      </c>
      <c r="F318" s="0" t="str">
        <f aca="false">CONCATENATE( H318, "/", L318, "/", P318, "/", R318, "/", T318, "/", J318)</f>
        <v>CH2N/second/tennis/started/serve/con</v>
      </c>
      <c r="G318" s="0" t="n">
        <f aca="false">IF(LEFT(H318,1)="A",1,IF(LEFT(H318,1)="B",2,IF(LEFT(H318,1)="C",3,IF(LEFT(H318,1)="D",4,#na))))</f>
        <v>3</v>
      </c>
      <c r="H318" s="0" t="str">
        <f aca="false">LMPreScn!A440</f>
        <v>CH2N</v>
      </c>
      <c r="I318" s="0" t="n">
        <v>1</v>
      </c>
      <c r="J318" s="0" t="s">
        <v>3592</v>
      </c>
      <c r="K318" s="0" t="n">
        <v>2</v>
      </c>
      <c r="L318" s="16" t="s">
        <v>3595</v>
      </c>
      <c r="M318" s="0" t="n">
        <f aca="false">1 + (2*(INT((ROW()-2-240)/4))) + MOD(ROW()-2,2)</f>
        <v>39</v>
      </c>
      <c r="N318" s="0" t="str">
        <f aca="false">CONCATENATE("context_",ASC(M318))</f>
        <v>context_39</v>
      </c>
      <c r="O318" s="0" t="n">
        <f aca="false">M318</f>
        <v>39</v>
      </c>
      <c r="P318" s="0" t="str">
        <f aca="false">MID(LMPreScn!M440, SEARCH(" ", LMPreScn!M440, SEARCH(" ", LMPreScn!M440))+1, SEARCH(" ", LMPreScn!M440, SEARCH(" ", LMPreScn!M440)+1) -  (SEARCH(" ", LMPreScn!M440, SEARCH(" ", LMPreScn!M440)) + 1))</f>
        <v>tennis</v>
      </c>
      <c r="Q318" s="0" t="n">
        <f aca="false">IF(R318="attempted", 1, IF(R318="avoided", 2, IF(R318="began",3,IF(R318="completed",4, IF(R318="continued",5,IF(R318="endured", 6, IF(R318="enjoyed", 7, IF(R318="finished", 8, IF(R318="preferred", 9, IF(R318="resisted", 10, IF(R318="started", 11, IF(R318="tried",12,"ERROR"))))))))))))</f>
        <v>11</v>
      </c>
      <c r="R318" s="0" t="str">
        <f aca="false">LMPreScn!T440</f>
        <v>started</v>
      </c>
      <c r="S318" s="0" t="n">
        <f aca="false">1 + (2*(INT((ROW()-2-240)/4))) + MOD(ROW()-2,2)</f>
        <v>39</v>
      </c>
      <c r="T318" s="0" t="str">
        <f aca="false">LMPreScn!CK440</f>
        <v>serve</v>
      </c>
      <c r="U318" s="33" t="n">
        <f aca="false">U78</f>
        <v>0.346938775510204</v>
      </c>
      <c r="V318" s="0" t="n">
        <f aca="false">LMPreScn!R440</f>
        <v>5</v>
      </c>
      <c r="W318" s="0" t="n">
        <f aca="false">LMPreScn!S440</f>
        <v>8</v>
      </c>
      <c r="X318" s="0" t="str">
        <f aca="false">LMPreScn!M440</f>
        <v>The tennis player started the match.</v>
      </c>
      <c r="Y318" s="0" t="str">
        <f aca="false">LMPreScn!N440</f>
        <v>He got ready to</v>
      </c>
    </row>
    <row r="319" customFormat="false" ht="13.8" hidden="false" customHeight="false" outlineLevel="0" collapsed="false">
      <c r="A319" s="0" t="str">
        <f aca="false">CONCATENATE("Item/",ASC(C319),"/",E319)</f>
        <v>Item/16055/list_2/half_2/agent_40/metverb_11/target_40/avtcon_1</v>
      </c>
      <c r="B319" s="34" t="str">
        <f aca="false">CONCATENATE("(#", ASC( LMPreScn!I441), ") \d+ (\d+)")</f>
        <v>(#16055) \d+ (\d+)</v>
      </c>
      <c r="C319" s="0" t="n">
        <f aca="false">LMPreScn!I441</f>
        <v>16055</v>
      </c>
      <c r="D319" s="0" t="str">
        <f aca="false">CONCATENATE(P319,"_", R319, "_", T319)</f>
        <v>soccer_started_kick</v>
      </c>
      <c r="E319" s="0" t="str">
        <f aca="false">CONCATENATE( "list_", G319, "/", "half_", K319, "/", "agent_", O319, "/", "metverb_", Q319, "/", "target_", S319, "/", "avtcon_", I319)</f>
        <v>list_2/half_2/agent_40/metverb_11/target_40/avtcon_1</v>
      </c>
      <c r="F319" s="0" t="str">
        <f aca="false">CONCATENATE( H319, "/", L319, "/", P319, "/", R319, "/", T319, "/", J319)</f>
        <v>BH2N/second/soccer/started/kick/con</v>
      </c>
      <c r="G319" s="0" t="n">
        <f aca="false">IF(LEFT(H319,1)="A",1,IF(LEFT(H319,1)="B",2,IF(LEFT(H319,1)="C",3,IF(LEFT(H319,1)="D",4,#na))))</f>
        <v>2</v>
      </c>
      <c r="H319" s="0" t="str">
        <f aca="false">LMPreScn!A441</f>
        <v>BH2N</v>
      </c>
      <c r="I319" s="0" t="n">
        <v>1</v>
      </c>
      <c r="J319" s="0" t="s">
        <v>3592</v>
      </c>
      <c r="K319" s="0" t="n">
        <v>2</v>
      </c>
      <c r="L319" s="16" t="s">
        <v>3595</v>
      </c>
      <c r="M319" s="0" t="n">
        <f aca="false">1 + (2*(INT((ROW()-2-240)/4))) + MOD(ROW(),2)</f>
        <v>40</v>
      </c>
      <c r="N319" s="0" t="str">
        <f aca="false">CONCATENATE("context_",ASC(M319))</f>
        <v>context_40</v>
      </c>
      <c r="O319" s="0" t="n">
        <f aca="false">M319</f>
        <v>40</v>
      </c>
      <c r="P319" s="0" t="str">
        <f aca="false">MID(LMPreScn!M441, SEARCH(" ", LMPreScn!M441, SEARCH(" ", LMPreScn!M441))+1, SEARCH(" ", LMPreScn!M441, SEARCH(" ", LMPreScn!M441)+1) -  (SEARCH(" ", LMPreScn!M441, SEARCH(" ", LMPreScn!M441)) + 1))</f>
        <v>soccer</v>
      </c>
      <c r="Q319" s="0" t="n">
        <f aca="false">IF(R319="attempted", 1, IF(R319="avoided", 2, IF(R319="began",3,IF(R319="completed",4, IF(R319="continued",5,IF(R319="endured", 6, IF(R319="enjoyed", 7, IF(R319="finished", 8, IF(R319="preferred", 9, IF(R319="resisted", 10, IF(R319="started", 11, IF(R319="tried",12,"ERROR"))))))))))))</f>
        <v>11</v>
      </c>
      <c r="R319" s="0" t="str">
        <f aca="false">LMPreScn!T441</f>
        <v>started</v>
      </c>
      <c r="S319" s="0" t="n">
        <f aca="false">1 + (2*(INT((ROW()-2-240)/4))) + MOD(ROW()-2,2)</f>
        <v>40</v>
      </c>
      <c r="T319" s="0" t="str">
        <f aca="false">LMPreScn!CK441</f>
        <v>kick</v>
      </c>
      <c r="U319" s="33" t="n">
        <f aca="false">U79</f>
        <v>0.551020408163265</v>
      </c>
      <c r="V319" s="0" t="n">
        <f aca="false">LMPreScn!R441</f>
        <v>5</v>
      </c>
      <c r="W319" s="0" t="n">
        <f aca="false">LMPreScn!S441</f>
        <v>8</v>
      </c>
      <c r="X319" s="0" t="str">
        <f aca="false">LMPreScn!M441</f>
        <v>The soccer player started the match.</v>
      </c>
      <c r="Y319" s="0" t="str">
        <f aca="false">LMPreScn!N441</f>
        <v>He got ready to</v>
      </c>
    </row>
    <row r="320" customFormat="false" ht="13.8" hidden="false" customHeight="false" outlineLevel="0" collapsed="false">
      <c r="A320" s="0" t="str">
        <f aca="false">CONCATENATE("Item/",ASC(C320),"/",E320)</f>
        <v>Item/17055/list_1/half_2/agent_39/metverb_11/target_40/avtcon_2</v>
      </c>
      <c r="B320" s="34" t="str">
        <f aca="false">CONCATENATE("(#", ASC( LMPreScn!I442), ") \d+ (\d+)")</f>
        <v>(#17055) \d+ (\d+)</v>
      </c>
      <c r="C320" s="0" t="n">
        <f aca="false">LMPreScn!I442</f>
        <v>17055</v>
      </c>
      <c r="D320" s="0" t="str">
        <f aca="false">CONCATENATE(P320,"_", R320, "_", T320)</f>
        <v>tennis_started_kick</v>
      </c>
      <c r="E320" s="0" t="str">
        <f aca="false">CONCATENATE( "list_", G320, "/", "half_", K320, "/", "agent_", O320, "/", "metverb_", Q320, "/", "target_", S320, "/", "avtcon_", I320)</f>
        <v>list_1/half_2/agent_39/metverb_11/target_40/avtcon_2</v>
      </c>
      <c r="F320" s="0" t="str">
        <f aca="false">CONCATENATE( H320, "/", L320, "/", P320, "/", R320, "/", T320, "/", J320)</f>
        <v>AH2N/second/tennis/started/kick/incon</v>
      </c>
      <c r="G320" s="0" t="n">
        <f aca="false">IF(LEFT(H320,1)="A",1,IF(LEFT(H320,1)="B",2,IF(LEFT(H320,1)="C",3,IF(LEFT(H320,1)="D",4,#na))))</f>
        <v>1</v>
      </c>
      <c r="H320" s="0" t="str">
        <f aca="false">LMPreScn!A442</f>
        <v>AH2N</v>
      </c>
      <c r="I320" s="0" t="n">
        <v>2</v>
      </c>
      <c r="J320" s="0" t="s">
        <v>3594</v>
      </c>
      <c r="K320" s="0" t="n">
        <v>2</v>
      </c>
      <c r="L320" s="16" t="s">
        <v>3595</v>
      </c>
      <c r="M320" s="0" t="n">
        <f aca="false">1 + (2*(INT((ROW()-2-240)/4))) + MOD(ROW()-2,2)</f>
        <v>39</v>
      </c>
      <c r="N320" s="0" t="str">
        <f aca="false">CONCATENATE("context_",ASC(M320))</f>
        <v>context_39</v>
      </c>
      <c r="O320" s="0" t="n">
        <f aca="false">M320</f>
        <v>39</v>
      </c>
      <c r="P320" s="0" t="str">
        <f aca="false">MID(LMPreScn!M442, SEARCH(" ", LMPreScn!M442, SEARCH(" ", LMPreScn!M442))+1, SEARCH(" ", LMPreScn!M442, SEARCH(" ", LMPreScn!M442)+1) -  (SEARCH(" ", LMPreScn!M442, SEARCH(" ", LMPreScn!M442)) + 1))</f>
        <v>tennis</v>
      </c>
      <c r="Q320" s="0" t="n">
        <f aca="false">IF(R320="attempted", 1, IF(R320="avoided", 2, IF(R320="began",3,IF(R320="completed",4, IF(R320="continued",5,IF(R320="endured", 6, IF(R320="enjoyed", 7, IF(R320="finished", 8, IF(R320="preferred", 9, IF(R320="resisted", 10, IF(R320="started", 11, IF(R320="tried",12,"ERROR"))))))))))))</f>
        <v>11</v>
      </c>
      <c r="R320" s="0" t="str">
        <f aca="false">LMPreScn!T442</f>
        <v>started</v>
      </c>
      <c r="S320" s="0" t="n">
        <f aca="false">1 + (2*(INT((ROW()-2-240)/4))) + MOD(ROW()-1,2)</f>
        <v>40</v>
      </c>
      <c r="T320" s="0" t="str">
        <f aca="false">LMPreScn!CK442</f>
        <v>kick</v>
      </c>
      <c r="U320" s="33" t="n">
        <f aca="false">U80</f>
        <v>0.102040816326531</v>
      </c>
      <c r="V320" s="0" t="n">
        <f aca="false">LMPreScn!R442</f>
        <v>5</v>
      </c>
      <c r="W320" s="0" t="n">
        <f aca="false">LMPreScn!S442</f>
        <v>8</v>
      </c>
      <c r="X320" s="0" t="str">
        <f aca="false">LMPreScn!M442</f>
        <v>The tennis player started the match.</v>
      </c>
      <c r="Y320" s="0" t="str">
        <f aca="false">LMPreScn!N442</f>
        <v>He got ready to</v>
      </c>
    </row>
    <row r="321" customFormat="false" ht="13.8" hidden="false" customHeight="false" outlineLevel="0" collapsed="false">
      <c r="A321" s="0" t="str">
        <f aca="false">CONCATENATE("Item/",ASC(C321),"/",E321)</f>
        <v>Item/18055/list_4/half_2/agent_40/metverb_11/target_39/avtcon_2</v>
      </c>
      <c r="B321" s="34" t="str">
        <f aca="false">CONCATENATE("(#", ASC( LMPreScn!I443), ") \d+ (\d+)")</f>
        <v>(#18055) \d+ (\d+)</v>
      </c>
      <c r="C321" s="0" t="n">
        <f aca="false">LMPreScn!I443</f>
        <v>18055</v>
      </c>
      <c r="D321" s="0" t="str">
        <f aca="false">CONCATENATE(P321,"_", R321, "_", T321)</f>
        <v>soccer_started_serve</v>
      </c>
      <c r="E321" s="0" t="str">
        <f aca="false">CONCATENATE( "list_", G321, "/", "half_", K321, "/", "agent_", O321, "/", "metverb_", Q321, "/", "target_", S321, "/", "avtcon_", I321)</f>
        <v>list_4/half_2/agent_40/metverb_11/target_39/avtcon_2</v>
      </c>
      <c r="F321" s="0" t="str">
        <f aca="false">CONCATENATE( H321, "/", L321, "/", P321, "/", R321, "/", T321, "/", J321)</f>
        <v>DH2N/second/soccer/started/serve/incon</v>
      </c>
      <c r="G321" s="0" t="n">
        <f aca="false">IF(LEFT(H321,1)="A",1,IF(LEFT(H321,1)="B",2,IF(LEFT(H321,1)="C",3,IF(LEFT(H321,1)="D",4,#na))))</f>
        <v>4</v>
      </c>
      <c r="H321" s="0" t="str">
        <f aca="false">LMPreScn!A443</f>
        <v>DH2N</v>
      </c>
      <c r="I321" s="0" t="n">
        <v>2</v>
      </c>
      <c r="J321" s="0" t="s">
        <v>3594</v>
      </c>
      <c r="K321" s="0" t="n">
        <v>2</v>
      </c>
      <c r="L321" s="16" t="s">
        <v>3595</v>
      </c>
      <c r="M321" s="0" t="n">
        <f aca="false">1 + (2*(INT((ROW()-2-240)/4))) + MOD(ROW(),2)</f>
        <v>40</v>
      </c>
      <c r="N321" s="0" t="str">
        <f aca="false">CONCATENATE("context_",ASC(M321))</f>
        <v>context_40</v>
      </c>
      <c r="O321" s="0" t="n">
        <f aca="false">M321</f>
        <v>40</v>
      </c>
      <c r="P321" s="0" t="str">
        <f aca="false">MID(LMPreScn!M443, SEARCH(" ", LMPreScn!M443, SEARCH(" ", LMPreScn!M443))+1, SEARCH(" ", LMPreScn!M443, SEARCH(" ", LMPreScn!M443)+1) -  (SEARCH(" ", LMPreScn!M443, SEARCH(" ", LMPreScn!M443)) + 1))</f>
        <v>soccer</v>
      </c>
      <c r="Q321" s="0" t="n">
        <f aca="false">IF(R321="attempted", 1, IF(R321="avoided", 2, IF(R321="began",3,IF(R321="completed",4, IF(R321="continued",5,IF(R321="endured", 6, IF(R321="enjoyed", 7, IF(R321="finished", 8, IF(R321="preferred", 9, IF(R321="resisted", 10, IF(R321="started", 11, IF(R321="tried",12,"ERROR"))))))))))))</f>
        <v>11</v>
      </c>
      <c r="R321" s="0" t="str">
        <f aca="false">LMPreScn!T443</f>
        <v>started</v>
      </c>
      <c r="S321" s="0" t="n">
        <f aca="false">1 + (2*(INT((ROW()-2-240)/4))) + MOD(ROW()-1,2)</f>
        <v>39</v>
      </c>
      <c r="T321" s="0" t="str">
        <f aca="false">LMPreScn!CK443</f>
        <v>serve</v>
      </c>
      <c r="U321" s="33" t="n">
        <f aca="false">U81</f>
        <v>0.142857142857143</v>
      </c>
      <c r="V321" s="0" t="n">
        <f aca="false">LMPreScn!R443</f>
        <v>5</v>
      </c>
      <c r="W321" s="0" t="n">
        <f aca="false">LMPreScn!S443</f>
        <v>8</v>
      </c>
      <c r="X321" s="0" t="str">
        <f aca="false">LMPreScn!M443</f>
        <v>The soccer player started the match.</v>
      </c>
      <c r="Y321" s="0" t="str">
        <f aca="false">LMPreScn!N443</f>
        <v>He got ready to</v>
      </c>
    </row>
    <row r="322" customFormat="false" ht="13.8" hidden="false" customHeight="false" outlineLevel="0" collapsed="false">
      <c r="A322" s="0" t="str">
        <f aca="false">CONCATENATE("Item/",ASC(C322),"/",E322)</f>
        <v>Item/10056/list_2/half_2/agent_41/metverb_11/target_41/avtcon_1</v>
      </c>
      <c r="B322" s="34" t="str">
        <f aca="false">CONCATENATE("(#", ASC( LMPreScn!I444), ") \d+ (\d+)")</f>
        <v>(#10056) \d+ (\d+)</v>
      </c>
      <c r="C322" s="0" t="n">
        <f aca="false">LMPreScn!I444</f>
        <v>10056</v>
      </c>
      <c r="D322" s="0" t="str">
        <f aca="false">CONCATENATE(P322,"_", R322, "_", T322)</f>
        <v>nanny_started_watch</v>
      </c>
      <c r="E322" s="0" t="str">
        <f aca="false">CONCATENATE( "list_", G322, "/", "half_", K322, "/", "agent_", O322, "/", "metverb_", Q322, "/", "target_", S322, "/", "avtcon_", I322)</f>
        <v>list_2/half_2/agent_41/metverb_11/target_41/avtcon_1</v>
      </c>
      <c r="F322" s="0" t="str">
        <f aca="false">CONCATENATE( H322, "/", L322, "/", P322, "/", R322, "/", T322, "/", J322)</f>
        <v>BH1N/second/nanny/started/watch/con</v>
      </c>
      <c r="G322" s="0" t="n">
        <f aca="false">IF(LEFT(H322,1)="A",1,IF(LEFT(H322,1)="B",2,IF(LEFT(H322,1)="C",3,IF(LEFT(H322,1)="D",4,#na))))</f>
        <v>2</v>
      </c>
      <c r="H322" s="0" t="str">
        <f aca="false">LMPreScn!A444</f>
        <v>BH1N</v>
      </c>
      <c r="I322" s="0" t="n">
        <v>1</v>
      </c>
      <c r="J322" s="0" t="s">
        <v>3592</v>
      </c>
      <c r="K322" s="0" t="n">
        <v>2</v>
      </c>
      <c r="L322" s="16" t="s">
        <v>3595</v>
      </c>
      <c r="M322" s="0" t="n">
        <f aca="false">1 + (2*(INT((ROW()-2-240)/4))) + MOD(ROW()-2,2)</f>
        <v>41</v>
      </c>
      <c r="N322" s="0" t="str">
        <f aca="false">CONCATENATE("context_",ASC(M322))</f>
        <v>context_41</v>
      </c>
      <c r="O322" s="0" t="n">
        <f aca="false">M322</f>
        <v>41</v>
      </c>
      <c r="P322" s="0" t="str">
        <f aca="false">MID(LMPreScn!M444, SEARCH(" ", LMPreScn!M444, SEARCH(" ", LMPreScn!M444))+1, SEARCH(" ", LMPreScn!M444, SEARCH(" ", LMPreScn!M444)+1) -  (SEARCH(" ", LMPreScn!M444, SEARCH(" ", LMPreScn!M444)) + 1))</f>
        <v>nanny</v>
      </c>
      <c r="Q322" s="0" t="n">
        <f aca="false">IF(R322="attempted", 1, IF(R322="avoided", 2, IF(R322="began",3,IF(R322="completed",4, IF(R322="continued",5,IF(R322="endured", 6, IF(R322="enjoyed", 7, IF(R322="finished", 8, IF(R322="preferred", 9, IF(R322="resisted", 10, IF(R322="started", 11, IF(R322="tried",12,"ERROR"))))))))))))</f>
        <v>11</v>
      </c>
      <c r="R322" s="0" t="str">
        <f aca="false">LMPreScn!T444</f>
        <v>started</v>
      </c>
      <c r="S322" s="0" t="n">
        <f aca="false">1 + (2*(INT((ROW()-2-240)/4))) + MOD(ROW()-2,2)</f>
        <v>41</v>
      </c>
      <c r="T322" s="0" t="str">
        <f aca="false">LMPreScn!CK444</f>
        <v>watch</v>
      </c>
      <c r="U322" s="33" t="n">
        <f aca="false">U82</f>
        <v>0.551020408163265</v>
      </c>
      <c r="V322" s="0" t="n">
        <f aca="false">LMPreScn!R444</f>
        <v>6</v>
      </c>
      <c r="W322" s="0" t="n">
        <f aca="false">LMPreScn!S444</f>
        <v>9</v>
      </c>
      <c r="X322" s="0" t="str">
        <f aca="false">LMPreScn!M444</f>
        <v>The nanny started her new job.</v>
      </c>
      <c r="Y322" s="0" t="str">
        <f aca="false">LMPreScn!N444</f>
        <v>Her main responsibility was to</v>
      </c>
    </row>
    <row r="323" customFormat="false" ht="13.8" hidden="false" customHeight="false" outlineLevel="0" collapsed="false">
      <c r="A323" s="0" t="str">
        <f aca="false">CONCATENATE("Item/",ASC(C323),"/",E323)</f>
        <v>Item/11056/list_3/half_2/agent_42/metverb_11/target_42/avtcon_1</v>
      </c>
      <c r="B323" s="34" t="str">
        <f aca="false">CONCATENATE("(#", ASC( LMPreScn!I445), ") \d+ (\d+)")</f>
        <v>(#11056) \d+ (\d+)</v>
      </c>
      <c r="C323" s="0" t="n">
        <f aca="false">LMPreScn!I445</f>
        <v>11056</v>
      </c>
      <c r="D323" s="0" t="str">
        <f aca="false">CONCATENATE(P323,"_", R323, "_", T323)</f>
        <v>school_started_help</v>
      </c>
      <c r="E323" s="0" t="str">
        <f aca="false">CONCATENATE( "list_", G323, "/", "half_", K323, "/", "agent_", O323, "/", "metverb_", Q323, "/", "target_", S323, "/", "avtcon_", I323)</f>
        <v>list_3/half_2/agent_42/metverb_11/target_42/avtcon_1</v>
      </c>
      <c r="F323" s="0" t="str">
        <f aca="false">CONCATENATE( H323, "/", L323, "/", P323, "/", R323, "/", T323, "/", J323)</f>
        <v>CH1N/second/school/started/help/con</v>
      </c>
      <c r="G323" s="0" t="n">
        <f aca="false">IF(LEFT(H323,1)="A",1,IF(LEFT(H323,1)="B",2,IF(LEFT(H323,1)="C",3,IF(LEFT(H323,1)="D",4,#na))))</f>
        <v>3</v>
      </c>
      <c r="H323" s="0" t="str">
        <f aca="false">LMPreScn!A445</f>
        <v>CH1N</v>
      </c>
      <c r="I323" s="0" t="n">
        <v>1</v>
      </c>
      <c r="J323" s="0" t="s">
        <v>3592</v>
      </c>
      <c r="K323" s="0" t="n">
        <v>2</v>
      </c>
      <c r="L323" s="16" t="s">
        <v>3595</v>
      </c>
      <c r="M323" s="0" t="n">
        <f aca="false">1 + (2*(INT((ROW()-2-240)/4))) + MOD(ROW(),2)</f>
        <v>42</v>
      </c>
      <c r="N323" s="0" t="str">
        <f aca="false">CONCATENATE("context_",ASC(M323))</f>
        <v>context_42</v>
      </c>
      <c r="O323" s="0" t="n">
        <f aca="false">M323</f>
        <v>42</v>
      </c>
      <c r="P323" s="0" t="str">
        <f aca="false">MID(LMPreScn!M445, SEARCH(" ", LMPreScn!M445, SEARCH(" ", LMPreScn!M445))+1, SEARCH(" ", LMPreScn!M445, SEARCH(" ", LMPreScn!M445)+1) -  (SEARCH(" ", LMPreScn!M445, SEARCH(" ", LMPreScn!M445)) + 1))</f>
        <v>school</v>
      </c>
      <c r="Q323" s="0" t="n">
        <f aca="false">IF(R323="attempted", 1, IF(R323="avoided", 2, IF(R323="began",3,IF(R323="completed",4, IF(R323="continued",5,IF(R323="endured", 6, IF(R323="enjoyed", 7, IF(R323="finished", 8, IF(R323="preferred", 9, IF(R323="resisted", 10, IF(R323="started", 11, IF(R323="tried",12,"ERROR"))))))))))))</f>
        <v>11</v>
      </c>
      <c r="R323" s="0" t="str">
        <f aca="false">LMPreScn!T445</f>
        <v>started</v>
      </c>
      <c r="S323" s="0" t="n">
        <f aca="false">1 + (2*(INT((ROW()-2-240)/4))) + MOD(ROW()-2,2)</f>
        <v>42</v>
      </c>
      <c r="T323" s="0" t="str">
        <f aca="false">LMPreScn!CK445</f>
        <v>help</v>
      </c>
      <c r="U323" s="33" t="n">
        <f aca="false">U83</f>
        <v>0.702127659574468</v>
      </c>
      <c r="V323" s="0" t="n">
        <f aca="false">LMPreScn!R445</f>
        <v>6</v>
      </c>
      <c r="W323" s="0" t="n">
        <f aca="false">LMPreScn!S445</f>
        <v>9</v>
      </c>
      <c r="X323" s="0" t="str">
        <f aca="false">LMPreScn!M445</f>
        <v>The school psychologist started her new job.</v>
      </c>
      <c r="Y323" s="0" t="str">
        <f aca="false">LMPreScn!N445</f>
        <v>Her main responsibility was to</v>
      </c>
    </row>
    <row r="324" customFormat="false" ht="13.8" hidden="false" customHeight="false" outlineLevel="0" collapsed="false">
      <c r="A324" s="0" t="str">
        <f aca="false">CONCATENATE("Item/",ASC(C324),"/",E324)</f>
        <v>Item/12056/list_4/half_2/agent_41/metverb_11/target_42/avtcon_2</v>
      </c>
      <c r="B324" s="34" t="str">
        <f aca="false">CONCATENATE("(#", ASC( LMPreScn!I446), ") \d+ (\d+)")</f>
        <v>(#12056) \d+ (\d+)</v>
      </c>
      <c r="C324" s="0" t="n">
        <f aca="false">LMPreScn!I446</f>
        <v>12056</v>
      </c>
      <c r="D324" s="0" t="str">
        <f aca="false">CONCATENATE(P324,"_", R324, "_", T324)</f>
        <v>nanny_started_help</v>
      </c>
      <c r="E324" s="0" t="str">
        <f aca="false">CONCATENATE( "list_", G324, "/", "half_", K324, "/", "agent_", O324, "/", "metverb_", Q324, "/", "target_", S324, "/", "avtcon_", I324)</f>
        <v>list_4/half_2/agent_41/metverb_11/target_42/avtcon_2</v>
      </c>
      <c r="F324" s="0" t="str">
        <f aca="false">CONCATENATE( H324, "/", L324, "/", P324, "/", R324, "/", T324, "/", J324)</f>
        <v>DH1N/second/nanny/started/help/incon</v>
      </c>
      <c r="G324" s="0" t="n">
        <f aca="false">IF(LEFT(H324,1)="A",1,IF(LEFT(H324,1)="B",2,IF(LEFT(H324,1)="C",3,IF(LEFT(H324,1)="D",4,#na))))</f>
        <v>4</v>
      </c>
      <c r="H324" s="0" t="str">
        <f aca="false">LMPreScn!A446</f>
        <v>DH1N</v>
      </c>
      <c r="I324" s="0" t="n">
        <v>2</v>
      </c>
      <c r="J324" s="0" t="s">
        <v>3594</v>
      </c>
      <c r="K324" s="0" t="n">
        <v>2</v>
      </c>
      <c r="L324" s="16" t="s">
        <v>3595</v>
      </c>
      <c r="M324" s="0" t="n">
        <f aca="false">1 + (2*(INT((ROW()-2-240)/4))) + MOD(ROW()-2,2)</f>
        <v>41</v>
      </c>
      <c r="N324" s="0" t="str">
        <f aca="false">CONCATENATE("context_",ASC(M324))</f>
        <v>context_41</v>
      </c>
      <c r="O324" s="0" t="n">
        <f aca="false">M324</f>
        <v>41</v>
      </c>
      <c r="P324" s="0" t="str">
        <f aca="false">MID(LMPreScn!M446, SEARCH(" ", LMPreScn!M446, SEARCH(" ", LMPreScn!M446))+1, SEARCH(" ", LMPreScn!M446, SEARCH(" ", LMPreScn!M446)+1) -  (SEARCH(" ", LMPreScn!M446, SEARCH(" ", LMPreScn!M446)) + 1))</f>
        <v>nanny</v>
      </c>
      <c r="Q324" s="0" t="n">
        <f aca="false">IF(R324="attempted", 1, IF(R324="avoided", 2, IF(R324="began",3,IF(R324="completed",4, IF(R324="continued",5,IF(R324="endured", 6, IF(R324="enjoyed", 7, IF(R324="finished", 8, IF(R324="preferred", 9, IF(R324="resisted", 10, IF(R324="started", 11, IF(R324="tried",12,"ERROR"))))))))))))</f>
        <v>11</v>
      </c>
      <c r="R324" s="0" t="str">
        <f aca="false">LMPreScn!T446</f>
        <v>started</v>
      </c>
      <c r="S324" s="0" t="n">
        <f aca="false">1 + (2*(INT((ROW()-2-240)/4))) + MOD(ROW()-1,2)</f>
        <v>42</v>
      </c>
      <c r="T324" s="0" t="str">
        <f aca="false">LMPreScn!CK446</f>
        <v>help</v>
      </c>
      <c r="U324" s="33" t="n">
        <f aca="false">U84</f>
        <v>0.163265306122449</v>
      </c>
      <c r="V324" s="0" t="n">
        <f aca="false">LMPreScn!R446</f>
        <v>6</v>
      </c>
      <c r="W324" s="0" t="n">
        <f aca="false">LMPreScn!S446</f>
        <v>9</v>
      </c>
      <c r="X324" s="0" t="str">
        <f aca="false">LMPreScn!M446</f>
        <v>The nanny started her new job.</v>
      </c>
      <c r="Y324" s="0" t="str">
        <f aca="false">LMPreScn!N446</f>
        <v>Her main responsibility was to</v>
      </c>
    </row>
    <row r="325" customFormat="false" ht="13.8" hidden="false" customHeight="false" outlineLevel="0" collapsed="false">
      <c r="A325" s="0" t="str">
        <f aca="false">CONCATENATE("Item/",ASC(C325),"/",E325)</f>
        <v>Item/13056/list_1/half_2/agent_42/metverb_11/target_41/avtcon_2</v>
      </c>
      <c r="B325" s="34" t="str">
        <f aca="false">CONCATENATE("(#", ASC( LMPreScn!I447), ") \d+ (\d+)")</f>
        <v>(#13056) \d+ (\d+)</v>
      </c>
      <c r="C325" s="0" t="n">
        <f aca="false">LMPreScn!I447</f>
        <v>13056</v>
      </c>
      <c r="D325" s="0" t="str">
        <f aca="false">CONCATENATE(P325,"_", R325, "_", T325)</f>
        <v>school_started_watch</v>
      </c>
      <c r="E325" s="0" t="str">
        <f aca="false">CONCATENATE( "list_", G325, "/", "half_", K325, "/", "agent_", O325, "/", "metverb_", Q325, "/", "target_", S325, "/", "avtcon_", I325)</f>
        <v>list_1/half_2/agent_42/metverb_11/target_41/avtcon_2</v>
      </c>
      <c r="F325" s="0" t="str">
        <f aca="false">CONCATENATE( H325, "/", L325, "/", P325, "/", R325, "/", T325, "/", J325)</f>
        <v>AH1N/second/school/started/watch/incon</v>
      </c>
      <c r="G325" s="0" t="n">
        <f aca="false">IF(LEFT(H325,1)="A",1,IF(LEFT(H325,1)="B",2,IF(LEFT(H325,1)="C",3,IF(LEFT(H325,1)="D",4,#na))))</f>
        <v>1</v>
      </c>
      <c r="H325" s="0" t="str">
        <f aca="false">LMPreScn!A447</f>
        <v>AH1N</v>
      </c>
      <c r="I325" s="0" t="n">
        <v>2</v>
      </c>
      <c r="J325" s="0" t="s">
        <v>3594</v>
      </c>
      <c r="K325" s="0" t="n">
        <v>2</v>
      </c>
      <c r="L325" s="16" t="s">
        <v>3595</v>
      </c>
      <c r="M325" s="0" t="n">
        <f aca="false">1 + (2*(INT((ROW()-2-240)/4))) + MOD(ROW(),2)</f>
        <v>42</v>
      </c>
      <c r="N325" s="0" t="str">
        <f aca="false">CONCATENATE("context_",ASC(M325))</f>
        <v>context_42</v>
      </c>
      <c r="O325" s="0" t="n">
        <f aca="false">M325</f>
        <v>42</v>
      </c>
      <c r="P325" s="0" t="str">
        <f aca="false">MID(LMPreScn!M447, SEARCH(" ", LMPreScn!M447, SEARCH(" ", LMPreScn!M447))+1, SEARCH(" ", LMPreScn!M447, SEARCH(" ", LMPreScn!M447)+1) -  (SEARCH(" ", LMPreScn!M447, SEARCH(" ", LMPreScn!M447)) + 1))</f>
        <v>school</v>
      </c>
      <c r="Q325" s="0" t="n">
        <f aca="false">IF(R325="attempted", 1, IF(R325="avoided", 2, IF(R325="began",3,IF(R325="completed",4, IF(R325="continued",5,IF(R325="endured", 6, IF(R325="enjoyed", 7, IF(R325="finished", 8, IF(R325="preferred", 9, IF(R325="resisted", 10, IF(R325="started", 11, IF(R325="tried",12,"ERROR"))))))))))))</f>
        <v>11</v>
      </c>
      <c r="R325" s="0" t="str">
        <f aca="false">LMPreScn!T447</f>
        <v>started</v>
      </c>
      <c r="S325" s="0" t="n">
        <f aca="false">1 + (2*(INT((ROW()-2-240)/4))) + MOD(ROW()-1,2)</f>
        <v>41</v>
      </c>
      <c r="T325" s="0" t="str">
        <f aca="false">LMPreScn!CK447</f>
        <v>watch</v>
      </c>
      <c r="U325" s="33" t="n">
        <f aca="false">U85</f>
        <v>0</v>
      </c>
      <c r="V325" s="0" t="n">
        <f aca="false">LMPreScn!R447</f>
        <v>6</v>
      </c>
      <c r="W325" s="0" t="n">
        <f aca="false">LMPreScn!S447</f>
        <v>9</v>
      </c>
      <c r="X325" s="0" t="str">
        <f aca="false">LMPreScn!M447</f>
        <v>The school psychologist started her new job.</v>
      </c>
      <c r="Y325" s="0" t="str">
        <f aca="false">LMPreScn!N447</f>
        <v>Her main responsibility was to</v>
      </c>
    </row>
    <row r="326" customFormat="false" ht="13.8" hidden="false" customHeight="false" outlineLevel="0" collapsed="false">
      <c r="A326" s="0" t="str">
        <f aca="false">CONCATENATE("Item/",ASC(C326),"/",E326)</f>
        <v>Item/15056/list_3/half_2/agent_43/metverb_11/target_43/avtcon_1</v>
      </c>
      <c r="B326" s="34" t="str">
        <f aca="false">CONCATENATE("(#", ASC( LMPreScn!I448), ") \d+ (\d+)")</f>
        <v>(#15056) \d+ (\d+)</v>
      </c>
      <c r="C326" s="0" t="n">
        <f aca="false">LMPreScn!I448</f>
        <v>15056</v>
      </c>
      <c r="D326" s="0" t="str">
        <f aca="false">CONCATENATE(P326,"_", R326, "_", T326)</f>
        <v>nanny_started_watch</v>
      </c>
      <c r="E326" s="0" t="str">
        <f aca="false">CONCATENATE( "list_", G326, "/", "half_", K326, "/", "agent_", O326, "/", "metverb_", Q326, "/", "target_", S326, "/", "avtcon_", I326)</f>
        <v>list_3/half_2/agent_43/metverb_11/target_43/avtcon_1</v>
      </c>
      <c r="F326" s="0" t="str">
        <f aca="false">CONCATENATE( H326, "/", L326, "/", P326, "/", R326, "/", T326, "/", J326)</f>
        <v>CH2N/second/nanny/started/watch/con</v>
      </c>
      <c r="G326" s="0" t="n">
        <f aca="false">IF(LEFT(H326,1)="A",1,IF(LEFT(H326,1)="B",2,IF(LEFT(H326,1)="C",3,IF(LEFT(H326,1)="D",4,#na))))</f>
        <v>3</v>
      </c>
      <c r="H326" s="0" t="str">
        <f aca="false">LMPreScn!A448</f>
        <v>CH2N</v>
      </c>
      <c r="I326" s="0" t="n">
        <v>1</v>
      </c>
      <c r="J326" s="0" t="s">
        <v>3592</v>
      </c>
      <c r="K326" s="0" t="n">
        <v>2</v>
      </c>
      <c r="L326" s="16" t="s">
        <v>3595</v>
      </c>
      <c r="M326" s="0" t="n">
        <f aca="false">1 + (2*(INT((ROW()-2-240)/4))) + MOD(ROW()-2,2)</f>
        <v>43</v>
      </c>
      <c r="N326" s="0" t="str">
        <f aca="false">CONCATENATE("context_",ASC(M326))</f>
        <v>context_43</v>
      </c>
      <c r="O326" s="0" t="n">
        <f aca="false">M326</f>
        <v>43</v>
      </c>
      <c r="P326" s="0" t="str">
        <f aca="false">MID(LMPreScn!M448, SEARCH(" ", LMPreScn!M448, SEARCH(" ", LMPreScn!M448))+1, SEARCH(" ", LMPreScn!M448, SEARCH(" ", LMPreScn!M448)+1) -  (SEARCH(" ", LMPreScn!M448, SEARCH(" ", LMPreScn!M448)) + 1))</f>
        <v>nanny</v>
      </c>
      <c r="Q326" s="0" t="n">
        <f aca="false">IF(R326="attempted", 1, IF(R326="avoided", 2, IF(R326="began",3,IF(R326="completed",4, IF(R326="continued",5,IF(R326="endured", 6, IF(R326="enjoyed", 7, IF(R326="finished", 8, IF(R326="preferred", 9, IF(R326="resisted", 10, IF(R326="started", 11, IF(R326="tried",12,"ERROR"))))))))))))</f>
        <v>11</v>
      </c>
      <c r="R326" s="0" t="str">
        <f aca="false">LMPreScn!T448</f>
        <v>started</v>
      </c>
      <c r="S326" s="0" t="n">
        <f aca="false">1 + (2*(INT((ROW()-2-240)/4))) + MOD(ROW()-2,2)</f>
        <v>43</v>
      </c>
      <c r="T326" s="0" t="str">
        <f aca="false">LMPreScn!CK448</f>
        <v>watch</v>
      </c>
      <c r="U326" s="33" t="n">
        <f aca="false">U86</f>
        <v>0.551020408163265</v>
      </c>
      <c r="V326" s="0" t="n">
        <f aca="false">LMPreScn!R448</f>
        <v>6</v>
      </c>
      <c r="W326" s="0" t="n">
        <f aca="false">LMPreScn!S448</f>
        <v>9</v>
      </c>
      <c r="X326" s="0" t="str">
        <f aca="false">LMPreScn!M448</f>
        <v>The nanny started her new job.</v>
      </c>
      <c r="Y326" s="0" t="str">
        <f aca="false">LMPreScn!N448</f>
        <v>Her main responsibility was to</v>
      </c>
    </row>
    <row r="327" customFormat="false" ht="13.8" hidden="false" customHeight="false" outlineLevel="0" collapsed="false">
      <c r="A327" s="0" t="str">
        <f aca="false">CONCATENATE("Item/",ASC(C327),"/",E327)</f>
        <v>Item/16056/list_2/half_2/agent_44/metverb_11/target_44/avtcon_1</v>
      </c>
      <c r="B327" s="34" t="str">
        <f aca="false">CONCATENATE("(#", ASC( LMPreScn!I449), ") \d+ (\d+)")</f>
        <v>(#16056) \d+ (\d+)</v>
      </c>
      <c r="C327" s="0" t="n">
        <f aca="false">LMPreScn!I449</f>
        <v>16056</v>
      </c>
      <c r="D327" s="0" t="str">
        <f aca="false">CONCATENATE(P327,"_", R327, "_", T327)</f>
        <v>school_started_help</v>
      </c>
      <c r="E327" s="0" t="str">
        <f aca="false">CONCATENATE( "list_", G327, "/", "half_", K327, "/", "agent_", O327, "/", "metverb_", Q327, "/", "target_", S327, "/", "avtcon_", I327)</f>
        <v>list_2/half_2/agent_44/metverb_11/target_44/avtcon_1</v>
      </c>
      <c r="F327" s="0" t="str">
        <f aca="false">CONCATENATE( H327, "/", L327, "/", P327, "/", R327, "/", T327, "/", J327)</f>
        <v>BH2N/second/school/started/help/con</v>
      </c>
      <c r="G327" s="0" t="n">
        <f aca="false">IF(LEFT(H327,1)="A",1,IF(LEFT(H327,1)="B",2,IF(LEFT(H327,1)="C",3,IF(LEFT(H327,1)="D",4,#na))))</f>
        <v>2</v>
      </c>
      <c r="H327" s="0" t="str">
        <f aca="false">LMPreScn!A449</f>
        <v>BH2N</v>
      </c>
      <c r="I327" s="0" t="n">
        <v>1</v>
      </c>
      <c r="J327" s="0" t="s">
        <v>3592</v>
      </c>
      <c r="K327" s="0" t="n">
        <v>2</v>
      </c>
      <c r="L327" s="16" t="s">
        <v>3595</v>
      </c>
      <c r="M327" s="0" t="n">
        <f aca="false">1 + (2*(INT((ROW()-2-240)/4))) + MOD(ROW(),2)</f>
        <v>44</v>
      </c>
      <c r="N327" s="0" t="str">
        <f aca="false">CONCATENATE("context_",ASC(M327))</f>
        <v>context_44</v>
      </c>
      <c r="O327" s="0" t="n">
        <f aca="false">M327</f>
        <v>44</v>
      </c>
      <c r="P327" s="0" t="str">
        <f aca="false">MID(LMPreScn!M449, SEARCH(" ", LMPreScn!M449, SEARCH(" ", LMPreScn!M449))+1, SEARCH(" ", LMPreScn!M449, SEARCH(" ", LMPreScn!M449)+1) -  (SEARCH(" ", LMPreScn!M449, SEARCH(" ", LMPreScn!M449)) + 1))</f>
        <v>school</v>
      </c>
      <c r="Q327" s="0" t="n">
        <f aca="false">IF(R327="attempted", 1, IF(R327="avoided", 2, IF(R327="began",3,IF(R327="completed",4, IF(R327="continued",5,IF(R327="endured", 6, IF(R327="enjoyed", 7, IF(R327="finished", 8, IF(R327="preferred", 9, IF(R327="resisted", 10, IF(R327="started", 11, IF(R327="tried",12,"ERROR"))))))))))))</f>
        <v>11</v>
      </c>
      <c r="R327" s="0" t="str">
        <f aca="false">LMPreScn!T449</f>
        <v>started</v>
      </c>
      <c r="S327" s="0" t="n">
        <f aca="false">1 + (2*(INT((ROW()-2-240)/4))) + MOD(ROW()-2,2)</f>
        <v>44</v>
      </c>
      <c r="T327" s="0" t="str">
        <f aca="false">LMPreScn!CK449</f>
        <v>help</v>
      </c>
      <c r="U327" s="33" t="n">
        <f aca="false">U87</f>
        <v>0.702127659574468</v>
      </c>
      <c r="V327" s="0" t="n">
        <f aca="false">LMPreScn!R449</f>
        <v>6</v>
      </c>
      <c r="W327" s="0" t="n">
        <f aca="false">LMPreScn!S449</f>
        <v>9</v>
      </c>
      <c r="X327" s="0" t="str">
        <f aca="false">LMPreScn!M449</f>
        <v>The school psychologist started her new job.</v>
      </c>
      <c r="Y327" s="0" t="str">
        <f aca="false">LMPreScn!N449</f>
        <v>Her main responsibility was to</v>
      </c>
    </row>
    <row r="328" customFormat="false" ht="13.8" hidden="false" customHeight="false" outlineLevel="0" collapsed="false">
      <c r="A328" s="0" t="str">
        <f aca="false">CONCATENATE("Item/",ASC(C328),"/",E328)</f>
        <v>Item/17056/list_1/half_2/agent_43/metverb_11/target_44/avtcon_2</v>
      </c>
      <c r="B328" s="34" t="str">
        <f aca="false">CONCATENATE("(#", ASC( LMPreScn!I450), ") \d+ (\d+)")</f>
        <v>(#17056) \d+ (\d+)</v>
      </c>
      <c r="C328" s="0" t="n">
        <f aca="false">LMPreScn!I450</f>
        <v>17056</v>
      </c>
      <c r="D328" s="0" t="str">
        <f aca="false">CONCATENATE(P328,"_", R328, "_", T328)</f>
        <v>nanny_started_help</v>
      </c>
      <c r="E328" s="0" t="str">
        <f aca="false">CONCATENATE( "list_", G328, "/", "half_", K328, "/", "agent_", O328, "/", "metverb_", Q328, "/", "target_", S328, "/", "avtcon_", I328)</f>
        <v>list_1/half_2/agent_43/metverb_11/target_44/avtcon_2</v>
      </c>
      <c r="F328" s="0" t="str">
        <f aca="false">CONCATENATE( H328, "/", L328, "/", P328, "/", R328, "/", T328, "/", J328)</f>
        <v>AH2N/second/nanny/started/help/incon</v>
      </c>
      <c r="G328" s="0" t="n">
        <f aca="false">IF(LEFT(H328,1)="A",1,IF(LEFT(H328,1)="B",2,IF(LEFT(H328,1)="C",3,IF(LEFT(H328,1)="D",4,#na))))</f>
        <v>1</v>
      </c>
      <c r="H328" s="0" t="str">
        <f aca="false">LMPreScn!A450</f>
        <v>AH2N</v>
      </c>
      <c r="I328" s="0" t="n">
        <v>2</v>
      </c>
      <c r="J328" s="0" t="s">
        <v>3594</v>
      </c>
      <c r="K328" s="0" t="n">
        <v>2</v>
      </c>
      <c r="L328" s="16" t="s">
        <v>3595</v>
      </c>
      <c r="M328" s="0" t="n">
        <f aca="false">1 + (2*(INT((ROW()-2-240)/4))) + MOD(ROW()-2,2)</f>
        <v>43</v>
      </c>
      <c r="N328" s="0" t="str">
        <f aca="false">CONCATENATE("context_",ASC(M328))</f>
        <v>context_43</v>
      </c>
      <c r="O328" s="0" t="n">
        <f aca="false">M328</f>
        <v>43</v>
      </c>
      <c r="P328" s="0" t="str">
        <f aca="false">MID(LMPreScn!M450, SEARCH(" ", LMPreScn!M450, SEARCH(" ", LMPreScn!M450))+1, SEARCH(" ", LMPreScn!M450, SEARCH(" ", LMPreScn!M450)+1) -  (SEARCH(" ", LMPreScn!M450, SEARCH(" ", LMPreScn!M450)) + 1))</f>
        <v>nanny</v>
      </c>
      <c r="Q328" s="0" t="n">
        <f aca="false">IF(R328="attempted", 1, IF(R328="avoided", 2, IF(R328="began",3,IF(R328="completed",4, IF(R328="continued",5,IF(R328="endured", 6, IF(R328="enjoyed", 7, IF(R328="finished", 8, IF(R328="preferred", 9, IF(R328="resisted", 10, IF(R328="started", 11, IF(R328="tried",12,"ERROR"))))))))))))</f>
        <v>11</v>
      </c>
      <c r="R328" s="0" t="str">
        <f aca="false">LMPreScn!T450</f>
        <v>started</v>
      </c>
      <c r="S328" s="0" t="n">
        <f aca="false">1 + (2*(INT((ROW()-2-240)/4))) + MOD(ROW()-1,2)</f>
        <v>44</v>
      </c>
      <c r="T328" s="0" t="str">
        <f aca="false">LMPreScn!CK450</f>
        <v>help</v>
      </c>
      <c r="U328" s="33" t="n">
        <f aca="false">U88</f>
        <v>0.163265306122449</v>
      </c>
      <c r="V328" s="0" t="n">
        <f aca="false">LMPreScn!R450</f>
        <v>6</v>
      </c>
      <c r="W328" s="0" t="n">
        <f aca="false">LMPreScn!S450</f>
        <v>9</v>
      </c>
      <c r="X328" s="0" t="str">
        <f aca="false">LMPreScn!M450</f>
        <v>The nanny started her new job.</v>
      </c>
      <c r="Y328" s="0" t="str">
        <f aca="false">LMPreScn!N450</f>
        <v>Her main responsibility was to</v>
      </c>
    </row>
    <row r="329" customFormat="false" ht="13.8" hidden="false" customHeight="false" outlineLevel="0" collapsed="false">
      <c r="A329" s="0" t="str">
        <f aca="false">CONCATENATE("Item/",ASC(C329),"/",E329)</f>
        <v>Item/18056/list_4/half_2/agent_44/metverb_11/target_43/avtcon_2</v>
      </c>
      <c r="B329" s="34" t="str">
        <f aca="false">CONCATENATE("(#", ASC( LMPreScn!I451), ") \d+ (\d+)")</f>
        <v>(#18056) \d+ (\d+)</v>
      </c>
      <c r="C329" s="0" t="n">
        <f aca="false">LMPreScn!I451</f>
        <v>18056</v>
      </c>
      <c r="D329" s="0" t="str">
        <f aca="false">CONCATENATE(P329,"_", R329, "_", T329)</f>
        <v>school_started_watch</v>
      </c>
      <c r="E329" s="0" t="str">
        <f aca="false">CONCATENATE( "list_", G329, "/", "half_", K329, "/", "agent_", O329, "/", "metverb_", Q329, "/", "target_", S329, "/", "avtcon_", I329)</f>
        <v>list_4/half_2/agent_44/metverb_11/target_43/avtcon_2</v>
      </c>
      <c r="F329" s="0" t="str">
        <f aca="false">CONCATENATE( H329, "/", L329, "/", P329, "/", R329, "/", T329, "/", J329)</f>
        <v>DH2N/second/school/started/watch/incon</v>
      </c>
      <c r="G329" s="0" t="n">
        <f aca="false">IF(LEFT(H329,1)="A",1,IF(LEFT(H329,1)="B",2,IF(LEFT(H329,1)="C",3,IF(LEFT(H329,1)="D",4,#na))))</f>
        <v>4</v>
      </c>
      <c r="H329" s="0" t="str">
        <f aca="false">LMPreScn!A451</f>
        <v>DH2N</v>
      </c>
      <c r="I329" s="0" t="n">
        <v>2</v>
      </c>
      <c r="J329" s="0" t="s">
        <v>3594</v>
      </c>
      <c r="K329" s="0" t="n">
        <v>2</v>
      </c>
      <c r="L329" s="16" t="s">
        <v>3595</v>
      </c>
      <c r="M329" s="0" t="n">
        <f aca="false">1 + (2*(INT((ROW()-2-240)/4))) + MOD(ROW(),2)</f>
        <v>44</v>
      </c>
      <c r="N329" s="0" t="str">
        <f aca="false">CONCATENATE("context_",ASC(M329))</f>
        <v>context_44</v>
      </c>
      <c r="O329" s="0" t="n">
        <f aca="false">M329</f>
        <v>44</v>
      </c>
      <c r="P329" s="0" t="str">
        <f aca="false">MID(LMPreScn!M451, SEARCH(" ", LMPreScn!M451, SEARCH(" ", LMPreScn!M451))+1, SEARCH(" ", LMPreScn!M451, SEARCH(" ", LMPreScn!M451)+1) -  (SEARCH(" ", LMPreScn!M451, SEARCH(" ", LMPreScn!M451)) + 1))</f>
        <v>school</v>
      </c>
      <c r="Q329" s="0" t="n">
        <f aca="false">IF(R329="attempted", 1, IF(R329="avoided", 2, IF(R329="began",3,IF(R329="completed",4, IF(R329="continued",5,IF(R329="endured", 6, IF(R329="enjoyed", 7, IF(R329="finished", 8, IF(R329="preferred", 9, IF(R329="resisted", 10, IF(R329="started", 11, IF(R329="tried",12,"ERROR"))))))))))))</f>
        <v>11</v>
      </c>
      <c r="R329" s="0" t="str">
        <f aca="false">LMPreScn!T451</f>
        <v>started</v>
      </c>
      <c r="S329" s="0" t="n">
        <f aca="false">1 + (2*(INT((ROW()-2-240)/4))) + MOD(ROW()-1,2)</f>
        <v>43</v>
      </c>
      <c r="T329" s="0" t="str">
        <f aca="false">LMPreScn!CK451</f>
        <v>watch</v>
      </c>
      <c r="U329" s="33" t="n">
        <f aca="false">U89</f>
        <v>0</v>
      </c>
      <c r="V329" s="0" t="n">
        <f aca="false">LMPreScn!R451</f>
        <v>6</v>
      </c>
      <c r="W329" s="0" t="n">
        <f aca="false">LMPreScn!S451</f>
        <v>9</v>
      </c>
      <c r="X329" s="0" t="str">
        <f aca="false">LMPreScn!M451</f>
        <v>The school psychologist started her new job.</v>
      </c>
      <c r="Y329" s="0" t="str">
        <f aca="false">LMPreScn!N451</f>
        <v>Her main responsibility was to</v>
      </c>
    </row>
    <row r="330" customFormat="false" ht="13.8" hidden="false" customHeight="false" outlineLevel="0" collapsed="false">
      <c r="A330" s="0" t="str">
        <f aca="false">CONCATENATE("Item/",ASC(C330),"/",E330)</f>
        <v>Item/10057/list_2/half_2/agent_45/metverb_12/target_45/avtcon_1</v>
      </c>
      <c r="B330" s="34" t="str">
        <f aca="false">CONCATENATE("(#", ASC( LMPreScn!I452), ") \d+ (\d+)")</f>
        <v>(#10057) \d+ (\d+)</v>
      </c>
      <c r="C330" s="0" t="n">
        <f aca="false">LMPreScn!I452</f>
        <v>10057</v>
      </c>
      <c r="D330" s="0" t="str">
        <f aca="false">CONCATENATE(P330,"_", R330, "_", T330)</f>
        <v>quarterback_tried_throw</v>
      </c>
      <c r="E330" s="0" t="str">
        <f aca="false">CONCATENATE( "list_", G330, "/", "half_", K330, "/", "agent_", O330, "/", "metverb_", Q330, "/", "target_", S330, "/", "avtcon_", I330)</f>
        <v>list_2/half_2/agent_45/metverb_12/target_45/avtcon_1</v>
      </c>
      <c r="F330" s="0" t="str">
        <f aca="false">CONCATENATE( H330, "/", L330, "/", P330, "/", R330, "/", T330, "/", J330)</f>
        <v>BH1N/second/quarterback/tried/throw/con</v>
      </c>
      <c r="G330" s="0" t="n">
        <f aca="false">IF(LEFT(H330,1)="A",1,IF(LEFT(H330,1)="B",2,IF(LEFT(H330,1)="C",3,IF(LEFT(H330,1)="D",4,#na))))</f>
        <v>2</v>
      </c>
      <c r="H330" s="0" t="str">
        <f aca="false">LMPreScn!A452</f>
        <v>BH1N</v>
      </c>
      <c r="I330" s="0" t="n">
        <v>1</v>
      </c>
      <c r="J330" s="0" t="s">
        <v>3592</v>
      </c>
      <c r="K330" s="0" t="n">
        <v>2</v>
      </c>
      <c r="L330" s="16" t="s">
        <v>3595</v>
      </c>
      <c r="M330" s="0" t="n">
        <f aca="false">1 + (2*(INT((ROW()-2-240)/4))) + MOD(ROW()-2,2)</f>
        <v>45</v>
      </c>
      <c r="N330" s="0" t="str">
        <f aca="false">CONCATENATE("context_",ASC(M330))</f>
        <v>context_45</v>
      </c>
      <c r="O330" s="0" t="n">
        <f aca="false">M330</f>
        <v>45</v>
      </c>
      <c r="P330" s="0" t="str">
        <f aca="false">MID(LMPreScn!M452, SEARCH(" ", LMPreScn!M452, SEARCH(" ", LMPreScn!M452))+1, SEARCH(" ", LMPreScn!M452, SEARCH(" ", LMPreScn!M452)+1) -  (SEARCH(" ", LMPreScn!M452, SEARCH(" ", LMPreScn!M452)) + 1))</f>
        <v>quarterback</v>
      </c>
      <c r="Q330" s="0" t="n">
        <f aca="false">IF(R330="attempted", 1, IF(R330="avoided", 2, IF(R330="began",3,IF(R330="completed",4, IF(R330="continued",5,IF(R330="endured", 6, IF(R330="enjoyed", 7, IF(R330="finished", 8, IF(R330="preferred", 9, IF(R330="resisted", 10, IF(R330="started", 11, IF(R330="tried",12,"ERROR"))))))))))))</f>
        <v>12</v>
      </c>
      <c r="R330" s="0" t="str">
        <f aca="false">LMPreScn!T452</f>
        <v>tried</v>
      </c>
      <c r="S330" s="0" t="n">
        <f aca="false">1 + (2*(INT((ROW()-2-240)/4))) + MOD(ROW()-2,2)</f>
        <v>45</v>
      </c>
      <c r="T330" s="0" t="str">
        <f aca="false">LMPreScn!CK452</f>
        <v>throw</v>
      </c>
      <c r="U330" s="33" t="n">
        <f aca="false">U90</f>
        <v>0.448979591836735</v>
      </c>
      <c r="V330" s="0" t="n">
        <f aca="false">LMPreScn!R452</f>
        <v>7</v>
      </c>
      <c r="W330" s="0" t="n">
        <f aca="false">LMPreScn!S452</f>
        <v>11</v>
      </c>
      <c r="X330" s="0" t="str">
        <f aca="false">LMPreScn!M452</f>
        <v>The quarterback tried his signature move.</v>
      </c>
      <c r="Y330" s="0" t="str">
        <f aca="false">LMPreScn!N452</f>
        <v>What he usually did was to</v>
      </c>
    </row>
    <row r="331" customFormat="false" ht="13.8" hidden="false" customHeight="false" outlineLevel="0" collapsed="false">
      <c r="A331" s="0" t="str">
        <f aca="false">CONCATENATE("Item/",ASC(C331),"/",E331)</f>
        <v>Item/11057/list_3/half_2/agent_46/metverb_12/target_46/avtcon_1</v>
      </c>
      <c r="B331" s="34" t="str">
        <f aca="false">CONCATENATE("(#", ASC( LMPreScn!I453), ") \d+ (\d+)")</f>
        <v>(#11057) \d+ (\d+)</v>
      </c>
      <c r="C331" s="0" t="n">
        <f aca="false">LMPreScn!I453</f>
        <v>11057</v>
      </c>
      <c r="D331" s="0" t="str">
        <f aca="false">CONCATENATE(P331,"_", R331, "_", T331)</f>
        <v>basketball_tried_dunk</v>
      </c>
      <c r="E331" s="0" t="str">
        <f aca="false">CONCATENATE( "list_", G331, "/", "half_", K331, "/", "agent_", O331, "/", "metverb_", Q331, "/", "target_", S331, "/", "avtcon_", I331)</f>
        <v>list_3/half_2/agent_46/metverb_12/target_46/avtcon_1</v>
      </c>
      <c r="F331" s="0" t="str">
        <f aca="false">CONCATENATE( H331, "/", L331, "/", P331, "/", R331, "/", T331, "/", J331)</f>
        <v>CH1N/second/basketball/tried/dunk/con</v>
      </c>
      <c r="G331" s="0" t="n">
        <f aca="false">IF(LEFT(H331,1)="A",1,IF(LEFT(H331,1)="B",2,IF(LEFT(H331,1)="C",3,IF(LEFT(H331,1)="D",4,#na))))</f>
        <v>3</v>
      </c>
      <c r="H331" s="0" t="str">
        <f aca="false">LMPreScn!A453</f>
        <v>CH1N</v>
      </c>
      <c r="I331" s="0" t="n">
        <v>1</v>
      </c>
      <c r="J331" s="0" t="s">
        <v>3592</v>
      </c>
      <c r="K331" s="0" t="n">
        <v>2</v>
      </c>
      <c r="L331" s="16" t="s">
        <v>3595</v>
      </c>
      <c r="M331" s="0" t="n">
        <f aca="false">1 + (2*(INT((ROW()-2-240)/4))) + MOD(ROW(),2)</f>
        <v>46</v>
      </c>
      <c r="N331" s="0" t="str">
        <f aca="false">CONCATENATE("context_",ASC(M331))</f>
        <v>context_46</v>
      </c>
      <c r="O331" s="0" t="n">
        <f aca="false">M331</f>
        <v>46</v>
      </c>
      <c r="P331" s="0" t="str">
        <f aca="false">MID(LMPreScn!M453, SEARCH(" ", LMPreScn!M453, SEARCH(" ", LMPreScn!M453))+1, SEARCH(" ", LMPreScn!M453, SEARCH(" ", LMPreScn!M453)+1) -  (SEARCH(" ", LMPreScn!M453, SEARCH(" ", LMPreScn!M453)) + 1))</f>
        <v>basketball</v>
      </c>
      <c r="Q331" s="0" t="n">
        <f aca="false">IF(R331="attempted", 1, IF(R331="avoided", 2, IF(R331="began",3,IF(R331="completed",4, IF(R331="continued",5,IF(R331="endured", 6, IF(R331="enjoyed", 7, IF(R331="finished", 8, IF(R331="preferred", 9, IF(R331="resisted", 10, IF(R331="started", 11, IF(R331="tried",12,"ERROR"))))))))))))</f>
        <v>12</v>
      </c>
      <c r="R331" s="0" t="str">
        <f aca="false">LMPreScn!T453</f>
        <v>tried</v>
      </c>
      <c r="S331" s="0" t="n">
        <f aca="false">1 + (2*(INT((ROW()-2-240)/4))) + MOD(ROW()-2,2)</f>
        <v>46</v>
      </c>
      <c r="T331" s="0" t="str">
        <f aca="false">LMPreScn!CK453</f>
        <v>dunk</v>
      </c>
      <c r="U331" s="33" t="n">
        <f aca="false">U91</f>
        <v>0.326530612244898</v>
      </c>
      <c r="V331" s="0" t="n">
        <f aca="false">LMPreScn!R453</f>
        <v>7</v>
      </c>
      <c r="W331" s="0" t="n">
        <f aca="false">LMPreScn!S453</f>
        <v>11</v>
      </c>
      <c r="X331" s="0" t="str">
        <f aca="false">LMPreScn!M453</f>
        <v>The basketball player tried his signature move.</v>
      </c>
      <c r="Y331" s="0" t="str">
        <f aca="false">LMPreScn!N453</f>
        <v>What he usually did was to</v>
      </c>
    </row>
    <row r="332" customFormat="false" ht="13.8" hidden="false" customHeight="false" outlineLevel="0" collapsed="false">
      <c r="A332" s="0" t="str">
        <f aca="false">CONCATENATE("Item/",ASC(C332),"/",E332)</f>
        <v>Item/12057/list_4/half_2/agent_45/metverb_12/target_46/avtcon_2</v>
      </c>
      <c r="B332" s="34" t="str">
        <f aca="false">CONCATENATE("(#", ASC( LMPreScn!I454), ") \d+ (\d+)")</f>
        <v>(#12057) \d+ (\d+)</v>
      </c>
      <c r="C332" s="0" t="n">
        <f aca="false">LMPreScn!I454</f>
        <v>12057</v>
      </c>
      <c r="D332" s="0" t="str">
        <f aca="false">CONCATENATE(P332,"_", R332, "_", T332)</f>
        <v>quarterback_tried_dunk</v>
      </c>
      <c r="E332" s="0" t="str">
        <f aca="false">CONCATENATE( "list_", G332, "/", "half_", K332, "/", "agent_", O332, "/", "metverb_", Q332, "/", "target_", S332, "/", "avtcon_", I332)</f>
        <v>list_4/half_2/agent_45/metverb_12/target_46/avtcon_2</v>
      </c>
      <c r="F332" s="0" t="str">
        <f aca="false">CONCATENATE( H332, "/", L332, "/", P332, "/", R332, "/", T332, "/", J332)</f>
        <v>DH1N/second/quarterback/tried/dunk/incon</v>
      </c>
      <c r="G332" s="0" t="n">
        <f aca="false">IF(LEFT(H332,1)="A",1,IF(LEFT(H332,1)="B",2,IF(LEFT(H332,1)="C",3,IF(LEFT(H332,1)="D",4,#na))))</f>
        <v>4</v>
      </c>
      <c r="H332" s="0" t="str">
        <f aca="false">LMPreScn!A454</f>
        <v>DH1N</v>
      </c>
      <c r="I332" s="0" t="n">
        <v>2</v>
      </c>
      <c r="J332" s="0" t="s">
        <v>3594</v>
      </c>
      <c r="K332" s="0" t="n">
        <v>2</v>
      </c>
      <c r="L332" s="16" t="s">
        <v>3595</v>
      </c>
      <c r="M332" s="0" t="n">
        <f aca="false">1 + (2*(INT((ROW()-2-240)/4))) + MOD(ROW()-2,2)</f>
        <v>45</v>
      </c>
      <c r="N332" s="0" t="str">
        <f aca="false">CONCATENATE("context_",ASC(M332))</f>
        <v>context_45</v>
      </c>
      <c r="O332" s="0" t="n">
        <f aca="false">M332</f>
        <v>45</v>
      </c>
      <c r="P332" s="0" t="str">
        <f aca="false">MID(LMPreScn!M454, SEARCH(" ", LMPreScn!M454, SEARCH(" ", LMPreScn!M454))+1, SEARCH(" ", LMPreScn!M454, SEARCH(" ", LMPreScn!M454)+1) -  (SEARCH(" ", LMPreScn!M454, SEARCH(" ", LMPreScn!M454)) + 1))</f>
        <v>quarterback</v>
      </c>
      <c r="Q332" s="0" t="n">
        <f aca="false">IF(R332="attempted", 1, IF(R332="avoided", 2, IF(R332="began",3,IF(R332="completed",4, IF(R332="continued",5,IF(R332="endured", 6, IF(R332="enjoyed", 7, IF(R332="finished", 8, IF(R332="preferred", 9, IF(R332="resisted", 10, IF(R332="started", 11, IF(R332="tried",12,"ERROR"))))))))))))</f>
        <v>12</v>
      </c>
      <c r="R332" s="0" t="str">
        <f aca="false">LMPreScn!T454</f>
        <v>tried</v>
      </c>
      <c r="S332" s="0" t="n">
        <f aca="false">1 + (2*(INT((ROW()-2-240)/4))) + MOD(ROW()-1,2)</f>
        <v>46</v>
      </c>
      <c r="T332" s="0" t="str">
        <f aca="false">LMPreScn!CK454</f>
        <v>dunk</v>
      </c>
      <c r="U332" s="33" t="n">
        <f aca="false">U92</f>
        <v>0</v>
      </c>
      <c r="V332" s="0" t="n">
        <f aca="false">LMPreScn!R454</f>
        <v>7</v>
      </c>
      <c r="W332" s="0" t="n">
        <f aca="false">LMPreScn!S454</f>
        <v>11</v>
      </c>
      <c r="X332" s="0" t="str">
        <f aca="false">LMPreScn!M454</f>
        <v>The quarterback tried his signature move.</v>
      </c>
      <c r="Y332" s="0" t="str">
        <f aca="false">LMPreScn!N454</f>
        <v>What he usually did was to</v>
      </c>
    </row>
    <row r="333" customFormat="false" ht="13.8" hidden="false" customHeight="false" outlineLevel="0" collapsed="false">
      <c r="A333" s="0" t="str">
        <f aca="false">CONCATENATE("Item/",ASC(C333),"/",E333)</f>
        <v>Item/13057/list_1/half_2/agent_46/metverb_12/target_45/avtcon_2</v>
      </c>
      <c r="B333" s="34" t="str">
        <f aca="false">CONCATENATE("(#", ASC( LMPreScn!I455), ") \d+ (\d+)")</f>
        <v>(#13057) \d+ (\d+)</v>
      </c>
      <c r="C333" s="0" t="n">
        <f aca="false">LMPreScn!I455</f>
        <v>13057</v>
      </c>
      <c r="D333" s="0" t="str">
        <f aca="false">CONCATENATE(P333,"_", R333, "_", T333)</f>
        <v>basketball_tried_throw</v>
      </c>
      <c r="E333" s="0" t="str">
        <f aca="false">CONCATENATE( "list_", G333, "/", "half_", K333, "/", "agent_", O333, "/", "metverb_", Q333, "/", "target_", S333, "/", "avtcon_", I333)</f>
        <v>list_1/half_2/agent_46/metverb_12/target_45/avtcon_2</v>
      </c>
      <c r="F333" s="0" t="str">
        <f aca="false">CONCATENATE( H333, "/", L333, "/", P333, "/", R333, "/", T333, "/", J333)</f>
        <v>AH1N/second/basketball/tried/throw/incon</v>
      </c>
      <c r="G333" s="0" t="n">
        <f aca="false">IF(LEFT(H333,1)="A",1,IF(LEFT(H333,1)="B",2,IF(LEFT(H333,1)="C",3,IF(LEFT(H333,1)="D",4,#na))))</f>
        <v>1</v>
      </c>
      <c r="H333" s="0" t="str">
        <f aca="false">LMPreScn!A455</f>
        <v>AH1N</v>
      </c>
      <c r="I333" s="0" t="n">
        <v>2</v>
      </c>
      <c r="J333" s="0" t="s">
        <v>3594</v>
      </c>
      <c r="K333" s="0" t="n">
        <v>2</v>
      </c>
      <c r="L333" s="16" t="s">
        <v>3595</v>
      </c>
      <c r="M333" s="0" t="n">
        <f aca="false">1 + (2*(INT((ROW()-2-240)/4))) + MOD(ROW(),2)</f>
        <v>46</v>
      </c>
      <c r="N333" s="0" t="str">
        <f aca="false">CONCATENATE("context_",ASC(M333))</f>
        <v>context_46</v>
      </c>
      <c r="O333" s="0" t="n">
        <f aca="false">M333</f>
        <v>46</v>
      </c>
      <c r="P333" s="0" t="str">
        <f aca="false">MID(LMPreScn!M455, SEARCH(" ", LMPreScn!M455, SEARCH(" ", LMPreScn!M455))+1, SEARCH(" ", LMPreScn!M455, SEARCH(" ", LMPreScn!M455)+1) -  (SEARCH(" ", LMPreScn!M455, SEARCH(" ", LMPreScn!M455)) + 1))</f>
        <v>basketball</v>
      </c>
      <c r="Q333" s="0" t="n">
        <f aca="false">IF(R333="attempted", 1, IF(R333="avoided", 2, IF(R333="began",3,IF(R333="completed",4, IF(R333="continued",5,IF(R333="endured", 6, IF(R333="enjoyed", 7, IF(R333="finished", 8, IF(R333="preferred", 9, IF(R333="resisted", 10, IF(R333="started", 11, IF(R333="tried",12,"ERROR"))))))))))))</f>
        <v>12</v>
      </c>
      <c r="R333" s="0" t="str">
        <f aca="false">LMPreScn!T455</f>
        <v>tried</v>
      </c>
      <c r="S333" s="0" t="n">
        <f aca="false">1 + (2*(INT((ROW()-2-240)/4))) + MOD(ROW()-1,2)</f>
        <v>45</v>
      </c>
      <c r="T333" s="0" t="str">
        <f aca="false">LMPreScn!CK455</f>
        <v>throw</v>
      </c>
      <c r="U333" s="33" t="n">
        <f aca="false">U93</f>
        <v>0.183673469387755</v>
      </c>
      <c r="V333" s="0" t="n">
        <f aca="false">LMPreScn!R455</f>
        <v>7</v>
      </c>
      <c r="W333" s="0" t="n">
        <f aca="false">LMPreScn!S455</f>
        <v>11</v>
      </c>
      <c r="X333" s="0" t="str">
        <f aca="false">LMPreScn!M455</f>
        <v>The basketball player tried his signature move.</v>
      </c>
      <c r="Y333" s="0" t="str">
        <f aca="false">LMPreScn!N455</f>
        <v>What he usually did was to</v>
      </c>
    </row>
    <row r="334" customFormat="false" ht="13.8" hidden="false" customHeight="false" outlineLevel="0" collapsed="false">
      <c r="A334" s="0" t="str">
        <f aca="false">CONCATENATE("Item/",ASC(C334),"/",E334)</f>
        <v>Item/15057/list_3/half_2/agent_47/metverb_12/target_47/avtcon_1</v>
      </c>
      <c r="B334" s="34" t="str">
        <f aca="false">CONCATENATE("(#", ASC( LMPreScn!I456), ") \d+ (\d+)")</f>
        <v>(#15057) \d+ (\d+)</v>
      </c>
      <c r="C334" s="0" t="n">
        <f aca="false">LMPreScn!I456</f>
        <v>15057</v>
      </c>
      <c r="D334" s="0" t="str">
        <f aca="false">CONCATENATE(P334,"_", R334, "_", T334)</f>
        <v>quarterback_tried_throw</v>
      </c>
      <c r="E334" s="0" t="str">
        <f aca="false">CONCATENATE( "list_", G334, "/", "half_", K334, "/", "agent_", O334, "/", "metverb_", Q334, "/", "target_", S334, "/", "avtcon_", I334)</f>
        <v>list_3/half_2/agent_47/metverb_12/target_47/avtcon_1</v>
      </c>
      <c r="F334" s="0" t="str">
        <f aca="false">CONCATENATE( H334, "/", L334, "/", P334, "/", R334, "/", T334, "/", J334)</f>
        <v>CH2N/second/quarterback/tried/throw/con</v>
      </c>
      <c r="G334" s="0" t="n">
        <f aca="false">IF(LEFT(H334,1)="A",1,IF(LEFT(H334,1)="B",2,IF(LEFT(H334,1)="C",3,IF(LEFT(H334,1)="D",4,#na))))</f>
        <v>3</v>
      </c>
      <c r="H334" s="0" t="str">
        <f aca="false">LMPreScn!A456</f>
        <v>CH2N</v>
      </c>
      <c r="I334" s="0" t="n">
        <v>1</v>
      </c>
      <c r="J334" s="0" t="s">
        <v>3592</v>
      </c>
      <c r="K334" s="0" t="n">
        <v>2</v>
      </c>
      <c r="L334" s="16" t="s">
        <v>3595</v>
      </c>
      <c r="M334" s="0" t="n">
        <f aca="false">1 + (2*(INT((ROW()-2-240)/4))) + MOD(ROW()-2,2)</f>
        <v>47</v>
      </c>
      <c r="N334" s="0" t="str">
        <f aca="false">CONCATENATE("context_",ASC(M334))</f>
        <v>context_47</v>
      </c>
      <c r="O334" s="0" t="n">
        <f aca="false">M334</f>
        <v>47</v>
      </c>
      <c r="P334" s="0" t="str">
        <f aca="false">MID(LMPreScn!M456, SEARCH(" ", LMPreScn!M456, SEARCH(" ", LMPreScn!M456))+1, SEARCH(" ", LMPreScn!M456, SEARCH(" ", LMPreScn!M456)+1) -  (SEARCH(" ", LMPreScn!M456, SEARCH(" ", LMPreScn!M456)) + 1))</f>
        <v>quarterback</v>
      </c>
      <c r="Q334" s="0" t="n">
        <f aca="false">IF(R334="attempted", 1, IF(R334="avoided", 2, IF(R334="began",3,IF(R334="completed",4, IF(R334="continued",5,IF(R334="endured", 6, IF(R334="enjoyed", 7, IF(R334="finished", 8, IF(R334="preferred", 9, IF(R334="resisted", 10, IF(R334="started", 11, IF(R334="tried",12,"ERROR"))))))))))))</f>
        <v>12</v>
      </c>
      <c r="R334" s="0" t="str">
        <f aca="false">LMPreScn!T456</f>
        <v>tried</v>
      </c>
      <c r="S334" s="0" t="n">
        <f aca="false">1 + (2*(INT((ROW()-2-240)/4))) + MOD(ROW()-2,2)</f>
        <v>47</v>
      </c>
      <c r="T334" s="0" t="str">
        <f aca="false">LMPreScn!CK456</f>
        <v>throw</v>
      </c>
      <c r="U334" s="33" t="n">
        <f aca="false">U94</f>
        <v>0.448979591836735</v>
      </c>
      <c r="V334" s="0" t="n">
        <f aca="false">LMPreScn!R456</f>
        <v>7</v>
      </c>
      <c r="W334" s="0" t="n">
        <f aca="false">LMPreScn!S456</f>
        <v>11</v>
      </c>
      <c r="X334" s="0" t="str">
        <f aca="false">LMPreScn!M456</f>
        <v>The quarterback tried his signature move.</v>
      </c>
      <c r="Y334" s="0" t="str">
        <f aca="false">LMPreScn!N456</f>
        <v>What he usually did was to</v>
      </c>
    </row>
    <row r="335" customFormat="false" ht="13.8" hidden="false" customHeight="false" outlineLevel="0" collapsed="false">
      <c r="A335" s="0" t="str">
        <f aca="false">CONCATENATE("Item/",ASC(C335),"/",E335)</f>
        <v>Item/16057/list_2/half_2/agent_48/metverb_12/target_48/avtcon_1</v>
      </c>
      <c r="B335" s="34" t="str">
        <f aca="false">CONCATENATE("(#", ASC( LMPreScn!I457), ") \d+ (\d+)")</f>
        <v>(#16057) \d+ (\d+)</v>
      </c>
      <c r="C335" s="0" t="n">
        <f aca="false">LMPreScn!I457</f>
        <v>16057</v>
      </c>
      <c r="D335" s="0" t="str">
        <f aca="false">CONCATENATE(P335,"_", R335, "_", T335)</f>
        <v>basketball_tried_dunk</v>
      </c>
      <c r="E335" s="0" t="str">
        <f aca="false">CONCATENATE( "list_", G335, "/", "half_", K335, "/", "agent_", O335, "/", "metverb_", Q335, "/", "target_", S335, "/", "avtcon_", I335)</f>
        <v>list_2/half_2/agent_48/metverb_12/target_48/avtcon_1</v>
      </c>
      <c r="F335" s="0" t="str">
        <f aca="false">CONCATENATE( H335, "/", L335, "/", P335, "/", R335, "/", T335, "/", J335)</f>
        <v>BH2N/second/basketball/tried/dunk/con</v>
      </c>
      <c r="G335" s="0" t="n">
        <f aca="false">IF(LEFT(H335,1)="A",1,IF(LEFT(H335,1)="B",2,IF(LEFT(H335,1)="C",3,IF(LEFT(H335,1)="D",4,#na))))</f>
        <v>2</v>
      </c>
      <c r="H335" s="0" t="str">
        <f aca="false">LMPreScn!A457</f>
        <v>BH2N</v>
      </c>
      <c r="I335" s="0" t="n">
        <v>1</v>
      </c>
      <c r="J335" s="0" t="s">
        <v>3592</v>
      </c>
      <c r="K335" s="0" t="n">
        <v>2</v>
      </c>
      <c r="L335" s="16" t="s">
        <v>3595</v>
      </c>
      <c r="M335" s="0" t="n">
        <f aca="false">1 + (2*(INT((ROW()-2-240)/4))) + MOD(ROW(),2)</f>
        <v>48</v>
      </c>
      <c r="N335" s="0" t="str">
        <f aca="false">CONCATENATE("context_",ASC(M335))</f>
        <v>context_48</v>
      </c>
      <c r="O335" s="0" t="n">
        <f aca="false">M335</f>
        <v>48</v>
      </c>
      <c r="P335" s="0" t="str">
        <f aca="false">MID(LMPreScn!M457, SEARCH(" ", LMPreScn!M457, SEARCH(" ", LMPreScn!M457))+1, SEARCH(" ", LMPreScn!M457, SEARCH(" ", LMPreScn!M457)+1) -  (SEARCH(" ", LMPreScn!M457, SEARCH(" ", LMPreScn!M457)) + 1))</f>
        <v>basketball</v>
      </c>
      <c r="Q335" s="0" t="n">
        <f aca="false">IF(R335="attempted", 1, IF(R335="avoided", 2, IF(R335="began",3,IF(R335="completed",4, IF(R335="continued",5,IF(R335="endured", 6, IF(R335="enjoyed", 7, IF(R335="finished", 8, IF(R335="preferred", 9, IF(R335="resisted", 10, IF(R335="started", 11, IF(R335="tried",12,"ERROR"))))))))))))</f>
        <v>12</v>
      </c>
      <c r="R335" s="0" t="str">
        <f aca="false">LMPreScn!T457</f>
        <v>tried</v>
      </c>
      <c r="S335" s="0" t="n">
        <f aca="false">1 + (2*(INT((ROW()-2-240)/4))) + MOD(ROW()-2,2)</f>
        <v>48</v>
      </c>
      <c r="T335" s="0" t="str">
        <f aca="false">LMPreScn!CK457</f>
        <v>dunk</v>
      </c>
      <c r="U335" s="33" t="n">
        <f aca="false">U95</f>
        <v>0.326530612244898</v>
      </c>
      <c r="V335" s="0" t="n">
        <f aca="false">LMPreScn!R457</f>
        <v>7</v>
      </c>
      <c r="W335" s="0" t="n">
        <f aca="false">LMPreScn!S457</f>
        <v>11</v>
      </c>
      <c r="X335" s="0" t="str">
        <f aca="false">LMPreScn!M457</f>
        <v>The basketball player tried his signature move.</v>
      </c>
      <c r="Y335" s="0" t="str">
        <f aca="false">LMPreScn!N457</f>
        <v>What he usually did was to</v>
      </c>
    </row>
    <row r="336" customFormat="false" ht="13.8" hidden="false" customHeight="false" outlineLevel="0" collapsed="false">
      <c r="A336" s="0" t="str">
        <f aca="false">CONCATENATE("Item/",ASC(C336),"/",E336)</f>
        <v>Item/17057/list_1/half_2/agent_47/metverb_12/target_48/avtcon_2</v>
      </c>
      <c r="B336" s="34" t="str">
        <f aca="false">CONCATENATE("(#", ASC( LMPreScn!I458), ") \d+ (\d+)")</f>
        <v>(#17057) \d+ (\d+)</v>
      </c>
      <c r="C336" s="0" t="n">
        <f aca="false">LMPreScn!I458</f>
        <v>17057</v>
      </c>
      <c r="D336" s="0" t="str">
        <f aca="false">CONCATENATE(P336,"_", R336, "_", T336)</f>
        <v>quarterback_tried_dunk</v>
      </c>
      <c r="E336" s="0" t="str">
        <f aca="false">CONCATENATE( "list_", G336, "/", "half_", K336, "/", "agent_", O336, "/", "metverb_", Q336, "/", "target_", S336, "/", "avtcon_", I336)</f>
        <v>list_1/half_2/agent_47/metverb_12/target_48/avtcon_2</v>
      </c>
      <c r="F336" s="0" t="str">
        <f aca="false">CONCATENATE( H336, "/", L336, "/", P336, "/", R336, "/", T336, "/", J336)</f>
        <v>AH2N/second/quarterback/tried/dunk/incon</v>
      </c>
      <c r="G336" s="0" t="n">
        <f aca="false">IF(LEFT(H336,1)="A",1,IF(LEFT(H336,1)="B",2,IF(LEFT(H336,1)="C",3,IF(LEFT(H336,1)="D",4,#na))))</f>
        <v>1</v>
      </c>
      <c r="H336" s="0" t="str">
        <f aca="false">LMPreScn!A458</f>
        <v>AH2N</v>
      </c>
      <c r="I336" s="0" t="n">
        <v>2</v>
      </c>
      <c r="J336" s="0" t="s">
        <v>3594</v>
      </c>
      <c r="K336" s="0" t="n">
        <v>2</v>
      </c>
      <c r="L336" s="16" t="s">
        <v>3595</v>
      </c>
      <c r="M336" s="0" t="n">
        <f aca="false">1 + (2*(INT((ROW()-2-240)/4))) + MOD(ROW()-2,2)</f>
        <v>47</v>
      </c>
      <c r="N336" s="0" t="str">
        <f aca="false">CONCATENATE("context_",ASC(M336))</f>
        <v>context_47</v>
      </c>
      <c r="O336" s="0" t="n">
        <f aca="false">M336</f>
        <v>47</v>
      </c>
      <c r="P336" s="0" t="str">
        <f aca="false">MID(LMPreScn!M458, SEARCH(" ", LMPreScn!M458, SEARCH(" ", LMPreScn!M458))+1, SEARCH(" ", LMPreScn!M458, SEARCH(" ", LMPreScn!M458)+1) -  (SEARCH(" ", LMPreScn!M458, SEARCH(" ", LMPreScn!M458)) + 1))</f>
        <v>quarterback</v>
      </c>
      <c r="Q336" s="0" t="n">
        <f aca="false">IF(R336="attempted", 1, IF(R336="avoided", 2, IF(R336="began",3,IF(R336="completed",4, IF(R336="continued",5,IF(R336="endured", 6, IF(R336="enjoyed", 7, IF(R336="finished", 8, IF(R336="preferred", 9, IF(R336="resisted", 10, IF(R336="started", 11, IF(R336="tried",12,"ERROR"))))))))))))</f>
        <v>12</v>
      </c>
      <c r="R336" s="0" t="str">
        <f aca="false">LMPreScn!T458</f>
        <v>tried</v>
      </c>
      <c r="S336" s="0" t="n">
        <f aca="false">1 + (2*(INT((ROW()-2-240)/4))) + MOD(ROW()-1,2)</f>
        <v>48</v>
      </c>
      <c r="T336" s="0" t="str">
        <f aca="false">LMPreScn!CK458</f>
        <v>dunk</v>
      </c>
      <c r="U336" s="33" t="n">
        <f aca="false">U96</f>
        <v>0</v>
      </c>
      <c r="V336" s="0" t="n">
        <f aca="false">LMPreScn!R458</f>
        <v>7</v>
      </c>
      <c r="W336" s="0" t="n">
        <f aca="false">LMPreScn!S458</f>
        <v>11</v>
      </c>
      <c r="X336" s="0" t="str">
        <f aca="false">LMPreScn!M458</f>
        <v>The quarterback tried his signature move.</v>
      </c>
      <c r="Y336" s="0" t="str">
        <f aca="false">LMPreScn!N458</f>
        <v>What he usually did was to</v>
      </c>
    </row>
    <row r="337" customFormat="false" ht="13.8" hidden="false" customHeight="false" outlineLevel="0" collapsed="false">
      <c r="A337" s="0" t="str">
        <f aca="false">CONCATENATE("Item/",ASC(C337),"/",E337)</f>
        <v>Item/18057/list_4/half_2/agent_48/metverb_12/target_47/avtcon_2</v>
      </c>
      <c r="B337" s="34" t="str">
        <f aca="false">CONCATENATE("(#", ASC( LMPreScn!I459), ") \d+ (\d+)")</f>
        <v>(#18057) \d+ (\d+)</v>
      </c>
      <c r="C337" s="0" t="n">
        <f aca="false">LMPreScn!I459</f>
        <v>18057</v>
      </c>
      <c r="D337" s="0" t="str">
        <f aca="false">CONCATENATE(P337,"_", R337, "_", T337)</f>
        <v>basketball_tried_throw</v>
      </c>
      <c r="E337" s="0" t="str">
        <f aca="false">CONCATENATE( "list_", G337, "/", "half_", K337, "/", "agent_", O337, "/", "metverb_", Q337, "/", "target_", S337, "/", "avtcon_", I337)</f>
        <v>list_4/half_2/agent_48/metverb_12/target_47/avtcon_2</v>
      </c>
      <c r="F337" s="0" t="str">
        <f aca="false">CONCATENATE( H337, "/", L337, "/", P337, "/", R337, "/", T337, "/", J337)</f>
        <v>DH2N/second/basketball/tried/throw/incon</v>
      </c>
      <c r="G337" s="0" t="n">
        <f aca="false">IF(LEFT(H337,1)="A",1,IF(LEFT(H337,1)="B",2,IF(LEFT(H337,1)="C",3,IF(LEFT(H337,1)="D",4,#na))))</f>
        <v>4</v>
      </c>
      <c r="H337" s="0" t="str">
        <f aca="false">LMPreScn!A459</f>
        <v>DH2N</v>
      </c>
      <c r="I337" s="0" t="n">
        <v>2</v>
      </c>
      <c r="J337" s="0" t="s">
        <v>3594</v>
      </c>
      <c r="K337" s="0" t="n">
        <v>2</v>
      </c>
      <c r="L337" s="16" t="s">
        <v>3595</v>
      </c>
      <c r="M337" s="0" t="n">
        <f aca="false">1 + (2*(INT((ROW()-2-240)/4))) + MOD(ROW(),2)</f>
        <v>48</v>
      </c>
      <c r="N337" s="0" t="str">
        <f aca="false">CONCATENATE("context_",ASC(M337))</f>
        <v>context_48</v>
      </c>
      <c r="O337" s="0" t="n">
        <f aca="false">M337</f>
        <v>48</v>
      </c>
      <c r="P337" s="0" t="str">
        <f aca="false">MID(LMPreScn!M459, SEARCH(" ", LMPreScn!M459, SEARCH(" ", LMPreScn!M459))+1, SEARCH(" ", LMPreScn!M459, SEARCH(" ", LMPreScn!M459)+1) -  (SEARCH(" ", LMPreScn!M459, SEARCH(" ", LMPreScn!M459)) + 1))</f>
        <v>basketball</v>
      </c>
      <c r="Q337" s="0" t="n">
        <f aca="false">IF(R337="attempted", 1, IF(R337="avoided", 2, IF(R337="began",3,IF(R337="completed",4, IF(R337="continued",5,IF(R337="endured", 6, IF(R337="enjoyed", 7, IF(R337="finished", 8, IF(R337="preferred", 9, IF(R337="resisted", 10, IF(R337="started", 11, IF(R337="tried",12,"ERROR"))))))))))))</f>
        <v>12</v>
      </c>
      <c r="R337" s="0" t="str">
        <f aca="false">LMPreScn!T459</f>
        <v>tried</v>
      </c>
      <c r="S337" s="0" t="n">
        <f aca="false">1 + (2*(INT((ROW()-2-240)/4))) + MOD(ROW()-1,2)</f>
        <v>47</v>
      </c>
      <c r="T337" s="0" t="str">
        <f aca="false">LMPreScn!CK459</f>
        <v>throw</v>
      </c>
      <c r="U337" s="33" t="n">
        <f aca="false">U97</f>
        <v>0.183673469387755</v>
      </c>
      <c r="V337" s="0" t="n">
        <f aca="false">LMPreScn!R459</f>
        <v>7</v>
      </c>
      <c r="W337" s="0" t="n">
        <f aca="false">LMPreScn!S459</f>
        <v>11</v>
      </c>
      <c r="X337" s="0" t="str">
        <f aca="false">LMPreScn!M459</f>
        <v>The basketball player tried his signature move.</v>
      </c>
      <c r="Y337" s="0" t="str">
        <f aca="false">LMPreScn!N459</f>
        <v>What he usually did was to</v>
      </c>
    </row>
    <row r="338" customFormat="false" ht="13.8" hidden="false" customHeight="false" outlineLevel="0" collapsed="false">
      <c r="A338" s="0" t="str">
        <f aca="false">CONCATENATE("Item/",ASC(C338),"/",E338)</f>
        <v>Item/10058/list_2/half_2/agent_49/metverb_12/target_49/avtcon_1</v>
      </c>
      <c r="B338" s="34" t="str">
        <f aca="false">CONCATENATE("(#", ASC( LMPreScn!I460), ") \d+ (\d+)")</f>
        <v>(#10058) \d+ (\d+)</v>
      </c>
      <c r="C338" s="0" t="n">
        <f aca="false">LMPreScn!I460</f>
        <v>10058</v>
      </c>
      <c r="D338" s="0" t="str">
        <f aca="false">CONCATENATE(P338,"_", R338, "_", T338)</f>
        <v>door-to-door_tried_knock</v>
      </c>
      <c r="E338" s="0" t="str">
        <f aca="false">CONCATENATE( "list_", G338, "/", "half_", K338, "/", "agent_", O338, "/", "metverb_", Q338, "/", "target_", S338, "/", "avtcon_", I338)</f>
        <v>list_2/half_2/agent_49/metverb_12/target_49/avtcon_1</v>
      </c>
      <c r="F338" s="0" t="str">
        <f aca="false">CONCATENATE( H338, "/", L338, "/", P338, "/", R338, "/", T338, "/", J338)</f>
        <v>BH1N/second/door-to-door/tried/knock/con</v>
      </c>
      <c r="G338" s="0" t="n">
        <f aca="false">IF(LEFT(H338,1)="A",1,IF(LEFT(H338,1)="B",2,IF(LEFT(H338,1)="C",3,IF(LEFT(H338,1)="D",4,#na))))</f>
        <v>2</v>
      </c>
      <c r="H338" s="0" t="str">
        <f aca="false">LMPreScn!A460</f>
        <v>BH1N</v>
      </c>
      <c r="I338" s="0" t="n">
        <v>1</v>
      </c>
      <c r="J338" s="0" t="s">
        <v>3592</v>
      </c>
      <c r="K338" s="0" t="n">
        <v>2</v>
      </c>
      <c r="L338" s="16" t="s">
        <v>3595</v>
      </c>
      <c r="M338" s="0" t="n">
        <f aca="false">1 + (2*(INT((ROW()-2-240)/4))) + MOD(ROW()-2,2)</f>
        <v>49</v>
      </c>
      <c r="N338" s="0" t="str">
        <f aca="false">CONCATENATE("context_",ASC(M338))</f>
        <v>context_49</v>
      </c>
      <c r="O338" s="0" t="n">
        <f aca="false">M338</f>
        <v>49</v>
      </c>
      <c r="P338" s="0" t="str">
        <f aca="false">MID(LMPreScn!M460, SEARCH(" ", LMPreScn!M460, SEARCH(" ", LMPreScn!M460))+1, SEARCH(" ", LMPreScn!M460, SEARCH(" ", LMPreScn!M460)+1) -  (SEARCH(" ", LMPreScn!M460, SEARCH(" ", LMPreScn!M460)) + 1))</f>
        <v>door-to-door</v>
      </c>
      <c r="Q338" s="0" t="n">
        <f aca="false">IF(R338="attempted", 1, IF(R338="avoided", 2, IF(R338="began",3,IF(R338="completed",4, IF(R338="continued",5,IF(R338="endured", 6, IF(R338="enjoyed", 7, IF(R338="finished", 8, IF(R338="preferred", 9, IF(R338="resisted", 10, IF(R338="started", 11, IF(R338="tried",12,"ERROR"))))))))))))</f>
        <v>12</v>
      </c>
      <c r="R338" s="0" t="str">
        <f aca="false">LMPreScn!T460</f>
        <v>tried</v>
      </c>
      <c r="S338" s="0" t="n">
        <f aca="false">1 + (2*(INT((ROW()-2-240)/4))) + MOD(ROW()-2,2)</f>
        <v>49</v>
      </c>
      <c r="T338" s="0" t="str">
        <f aca="false">LMPreScn!CK460</f>
        <v>knock</v>
      </c>
      <c r="U338" s="33" t="n">
        <f aca="false">U98</f>
        <v>0.530612244897959</v>
      </c>
      <c r="V338" s="0" t="n">
        <f aca="false">LMPreScn!R460</f>
        <v>7</v>
      </c>
      <c r="W338" s="0" t="n">
        <f aca="false">LMPreScn!S460</f>
        <v>11</v>
      </c>
      <c r="X338" s="0" t="str">
        <f aca="false">LMPreScn!M460</f>
        <v>The door-to-door salesman tried an apartment.</v>
      </c>
      <c r="Y338" s="0" t="str">
        <f aca="false">LMPreScn!N460</f>
        <v>He was a little scared to</v>
      </c>
    </row>
    <row r="339" customFormat="false" ht="13.8" hidden="false" customHeight="false" outlineLevel="0" collapsed="false">
      <c r="A339" s="0" t="str">
        <f aca="false">CONCATENATE("Item/",ASC(C339),"/",E339)</f>
        <v>Item/11058/list_3/half_2/agent_50/metverb_12/target_50/avtcon_1</v>
      </c>
      <c r="B339" s="34" t="str">
        <f aca="false">CONCATENATE("(#", ASC( LMPreScn!I461), ") \d+ (\d+)")</f>
        <v>(#11058) \d+ (\d+)</v>
      </c>
      <c r="C339" s="0" t="n">
        <f aca="false">LMPreScn!I461</f>
        <v>11058</v>
      </c>
      <c r="D339" s="0" t="str">
        <f aca="false">CONCATENATE(P339,"_", R339, "_", T339)</f>
        <v>former_tried_move</v>
      </c>
      <c r="E339" s="0" t="str">
        <f aca="false">CONCATENATE( "list_", G339, "/", "half_", K339, "/", "agent_", O339, "/", "metverb_", Q339, "/", "target_", S339, "/", "avtcon_", I339)</f>
        <v>list_3/half_2/agent_50/metverb_12/target_50/avtcon_1</v>
      </c>
      <c r="F339" s="0" t="str">
        <f aca="false">CONCATENATE( H339, "/", L339, "/", P339, "/", R339, "/", T339, "/", J339)</f>
        <v>CH1N/second/former/tried/move/con</v>
      </c>
      <c r="G339" s="0" t="n">
        <f aca="false">IF(LEFT(H339,1)="A",1,IF(LEFT(H339,1)="B",2,IF(LEFT(H339,1)="C",3,IF(LEFT(H339,1)="D",4,#na))))</f>
        <v>3</v>
      </c>
      <c r="H339" s="0" t="str">
        <f aca="false">LMPreScn!A461</f>
        <v>CH1N</v>
      </c>
      <c r="I339" s="0" t="n">
        <v>1</v>
      </c>
      <c r="J339" s="0" t="s">
        <v>3592</v>
      </c>
      <c r="K339" s="0" t="n">
        <v>2</v>
      </c>
      <c r="L339" s="16" t="s">
        <v>3595</v>
      </c>
      <c r="M339" s="0" t="n">
        <f aca="false">1 + (2*(INT((ROW()-2-240)/4))) + MOD(ROW(),2)</f>
        <v>50</v>
      </c>
      <c r="N339" s="0" t="str">
        <f aca="false">CONCATENATE("context_",ASC(M339))</f>
        <v>context_50</v>
      </c>
      <c r="O339" s="0" t="n">
        <f aca="false">M339</f>
        <v>50</v>
      </c>
      <c r="P339" s="0" t="str">
        <f aca="false">MID(LMPreScn!M461, SEARCH(" ", LMPreScn!M461, SEARCH(" ", LMPreScn!M461))+1, SEARCH(" ", LMPreScn!M461, SEARCH(" ", LMPreScn!M461)+1) -  (SEARCH(" ", LMPreScn!M461, SEARCH(" ", LMPreScn!M461)) + 1))</f>
        <v>former</v>
      </c>
      <c r="Q339" s="0" t="n">
        <f aca="false">IF(R339="attempted", 1, IF(R339="avoided", 2, IF(R339="began",3,IF(R339="completed",4, IF(R339="continued",5,IF(R339="endured", 6, IF(R339="enjoyed", 7, IF(R339="finished", 8, IF(R339="preferred", 9, IF(R339="resisted", 10, IF(R339="started", 11, IF(R339="tried",12,"ERROR"))))))))))))</f>
        <v>12</v>
      </c>
      <c r="R339" s="0" t="str">
        <f aca="false">LMPreScn!T461</f>
        <v>tried</v>
      </c>
      <c r="S339" s="0" t="n">
        <f aca="false">1 + (2*(INT((ROW()-2-240)/4))) + MOD(ROW()-2,2)</f>
        <v>50</v>
      </c>
      <c r="T339" s="0" t="str">
        <f aca="false">LMPreScn!CK461</f>
        <v>move</v>
      </c>
      <c r="U339" s="33" t="n">
        <f aca="false">U99</f>
        <v>0.541666666666667</v>
      </c>
      <c r="V339" s="0" t="n">
        <f aca="false">LMPreScn!R461</f>
        <v>7</v>
      </c>
      <c r="W339" s="0" t="n">
        <f aca="false">LMPreScn!S461</f>
        <v>11</v>
      </c>
      <c r="X339" s="0" t="str">
        <f aca="false">LMPreScn!M461</f>
        <v>The former homeowner tried an apartment.</v>
      </c>
      <c r="Y339" s="0" t="str">
        <f aca="false">LMPreScn!N461</f>
        <v>He was a little scared to</v>
      </c>
    </row>
    <row r="340" customFormat="false" ht="13.8" hidden="false" customHeight="false" outlineLevel="0" collapsed="false">
      <c r="A340" s="0" t="str">
        <f aca="false">CONCATENATE("Item/",ASC(C340),"/",E340)</f>
        <v>Item/12058/list_4/half_2/agent_49/metverb_12/target_50/avtcon_2</v>
      </c>
      <c r="B340" s="34" t="str">
        <f aca="false">CONCATENATE("(#", ASC( LMPreScn!I462), ") \d+ (\d+)")</f>
        <v>(#12058) \d+ (\d+)</v>
      </c>
      <c r="C340" s="0" t="n">
        <f aca="false">LMPreScn!I462</f>
        <v>12058</v>
      </c>
      <c r="D340" s="0" t="str">
        <f aca="false">CONCATENATE(P340,"_", R340, "_", T340)</f>
        <v>door-to-door_tried_move</v>
      </c>
      <c r="E340" s="0" t="str">
        <f aca="false">CONCATENATE( "list_", G340, "/", "half_", K340, "/", "agent_", O340, "/", "metverb_", Q340, "/", "target_", S340, "/", "avtcon_", I340)</f>
        <v>list_4/half_2/agent_49/metverb_12/target_50/avtcon_2</v>
      </c>
      <c r="F340" s="0" t="str">
        <f aca="false">CONCATENATE( H340, "/", L340, "/", P340, "/", R340, "/", T340, "/", J340)</f>
        <v>DH1N/second/door-to-door/tried/move/incon</v>
      </c>
      <c r="G340" s="0" t="n">
        <f aca="false">IF(LEFT(H340,1)="A",1,IF(LEFT(H340,1)="B",2,IF(LEFT(H340,1)="C",3,IF(LEFT(H340,1)="D",4,#na))))</f>
        <v>4</v>
      </c>
      <c r="H340" s="0" t="str">
        <f aca="false">LMPreScn!A462</f>
        <v>DH1N</v>
      </c>
      <c r="I340" s="0" t="n">
        <v>2</v>
      </c>
      <c r="J340" s="0" t="s">
        <v>3594</v>
      </c>
      <c r="K340" s="0" t="n">
        <v>2</v>
      </c>
      <c r="L340" s="16" t="s">
        <v>3595</v>
      </c>
      <c r="M340" s="0" t="n">
        <f aca="false">1 + (2*(INT((ROW()-2-240)/4))) + MOD(ROW()-2,2)</f>
        <v>49</v>
      </c>
      <c r="N340" s="0" t="str">
        <f aca="false">CONCATENATE("context_",ASC(M340))</f>
        <v>context_49</v>
      </c>
      <c r="O340" s="0" t="n">
        <f aca="false">M340</f>
        <v>49</v>
      </c>
      <c r="P340" s="0" t="str">
        <f aca="false">MID(LMPreScn!M462, SEARCH(" ", LMPreScn!M462, SEARCH(" ", LMPreScn!M462))+1, SEARCH(" ", LMPreScn!M462, SEARCH(" ", LMPreScn!M462)+1) -  (SEARCH(" ", LMPreScn!M462, SEARCH(" ", LMPreScn!M462)) + 1))</f>
        <v>door-to-door</v>
      </c>
      <c r="Q340" s="0" t="n">
        <f aca="false">IF(R340="attempted", 1, IF(R340="avoided", 2, IF(R340="began",3,IF(R340="completed",4, IF(R340="continued",5,IF(R340="endured", 6, IF(R340="enjoyed", 7, IF(R340="finished", 8, IF(R340="preferred", 9, IF(R340="resisted", 10, IF(R340="started", 11, IF(R340="tried",12,"ERROR"))))))))))))</f>
        <v>12</v>
      </c>
      <c r="R340" s="0" t="str">
        <f aca="false">LMPreScn!T462</f>
        <v>tried</v>
      </c>
      <c r="S340" s="0" t="n">
        <f aca="false">1 + (2*(INT((ROW()-2-240)/4))) + MOD(ROW()-1,2)</f>
        <v>50</v>
      </c>
      <c r="T340" s="0" t="str">
        <f aca="false">LMPreScn!CK462</f>
        <v>move</v>
      </c>
      <c r="U340" s="33" t="n">
        <f aca="false">U100</f>
        <v>0.102040816326531</v>
      </c>
      <c r="V340" s="0" t="n">
        <f aca="false">LMPreScn!R462</f>
        <v>7</v>
      </c>
      <c r="W340" s="0" t="n">
        <f aca="false">LMPreScn!S462</f>
        <v>11</v>
      </c>
      <c r="X340" s="0" t="str">
        <f aca="false">LMPreScn!M462</f>
        <v>The door-to-door salesman tried an apartment.</v>
      </c>
      <c r="Y340" s="0" t="str">
        <f aca="false">LMPreScn!N462</f>
        <v>He was a little scared to</v>
      </c>
    </row>
    <row r="341" customFormat="false" ht="13.8" hidden="false" customHeight="false" outlineLevel="0" collapsed="false">
      <c r="A341" s="0" t="str">
        <f aca="false">CONCATENATE("Item/",ASC(C341),"/",E341)</f>
        <v>Item/13058/list_1/half_2/agent_50/metverb_12/target_49/avtcon_2</v>
      </c>
      <c r="B341" s="34" t="str">
        <f aca="false">CONCATENATE("(#", ASC( LMPreScn!I463), ") \d+ (\d+)")</f>
        <v>(#13058) \d+ (\d+)</v>
      </c>
      <c r="C341" s="0" t="n">
        <f aca="false">LMPreScn!I463</f>
        <v>13058</v>
      </c>
      <c r="D341" s="0" t="str">
        <f aca="false">CONCATENATE(P341,"_", R341, "_", T341)</f>
        <v>former_tried_knock</v>
      </c>
      <c r="E341" s="0" t="str">
        <f aca="false">CONCATENATE( "list_", G341, "/", "half_", K341, "/", "agent_", O341, "/", "metverb_", Q341, "/", "target_", S341, "/", "avtcon_", I341)</f>
        <v>list_1/half_2/agent_50/metverb_12/target_49/avtcon_2</v>
      </c>
      <c r="F341" s="0" t="str">
        <f aca="false">CONCATENATE( H341, "/", L341, "/", P341, "/", R341, "/", T341, "/", J341)</f>
        <v>AH1N/second/former/tried/knock/incon</v>
      </c>
      <c r="G341" s="0" t="n">
        <f aca="false">IF(LEFT(H341,1)="A",1,IF(LEFT(H341,1)="B",2,IF(LEFT(H341,1)="C",3,IF(LEFT(H341,1)="D",4,#na))))</f>
        <v>1</v>
      </c>
      <c r="H341" s="0" t="str">
        <f aca="false">LMPreScn!A463</f>
        <v>AH1N</v>
      </c>
      <c r="I341" s="0" t="n">
        <v>2</v>
      </c>
      <c r="J341" s="0" t="s">
        <v>3594</v>
      </c>
      <c r="K341" s="0" t="n">
        <v>2</v>
      </c>
      <c r="L341" s="16" t="s">
        <v>3595</v>
      </c>
      <c r="M341" s="0" t="n">
        <f aca="false">1 + (2*(INT((ROW()-2-240)/4))) + MOD(ROW(),2)</f>
        <v>50</v>
      </c>
      <c r="N341" s="0" t="str">
        <f aca="false">CONCATENATE("context_",ASC(M341))</f>
        <v>context_50</v>
      </c>
      <c r="O341" s="0" t="n">
        <f aca="false">M341</f>
        <v>50</v>
      </c>
      <c r="P341" s="0" t="str">
        <f aca="false">MID(LMPreScn!M463, SEARCH(" ", LMPreScn!M463, SEARCH(" ", LMPreScn!M463))+1, SEARCH(" ", LMPreScn!M463, SEARCH(" ", LMPreScn!M463)+1) -  (SEARCH(" ", LMPreScn!M463, SEARCH(" ", LMPreScn!M463)) + 1))</f>
        <v>former</v>
      </c>
      <c r="Q341" s="0" t="n">
        <f aca="false">IF(R341="attempted", 1, IF(R341="avoided", 2, IF(R341="began",3,IF(R341="completed",4, IF(R341="continued",5,IF(R341="endured", 6, IF(R341="enjoyed", 7, IF(R341="finished", 8, IF(R341="preferred", 9, IF(R341="resisted", 10, IF(R341="started", 11, IF(R341="tried",12,"ERROR"))))))))))))</f>
        <v>12</v>
      </c>
      <c r="R341" s="0" t="str">
        <f aca="false">LMPreScn!T463</f>
        <v>tried</v>
      </c>
      <c r="S341" s="0" t="n">
        <f aca="false">1 + (2*(INT((ROW()-2-240)/4))) + MOD(ROW()-1,2)</f>
        <v>49</v>
      </c>
      <c r="T341" s="0" t="str">
        <f aca="false">LMPreScn!CK463</f>
        <v>knock</v>
      </c>
      <c r="U341" s="33" t="n">
        <f aca="false">U101</f>
        <v>0.0625</v>
      </c>
      <c r="V341" s="0" t="n">
        <f aca="false">LMPreScn!R463</f>
        <v>7</v>
      </c>
      <c r="W341" s="0" t="n">
        <f aca="false">LMPreScn!S463</f>
        <v>11</v>
      </c>
      <c r="X341" s="0" t="str">
        <f aca="false">LMPreScn!M463</f>
        <v>The former homeowner tried an apartment.</v>
      </c>
      <c r="Y341" s="0" t="str">
        <f aca="false">LMPreScn!N463</f>
        <v>He was a little scared to</v>
      </c>
    </row>
    <row r="342" customFormat="false" ht="13.8" hidden="false" customHeight="false" outlineLevel="0" collapsed="false">
      <c r="A342" s="0" t="str">
        <f aca="false">CONCATENATE("Item/",ASC(C342),"/",E342)</f>
        <v>Item/15058/list_3/half_2/agent_51/metverb_12/target_51/avtcon_1</v>
      </c>
      <c r="B342" s="34" t="str">
        <f aca="false">CONCATENATE("(#", ASC( LMPreScn!I464), ") \d+ (\d+)")</f>
        <v>(#15058) \d+ (\d+)</v>
      </c>
      <c r="C342" s="0" t="n">
        <f aca="false">LMPreScn!I464</f>
        <v>15058</v>
      </c>
      <c r="D342" s="0" t="str">
        <f aca="false">CONCATENATE(P342,"_", R342, "_", T342)</f>
        <v>door-to-door_tried_knock</v>
      </c>
      <c r="E342" s="0" t="str">
        <f aca="false">CONCATENATE( "list_", G342, "/", "half_", K342, "/", "agent_", O342, "/", "metverb_", Q342, "/", "target_", S342, "/", "avtcon_", I342)</f>
        <v>list_3/half_2/agent_51/metverb_12/target_51/avtcon_1</v>
      </c>
      <c r="F342" s="0" t="str">
        <f aca="false">CONCATENATE( H342, "/", L342, "/", P342, "/", R342, "/", T342, "/", J342)</f>
        <v>CH2N/second/door-to-door/tried/knock/con</v>
      </c>
      <c r="G342" s="0" t="n">
        <f aca="false">IF(LEFT(H342,1)="A",1,IF(LEFT(H342,1)="B",2,IF(LEFT(H342,1)="C",3,IF(LEFT(H342,1)="D",4,#na))))</f>
        <v>3</v>
      </c>
      <c r="H342" s="0" t="str">
        <f aca="false">LMPreScn!A464</f>
        <v>CH2N</v>
      </c>
      <c r="I342" s="0" t="n">
        <v>1</v>
      </c>
      <c r="J342" s="0" t="s">
        <v>3592</v>
      </c>
      <c r="K342" s="0" t="n">
        <v>2</v>
      </c>
      <c r="L342" s="16" t="s">
        <v>3595</v>
      </c>
      <c r="M342" s="0" t="n">
        <f aca="false">1 + (2*(INT((ROW()-2-240)/4))) + MOD(ROW()-2,2)</f>
        <v>51</v>
      </c>
      <c r="N342" s="0" t="str">
        <f aca="false">CONCATENATE("context_",ASC(M342))</f>
        <v>context_51</v>
      </c>
      <c r="O342" s="0" t="n">
        <f aca="false">M342</f>
        <v>51</v>
      </c>
      <c r="P342" s="0" t="str">
        <f aca="false">MID(LMPreScn!M464, SEARCH(" ", LMPreScn!M464, SEARCH(" ", LMPreScn!M464))+1, SEARCH(" ", LMPreScn!M464, SEARCH(" ", LMPreScn!M464)+1) -  (SEARCH(" ", LMPreScn!M464, SEARCH(" ", LMPreScn!M464)) + 1))</f>
        <v>door-to-door</v>
      </c>
      <c r="Q342" s="0" t="n">
        <f aca="false">IF(R342="attempted", 1, IF(R342="avoided", 2, IF(R342="began",3,IF(R342="completed",4, IF(R342="continued",5,IF(R342="endured", 6, IF(R342="enjoyed", 7, IF(R342="finished", 8, IF(R342="preferred", 9, IF(R342="resisted", 10, IF(R342="started", 11, IF(R342="tried",12,"ERROR"))))))))))))</f>
        <v>12</v>
      </c>
      <c r="R342" s="0" t="str">
        <f aca="false">LMPreScn!T464</f>
        <v>tried</v>
      </c>
      <c r="S342" s="0" t="n">
        <f aca="false">1 + (2*(INT((ROW()-2-240)/4))) + MOD(ROW()-2,2)</f>
        <v>51</v>
      </c>
      <c r="T342" s="0" t="str">
        <f aca="false">LMPreScn!CK464</f>
        <v>knock</v>
      </c>
      <c r="U342" s="33" t="n">
        <f aca="false">U102</f>
        <v>0.530612244897959</v>
      </c>
      <c r="V342" s="0" t="n">
        <f aca="false">LMPreScn!R464</f>
        <v>7</v>
      </c>
      <c r="W342" s="0" t="n">
        <f aca="false">LMPreScn!S464</f>
        <v>11</v>
      </c>
      <c r="X342" s="0" t="str">
        <f aca="false">LMPreScn!M464</f>
        <v>The door-to-door salesman tried an apartment.</v>
      </c>
      <c r="Y342" s="0" t="str">
        <f aca="false">LMPreScn!N464</f>
        <v>He was a little scared to</v>
      </c>
    </row>
    <row r="343" customFormat="false" ht="13.8" hidden="false" customHeight="false" outlineLevel="0" collapsed="false">
      <c r="A343" s="0" t="str">
        <f aca="false">CONCATENATE("Item/",ASC(C343),"/",E343)</f>
        <v>Item/16058/list_2/half_2/agent_52/metverb_12/target_52/avtcon_1</v>
      </c>
      <c r="B343" s="34" t="str">
        <f aca="false">CONCATENATE("(#", ASC( LMPreScn!I465), ") \d+ (\d+)")</f>
        <v>(#16058) \d+ (\d+)</v>
      </c>
      <c r="C343" s="0" t="n">
        <f aca="false">LMPreScn!I465</f>
        <v>16058</v>
      </c>
      <c r="D343" s="0" t="str">
        <f aca="false">CONCATENATE(P343,"_", R343, "_", T343)</f>
        <v>former_tried_move</v>
      </c>
      <c r="E343" s="0" t="str">
        <f aca="false">CONCATENATE( "list_", G343, "/", "half_", K343, "/", "agent_", O343, "/", "metverb_", Q343, "/", "target_", S343, "/", "avtcon_", I343)</f>
        <v>list_2/half_2/agent_52/metverb_12/target_52/avtcon_1</v>
      </c>
      <c r="F343" s="0" t="str">
        <f aca="false">CONCATENATE( H343, "/", L343, "/", P343, "/", R343, "/", T343, "/", J343)</f>
        <v>BH2N/second/former/tried/move/con</v>
      </c>
      <c r="G343" s="0" t="n">
        <f aca="false">IF(LEFT(H343,1)="A",1,IF(LEFT(H343,1)="B",2,IF(LEFT(H343,1)="C",3,IF(LEFT(H343,1)="D",4,#na))))</f>
        <v>2</v>
      </c>
      <c r="H343" s="0" t="str">
        <f aca="false">LMPreScn!A465</f>
        <v>BH2N</v>
      </c>
      <c r="I343" s="0" t="n">
        <v>1</v>
      </c>
      <c r="J343" s="0" t="s">
        <v>3592</v>
      </c>
      <c r="K343" s="0" t="n">
        <v>2</v>
      </c>
      <c r="L343" s="16" t="s">
        <v>3595</v>
      </c>
      <c r="M343" s="0" t="n">
        <f aca="false">1 + (2*(INT((ROW()-2-240)/4))) + MOD(ROW(),2)</f>
        <v>52</v>
      </c>
      <c r="N343" s="0" t="str">
        <f aca="false">CONCATENATE("context_",ASC(M343))</f>
        <v>context_52</v>
      </c>
      <c r="O343" s="0" t="n">
        <f aca="false">M343</f>
        <v>52</v>
      </c>
      <c r="P343" s="0" t="str">
        <f aca="false">MID(LMPreScn!M465, SEARCH(" ", LMPreScn!M465, SEARCH(" ", LMPreScn!M465))+1, SEARCH(" ", LMPreScn!M465, SEARCH(" ", LMPreScn!M465)+1) -  (SEARCH(" ", LMPreScn!M465, SEARCH(" ", LMPreScn!M465)) + 1))</f>
        <v>former</v>
      </c>
      <c r="Q343" s="0" t="n">
        <f aca="false">IF(R343="attempted", 1, IF(R343="avoided", 2, IF(R343="began",3,IF(R343="completed",4, IF(R343="continued",5,IF(R343="endured", 6, IF(R343="enjoyed", 7, IF(R343="finished", 8, IF(R343="preferred", 9, IF(R343="resisted", 10, IF(R343="started", 11, IF(R343="tried",12,"ERROR"))))))))))))</f>
        <v>12</v>
      </c>
      <c r="R343" s="0" t="str">
        <f aca="false">LMPreScn!T465</f>
        <v>tried</v>
      </c>
      <c r="S343" s="0" t="n">
        <f aca="false">1 + (2*(INT((ROW()-2-240)/4))) + MOD(ROW()-2,2)</f>
        <v>52</v>
      </c>
      <c r="T343" s="0" t="str">
        <f aca="false">LMPreScn!CK465</f>
        <v>move</v>
      </c>
      <c r="U343" s="33" t="n">
        <f aca="false">U103</f>
        <v>0.541666666666667</v>
      </c>
      <c r="V343" s="0" t="n">
        <f aca="false">LMPreScn!R465</f>
        <v>7</v>
      </c>
      <c r="W343" s="0" t="n">
        <f aca="false">LMPreScn!S465</f>
        <v>11</v>
      </c>
      <c r="X343" s="0" t="str">
        <f aca="false">LMPreScn!M465</f>
        <v>The former homeowner tried an apartment.</v>
      </c>
      <c r="Y343" s="0" t="str">
        <f aca="false">LMPreScn!N465</f>
        <v>He was a little scared to</v>
      </c>
    </row>
    <row r="344" customFormat="false" ht="13.8" hidden="false" customHeight="false" outlineLevel="0" collapsed="false">
      <c r="A344" s="0" t="str">
        <f aca="false">CONCATENATE("Item/",ASC(C344),"/",E344)</f>
        <v>Item/17058/list_1/half_2/agent_51/metverb_12/target_52/avtcon_2</v>
      </c>
      <c r="B344" s="34" t="str">
        <f aca="false">CONCATENATE("(#", ASC( LMPreScn!I466), ") \d+ (\d+)")</f>
        <v>(#17058) \d+ (\d+)</v>
      </c>
      <c r="C344" s="0" t="n">
        <f aca="false">LMPreScn!I466</f>
        <v>17058</v>
      </c>
      <c r="D344" s="0" t="str">
        <f aca="false">CONCATENATE(P344,"_", R344, "_", T344)</f>
        <v>door-to-door_tried_move</v>
      </c>
      <c r="E344" s="0" t="str">
        <f aca="false">CONCATENATE( "list_", G344, "/", "half_", K344, "/", "agent_", O344, "/", "metverb_", Q344, "/", "target_", S344, "/", "avtcon_", I344)</f>
        <v>list_1/half_2/agent_51/metverb_12/target_52/avtcon_2</v>
      </c>
      <c r="F344" s="0" t="str">
        <f aca="false">CONCATENATE( H344, "/", L344, "/", P344, "/", R344, "/", T344, "/", J344)</f>
        <v>AH2N/second/door-to-door/tried/move/incon</v>
      </c>
      <c r="G344" s="0" t="n">
        <f aca="false">IF(LEFT(H344,1)="A",1,IF(LEFT(H344,1)="B",2,IF(LEFT(H344,1)="C",3,IF(LEFT(H344,1)="D",4,#na))))</f>
        <v>1</v>
      </c>
      <c r="H344" s="0" t="str">
        <f aca="false">LMPreScn!A466</f>
        <v>AH2N</v>
      </c>
      <c r="I344" s="0" t="n">
        <v>2</v>
      </c>
      <c r="J344" s="0" t="s">
        <v>3594</v>
      </c>
      <c r="K344" s="0" t="n">
        <v>2</v>
      </c>
      <c r="L344" s="16" t="s">
        <v>3595</v>
      </c>
      <c r="M344" s="0" t="n">
        <f aca="false">1 + (2*(INT((ROW()-2-240)/4))) + MOD(ROW()-2,2)</f>
        <v>51</v>
      </c>
      <c r="N344" s="0" t="str">
        <f aca="false">CONCATENATE("context_",ASC(M344))</f>
        <v>context_51</v>
      </c>
      <c r="O344" s="0" t="n">
        <f aca="false">M344</f>
        <v>51</v>
      </c>
      <c r="P344" s="0" t="str">
        <f aca="false">MID(LMPreScn!M466, SEARCH(" ", LMPreScn!M466, SEARCH(" ", LMPreScn!M466))+1, SEARCH(" ", LMPreScn!M466, SEARCH(" ", LMPreScn!M466)+1) -  (SEARCH(" ", LMPreScn!M466, SEARCH(" ", LMPreScn!M466)) + 1))</f>
        <v>door-to-door</v>
      </c>
      <c r="Q344" s="0" t="n">
        <f aca="false">IF(R344="attempted", 1, IF(R344="avoided", 2, IF(R344="began",3,IF(R344="completed",4, IF(R344="continued",5,IF(R344="endured", 6, IF(R344="enjoyed", 7, IF(R344="finished", 8, IF(R344="preferred", 9, IF(R344="resisted", 10, IF(R344="started", 11, IF(R344="tried",12,"ERROR"))))))))))))</f>
        <v>12</v>
      </c>
      <c r="R344" s="0" t="str">
        <f aca="false">LMPreScn!T466</f>
        <v>tried</v>
      </c>
      <c r="S344" s="0" t="n">
        <f aca="false">1 + (2*(INT((ROW()-2-240)/4))) + MOD(ROW()-1,2)</f>
        <v>52</v>
      </c>
      <c r="T344" s="0" t="str">
        <f aca="false">LMPreScn!CK466</f>
        <v>move</v>
      </c>
      <c r="U344" s="33" t="n">
        <f aca="false">U104</f>
        <v>0.102040816326531</v>
      </c>
      <c r="V344" s="0" t="n">
        <f aca="false">LMPreScn!R466</f>
        <v>7</v>
      </c>
      <c r="W344" s="0" t="n">
        <f aca="false">LMPreScn!S466</f>
        <v>11</v>
      </c>
      <c r="X344" s="0" t="str">
        <f aca="false">LMPreScn!M466</f>
        <v>The door-to-door salesman tried an apartment.</v>
      </c>
      <c r="Y344" s="0" t="str">
        <f aca="false">LMPreScn!N466</f>
        <v>He was a little scared to</v>
      </c>
    </row>
    <row r="345" customFormat="false" ht="13.8" hidden="false" customHeight="false" outlineLevel="0" collapsed="false">
      <c r="A345" s="0" t="str">
        <f aca="false">CONCATENATE("Item/",ASC(C345),"/",E345)</f>
        <v>Item/18058/list_4/half_2/agent_52/metverb_12/target_51/avtcon_2</v>
      </c>
      <c r="B345" s="34" t="str">
        <f aca="false">CONCATENATE("(#", ASC( LMPreScn!I467), ") \d+ (\d+)")</f>
        <v>(#18058) \d+ (\d+)</v>
      </c>
      <c r="C345" s="0" t="n">
        <f aca="false">LMPreScn!I467</f>
        <v>18058</v>
      </c>
      <c r="D345" s="0" t="str">
        <f aca="false">CONCATENATE(P345,"_", R345, "_", T345)</f>
        <v>former_tried_knock</v>
      </c>
      <c r="E345" s="0" t="str">
        <f aca="false">CONCATENATE( "list_", G345, "/", "half_", K345, "/", "agent_", O345, "/", "metverb_", Q345, "/", "target_", S345, "/", "avtcon_", I345)</f>
        <v>list_4/half_2/agent_52/metverb_12/target_51/avtcon_2</v>
      </c>
      <c r="F345" s="0" t="str">
        <f aca="false">CONCATENATE( H345, "/", L345, "/", P345, "/", R345, "/", T345, "/", J345)</f>
        <v>DH2N/second/former/tried/knock/incon</v>
      </c>
      <c r="G345" s="0" t="n">
        <f aca="false">IF(LEFT(H345,1)="A",1,IF(LEFT(H345,1)="B",2,IF(LEFT(H345,1)="C",3,IF(LEFT(H345,1)="D",4,#na))))</f>
        <v>4</v>
      </c>
      <c r="H345" s="0" t="str">
        <f aca="false">LMPreScn!A467</f>
        <v>DH2N</v>
      </c>
      <c r="I345" s="0" t="n">
        <v>2</v>
      </c>
      <c r="J345" s="0" t="s">
        <v>3594</v>
      </c>
      <c r="K345" s="0" t="n">
        <v>2</v>
      </c>
      <c r="L345" s="16" t="s">
        <v>3595</v>
      </c>
      <c r="M345" s="0" t="n">
        <f aca="false">1 + (2*(INT((ROW()-2-240)/4))) + MOD(ROW(),2)</f>
        <v>52</v>
      </c>
      <c r="N345" s="0" t="str">
        <f aca="false">CONCATENATE("context_",ASC(M345))</f>
        <v>context_52</v>
      </c>
      <c r="O345" s="0" t="n">
        <f aca="false">M345</f>
        <v>52</v>
      </c>
      <c r="P345" s="0" t="str">
        <f aca="false">MID(LMPreScn!M467, SEARCH(" ", LMPreScn!M467, SEARCH(" ", LMPreScn!M467))+1, SEARCH(" ", LMPreScn!M467, SEARCH(" ", LMPreScn!M467)+1) -  (SEARCH(" ", LMPreScn!M467, SEARCH(" ", LMPreScn!M467)) + 1))</f>
        <v>former</v>
      </c>
      <c r="Q345" s="0" t="n">
        <f aca="false">IF(R345="attempted", 1, IF(R345="avoided", 2, IF(R345="began",3,IF(R345="completed",4, IF(R345="continued",5,IF(R345="endured", 6, IF(R345="enjoyed", 7, IF(R345="finished", 8, IF(R345="preferred", 9, IF(R345="resisted", 10, IF(R345="started", 11, IF(R345="tried",12,"ERROR"))))))))))))</f>
        <v>12</v>
      </c>
      <c r="R345" s="0" t="str">
        <f aca="false">LMPreScn!T467</f>
        <v>tried</v>
      </c>
      <c r="S345" s="0" t="n">
        <f aca="false">1 + (2*(INT((ROW()-2-240)/4))) + MOD(ROW()-1,2)</f>
        <v>51</v>
      </c>
      <c r="T345" s="0" t="str">
        <f aca="false">LMPreScn!CK467</f>
        <v>knock</v>
      </c>
      <c r="U345" s="33" t="n">
        <f aca="false">U105</f>
        <v>0.0625</v>
      </c>
      <c r="V345" s="0" t="n">
        <f aca="false">LMPreScn!R467</f>
        <v>7</v>
      </c>
      <c r="W345" s="0" t="n">
        <f aca="false">LMPreScn!S467</f>
        <v>11</v>
      </c>
      <c r="X345" s="0" t="str">
        <f aca="false">LMPreScn!M467</f>
        <v>The former homeowner tried an apartment.</v>
      </c>
      <c r="Y345" s="0" t="str">
        <f aca="false">LMPreScn!N467</f>
        <v>He was a little scared to</v>
      </c>
    </row>
    <row r="346" customFormat="false" ht="13.8" hidden="false" customHeight="false" outlineLevel="0" collapsed="false">
      <c r="A346" s="0" t="str">
        <f aca="false">CONCATENATE("Item/",ASC(C346),"/",E346)</f>
        <v>Item/10059/list_2/half_2/agent_53/metverb_12/target_53/avtcon_1</v>
      </c>
      <c r="B346" s="34" t="str">
        <f aca="false">CONCATENATE("(#", ASC( LMPreScn!I468), ") \d+ (\d+)")</f>
        <v>(#10059) \d+ (\d+)</v>
      </c>
      <c r="C346" s="0" t="n">
        <f aca="false">LMPreScn!I468</f>
        <v>10059</v>
      </c>
      <c r="D346" s="0" t="str">
        <f aca="false">CONCATENATE(P346,"_", R346, "_", T346)</f>
        <v>dog_tried_throw</v>
      </c>
      <c r="E346" s="0" t="str">
        <f aca="false">CONCATENATE( "list_", G346, "/", "half_", K346, "/", "agent_", O346, "/", "metverb_", Q346, "/", "target_", S346, "/", "avtcon_", I346)</f>
        <v>list_2/half_2/agent_53/metverb_12/target_53/avtcon_1</v>
      </c>
      <c r="F346" s="0" t="str">
        <f aca="false">CONCATENATE( H346, "/", L346, "/", P346, "/", R346, "/", T346, "/", J346)</f>
        <v>BH1N/second/dog/tried/throw/con</v>
      </c>
      <c r="G346" s="0" t="n">
        <f aca="false">IF(LEFT(H346,1)="A",1,IF(LEFT(H346,1)="B",2,IF(LEFT(H346,1)="C",3,IF(LEFT(H346,1)="D",4,#na))))</f>
        <v>2</v>
      </c>
      <c r="H346" s="0" t="str">
        <f aca="false">LMPreScn!A468</f>
        <v>BH1N</v>
      </c>
      <c r="I346" s="0" t="n">
        <v>1</v>
      </c>
      <c r="J346" s="0" t="s">
        <v>3592</v>
      </c>
      <c r="K346" s="0" t="n">
        <v>2</v>
      </c>
      <c r="L346" s="16" t="s">
        <v>3595</v>
      </c>
      <c r="M346" s="0" t="n">
        <f aca="false">1 + (2*(INT((ROW()-2-240)/4))) + MOD(ROW()-2,2)</f>
        <v>53</v>
      </c>
      <c r="N346" s="0" t="str">
        <f aca="false">CONCATENATE("context_",ASC(M346))</f>
        <v>context_53</v>
      </c>
      <c r="O346" s="0" t="n">
        <f aca="false">M346</f>
        <v>53</v>
      </c>
      <c r="P346" s="0" t="str">
        <f aca="false">MID(LMPreScn!M468, SEARCH(" ", LMPreScn!M468, SEARCH(" ", LMPreScn!M468))+1, SEARCH(" ", LMPreScn!M468, SEARCH(" ", LMPreScn!M468)+1) -  (SEARCH(" ", LMPreScn!M468, SEARCH(" ", LMPreScn!M468)) + 1))</f>
        <v>dog</v>
      </c>
      <c r="Q346" s="0" t="n">
        <f aca="false">IF(R346="attempted", 1, IF(R346="avoided", 2, IF(R346="began",3,IF(R346="completed",4, IF(R346="continued",5,IF(R346="endured", 6, IF(R346="enjoyed", 7, IF(R346="finished", 8, IF(R346="preferred", 9, IF(R346="resisted", 10, IF(R346="started", 11, IF(R346="tried",12,"ERROR"))))))))))))</f>
        <v>12</v>
      </c>
      <c r="R346" s="0" t="str">
        <f aca="false">LMPreScn!T468</f>
        <v>tried</v>
      </c>
      <c r="S346" s="0" t="n">
        <f aca="false">1 + (2*(INT((ROW()-2-240)/4))) + MOD(ROW()-2,2)</f>
        <v>53</v>
      </c>
      <c r="T346" s="0" t="str">
        <f aca="false">LMPreScn!CK468</f>
        <v>throw</v>
      </c>
      <c r="U346" s="33" t="n">
        <f aca="false">U106</f>
        <v>0.612244897959184</v>
      </c>
      <c r="V346" s="0" t="n">
        <f aca="false">LMPreScn!R468</f>
        <v>6</v>
      </c>
      <c r="W346" s="0" t="n">
        <f aca="false">LMPreScn!S468</f>
        <v>11</v>
      </c>
      <c r="X346" s="0" t="str">
        <f aca="false">LMPreScn!M468</f>
        <v>Our dog trainer tried a tennis ball one afternoon in the park.</v>
      </c>
      <c r="Y346" s="0" t="str">
        <f aca="false">LMPreScn!N468</f>
        <v>Over and over he would</v>
      </c>
    </row>
    <row r="347" customFormat="false" ht="13.8" hidden="false" customHeight="false" outlineLevel="0" collapsed="false">
      <c r="A347" s="0" t="str">
        <f aca="false">CONCATENATE("Item/",ASC(C347),"/",E347)</f>
        <v>Item/11059/list_3/half_2/agent_54/metverb_12/target_54/avtcon_1</v>
      </c>
      <c r="B347" s="34" t="str">
        <f aca="false">CONCATENATE("(#", ASC( LMPreScn!I469), ") \d+ (\d+)")</f>
        <v>(#11059) \d+ (\d+)</v>
      </c>
      <c r="C347" s="0" t="n">
        <f aca="false">LMPreScn!I469</f>
        <v>11059</v>
      </c>
      <c r="D347" s="0" t="str">
        <f aca="false">CONCATENATE(P347,"_", R347, "_", T347)</f>
        <v>dog_tried_fetch</v>
      </c>
      <c r="E347" s="0" t="str">
        <f aca="false">CONCATENATE( "list_", G347, "/", "half_", K347, "/", "agent_", O347, "/", "metverb_", Q347, "/", "target_", S347, "/", "avtcon_", I347)</f>
        <v>list_3/half_2/agent_54/metverb_12/target_54/avtcon_1</v>
      </c>
      <c r="F347" s="0" t="str">
        <f aca="false">CONCATENATE( H347, "/", L347, "/", P347, "/", R347, "/", T347, "/", J347)</f>
        <v>CH1N/second/dog/tried/fetch/con</v>
      </c>
      <c r="G347" s="0" t="n">
        <f aca="false">IF(LEFT(H347,1)="A",1,IF(LEFT(H347,1)="B",2,IF(LEFT(H347,1)="C",3,IF(LEFT(H347,1)="D",4,#na))))</f>
        <v>3</v>
      </c>
      <c r="H347" s="0" t="str">
        <f aca="false">LMPreScn!A469</f>
        <v>CH1N</v>
      </c>
      <c r="I347" s="0" t="n">
        <v>1</v>
      </c>
      <c r="J347" s="0" t="s">
        <v>3592</v>
      </c>
      <c r="K347" s="0" t="n">
        <v>2</v>
      </c>
      <c r="L347" s="16" t="s">
        <v>3595</v>
      </c>
      <c r="M347" s="0" t="n">
        <f aca="false">1 + (2*(INT((ROW()-2-240)/4))) + MOD(ROW(),2)</f>
        <v>54</v>
      </c>
      <c r="N347" s="0" t="str">
        <f aca="false">CONCATENATE("context_",ASC(M347))</f>
        <v>context_54</v>
      </c>
      <c r="O347" s="0" t="n">
        <f aca="false">M347</f>
        <v>54</v>
      </c>
      <c r="P347" s="0" t="str">
        <f aca="false">MID(LMPreScn!M469, SEARCH(" ", LMPreScn!M469, SEARCH(" ", LMPreScn!M469))+1, SEARCH(" ", LMPreScn!M469, SEARCH(" ", LMPreScn!M469)+1) -  (SEARCH(" ", LMPreScn!M469, SEARCH(" ", LMPreScn!M469)) + 1))</f>
        <v>dog</v>
      </c>
      <c r="Q347" s="0" t="n">
        <f aca="false">IF(R347="attempted", 1, IF(R347="avoided", 2, IF(R347="began",3,IF(R347="completed",4, IF(R347="continued",5,IF(R347="endured", 6, IF(R347="enjoyed", 7, IF(R347="finished", 8, IF(R347="preferred", 9, IF(R347="resisted", 10, IF(R347="started", 11, IF(R347="tried",12,"ERROR"))))))))))))</f>
        <v>12</v>
      </c>
      <c r="R347" s="0" t="str">
        <f aca="false">LMPreScn!T469</f>
        <v>tried</v>
      </c>
      <c r="S347" s="0" t="n">
        <f aca="false">1 + (2*(INT((ROW()-2-240)/4))) + MOD(ROW()-2,2)</f>
        <v>54</v>
      </c>
      <c r="T347" s="0" t="str">
        <f aca="false">LMPreScn!CK469</f>
        <v>fetch</v>
      </c>
      <c r="U347" s="33" t="n">
        <f aca="false">U107</f>
        <v>0.468085106382979</v>
      </c>
      <c r="V347" s="0" t="n">
        <f aca="false">LMPreScn!R469</f>
        <v>6</v>
      </c>
      <c r="W347" s="0" t="n">
        <f aca="false">LMPreScn!S469</f>
        <v>11</v>
      </c>
      <c r="X347" s="0" t="str">
        <f aca="false">LMPreScn!M469</f>
        <v>Our dog tried a tennis ball one afternoon in the park.</v>
      </c>
      <c r="Y347" s="0" t="str">
        <f aca="false">LMPreScn!N469</f>
        <v>Over and over he would</v>
      </c>
    </row>
    <row r="348" customFormat="false" ht="13.8" hidden="false" customHeight="false" outlineLevel="0" collapsed="false">
      <c r="A348" s="0" t="str">
        <f aca="false">CONCATENATE("Item/",ASC(C348),"/",E348)</f>
        <v>Item/12059/list_4/half_2/agent_53/metverb_12/target_54/avtcon_2</v>
      </c>
      <c r="B348" s="34" t="str">
        <f aca="false">CONCATENATE("(#", ASC( LMPreScn!I470), ") \d+ (\d+)")</f>
        <v>(#12059) \d+ (\d+)</v>
      </c>
      <c r="C348" s="0" t="n">
        <f aca="false">LMPreScn!I470</f>
        <v>12059</v>
      </c>
      <c r="D348" s="0" t="str">
        <f aca="false">CONCATENATE(P348,"_", R348, "_", T348)</f>
        <v>dog_tried_fetch</v>
      </c>
      <c r="E348" s="0" t="str">
        <f aca="false">CONCATENATE( "list_", G348, "/", "half_", K348, "/", "agent_", O348, "/", "metverb_", Q348, "/", "target_", S348, "/", "avtcon_", I348)</f>
        <v>list_4/half_2/agent_53/metverb_12/target_54/avtcon_2</v>
      </c>
      <c r="F348" s="0" t="str">
        <f aca="false">CONCATENATE( H348, "/", L348, "/", P348, "/", R348, "/", T348, "/", J348)</f>
        <v>DH1N/second/dog/tried/fetch/incon</v>
      </c>
      <c r="G348" s="0" t="n">
        <f aca="false">IF(LEFT(H348,1)="A",1,IF(LEFT(H348,1)="B",2,IF(LEFT(H348,1)="C",3,IF(LEFT(H348,1)="D",4,#na))))</f>
        <v>4</v>
      </c>
      <c r="H348" s="0" t="str">
        <f aca="false">LMPreScn!A470</f>
        <v>DH1N</v>
      </c>
      <c r="I348" s="0" t="n">
        <v>2</v>
      </c>
      <c r="J348" s="0" t="s">
        <v>3594</v>
      </c>
      <c r="K348" s="0" t="n">
        <v>2</v>
      </c>
      <c r="L348" s="16" t="s">
        <v>3595</v>
      </c>
      <c r="M348" s="0" t="n">
        <f aca="false">1 + (2*(INT((ROW()-2-240)/4))) + MOD(ROW()-2,2)</f>
        <v>53</v>
      </c>
      <c r="N348" s="0" t="str">
        <f aca="false">CONCATENATE("context_",ASC(M348))</f>
        <v>context_53</v>
      </c>
      <c r="O348" s="0" t="n">
        <f aca="false">M348</f>
        <v>53</v>
      </c>
      <c r="P348" s="0" t="str">
        <f aca="false">MID(LMPreScn!M470, SEARCH(" ", LMPreScn!M470, SEARCH(" ", LMPreScn!M470))+1, SEARCH(" ", LMPreScn!M470, SEARCH(" ", LMPreScn!M470)+1) -  (SEARCH(" ", LMPreScn!M470, SEARCH(" ", LMPreScn!M470)) + 1))</f>
        <v>dog</v>
      </c>
      <c r="Q348" s="0" t="n">
        <f aca="false">IF(R348="attempted", 1, IF(R348="avoided", 2, IF(R348="began",3,IF(R348="completed",4, IF(R348="continued",5,IF(R348="endured", 6, IF(R348="enjoyed", 7, IF(R348="finished", 8, IF(R348="preferred", 9, IF(R348="resisted", 10, IF(R348="started", 11, IF(R348="tried",12,"ERROR"))))))))))))</f>
        <v>12</v>
      </c>
      <c r="R348" s="0" t="str">
        <f aca="false">LMPreScn!T470</f>
        <v>tried</v>
      </c>
      <c r="S348" s="0" t="n">
        <f aca="false">1 + (2*(INT((ROW()-2-240)/4))) + MOD(ROW()-1,2)</f>
        <v>54</v>
      </c>
      <c r="T348" s="0" t="str">
        <f aca="false">LMPreScn!CK470</f>
        <v>fetch</v>
      </c>
      <c r="U348" s="33" t="n">
        <f aca="false">U108</f>
        <v>0</v>
      </c>
      <c r="V348" s="0" t="n">
        <f aca="false">LMPreScn!R470</f>
        <v>6</v>
      </c>
      <c r="W348" s="0" t="n">
        <f aca="false">LMPreScn!S470</f>
        <v>11</v>
      </c>
      <c r="X348" s="0" t="str">
        <f aca="false">LMPreScn!M470</f>
        <v>Our dog trainer tried a tennis ball one afternoon in the park.</v>
      </c>
      <c r="Y348" s="0" t="str">
        <f aca="false">LMPreScn!N470</f>
        <v>Over and over he would</v>
      </c>
    </row>
    <row r="349" customFormat="false" ht="13.8" hidden="false" customHeight="false" outlineLevel="0" collapsed="false">
      <c r="A349" s="0" t="str">
        <f aca="false">CONCATENATE("Item/",ASC(C349),"/",E349)</f>
        <v>Item/13059/list_1/half_2/agent_54/metverb_12/target_53/avtcon_2</v>
      </c>
      <c r="B349" s="34" t="str">
        <f aca="false">CONCATENATE("(#", ASC( LMPreScn!I471), ") \d+ (\d+)")</f>
        <v>(#13059) \d+ (\d+)</v>
      </c>
      <c r="C349" s="0" t="n">
        <f aca="false">LMPreScn!I471</f>
        <v>13059</v>
      </c>
      <c r="D349" s="0" t="str">
        <f aca="false">CONCATENATE(P349,"_", R349, "_", T349)</f>
        <v>dog_tried_throw</v>
      </c>
      <c r="E349" s="0" t="str">
        <f aca="false">CONCATENATE( "list_", G349, "/", "half_", K349, "/", "agent_", O349, "/", "metverb_", Q349, "/", "target_", S349, "/", "avtcon_", I349)</f>
        <v>list_1/half_2/agent_54/metverb_12/target_53/avtcon_2</v>
      </c>
      <c r="F349" s="0" t="str">
        <f aca="false">CONCATENATE( H349, "/", L349, "/", P349, "/", R349, "/", T349, "/", J349)</f>
        <v>AH1N/second/dog/tried/throw/incon</v>
      </c>
      <c r="G349" s="0" t="n">
        <f aca="false">IF(LEFT(H349,1)="A",1,IF(LEFT(H349,1)="B",2,IF(LEFT(H349,1)="C",3,IF(LEFT(H349,1)="D",4,#na))))</f>
        <v>1</v>
      </c>
      <c r="H349" s="0" t="str">
        <f aca="false">LMPreScn!A471</f>
        <v>AH1N</v>
      </c>
      <c r="I349" s="0" t="n">
        <v>2</v>
      </c>
      <c r="J349" s="0" t="s">
        <v>3594</v>
      </c>
      <c r="K349" s="0" t="n">
        <v>2</v>
      </c>
      <c r="L349" s="16" t="s">
        <v>3595</v>
      </c>
      <c r="M349" s="0" t="n">
        <f aca="false">1 + (2*(INT((ROW()-2-240)/4))) + MOD(ROW(),2)</f>
        <v>54</v>
      </c>
      <c r="N349" s="0" t="str">
        <f aca="false">CONCATENATE("context_",ASC(M349))</f>
        <v>context_54</v>
      </c>
      <c r="O349" s="0" t="n">
        <f aca="false">M349</f>
        <v>54</v>
      </c>
      <c r="P349" s="0" t="str">
        <f aca="false">MID(LMPreScn!M471, SEARCH(" ", LMPreScn!M471, SEARCH(" ", LMPreScn!M471))+1, SEARCH(" ", LMPreScn!M471, SEARCH(" ", LMPreScn!M471)+1) -  (SEARCH(" ", LMPreScn!M471, SEARCH(" ", LMPreScn!M471)) + 1))</f>
        <v>dog</v>
      </c>
      <c r="Q349" s="0" t="n">
        <f aca="false">IF(R349="attempted", 1, IF(R349="avoided", 2, IF(R349="began",3,IF(R349="completed",4, IF(R349="continued",5,IF(R349="endured", 6, IF(R349="enjoyed", 7, IF(R349="finished", 8, IF(R349="preferred", 9, IF(R349="resisted", 10, IF(R349="started", 11, IF(R349="tried",12,"ERROR"))))))))))))</f>
        <v>12</v>
      </c>
      <c r="R349" s="0" t="str">
        <f aca="false">LMPreScn!T471</f>
        <v>tried</v>
      </c>
      <c r="S349" s="0" t="n">
        <f aca="false">1 + (2*(INT((ROW()-2-240)/4))) + MOD(ROW()-1,2)</f>
        <v>53</v>
      </c>
      <c r="T349" s="0" t="str">
        <f aca="false">LMPreScn!CK471</f>
        <v>throw</v>
      </c>
      <c r="U349" s="33" t="n">
        <f aca="false">U109</f>
        <v>0.0638297872340425</v>
      </c>
      <c r="V349" s="0" t="n">
        <f aca="false">LMPreScn!R471</f>
        <v>6</v>
      </c>
      <c r="W349" s="0" t="n">
        <f aca="false">LMPreScn!S471</f>
        <v>11</v>
      </c>
      <c r="X349" s="0" t="str">
        <f aca="false">LMPreScn!M471</f>
        <v>Our dog tried a tennis ball one afternoon in the park.</v>
      </c>
      <c r="Y349" s="0" t="str">
        <f aca="false">LMPreScn!N471</f>
        <v>Over and over he would</v>
      </c>
    </row>
    <row r="350" customFormat="false" ht="13.8" hidden="false" customHeight="false" outlineLevel="0" collapsed="false">
      <c r="A350" s="0" t="str">
        <f aca="false">CONCATENATE("Item/",ASC(C350),"/",E350)</f>
        <v>Item/15059/list_3/half_2/agent_55/metverb_12/target_55/avtcon_1</v>
      </c>
      <c r="B350" s="34" t="str">
        <f aca="false">CONCATENATE("(#", ASC( LMPreScn!I472), ") \d+ (\d+)")</f>
        <v>(#15059) \d+ (\d+)</v>
      </c>
      <c r="C350" s="0" t="n">
        <f aca="false">LMPreScn!I472</f>
        <v>15059</v>
      </c>
      <c r="D350" s="0" t="str">
        <f aca="false">CONCATENATE(P350,"_", R350, "_", T350)</f>
        <v>dog_tried_throw</v>
      </c>
      <c r="E350" s="0" t="str">
        <f aca="false">CONCATENATE( "list_", G350, "/", "half_", K350, "/", "agent_", O350, "/", "metverb_", Q350, "/", "target_", S350, "/", "avtcon_", I350)</f>
        <v>list_3/half_2/agent_55/metverb_12/target_55/avtcon_1</v>
      </c>
      <c r="F350" s="0" t="str">
        <f aca="false">CONCATENATE( H350, "/", L350, "/", P350, "/", R350, "/", T350, "/", J350)</f>
        <v>CH2N/second/dog/tried/throw/con</v>
      </c>
      <c r="G350" s="0" t="n">
        <f aca="false">IF(LEFT(H350,1)="A",1,IF(LEFT(H350,1)="B",2,IF(LEFT(H350,1)="C",3,IF(LEFT(H350,1)="D",4,#na))))</f>
        <v>3</v>
      </c>
      <c r="H350" s="0" t="str">
        <f aca="false">LMPreScn!A472</f>
        <v>CH2N</v>
      </c>
      <c r="I350" s="0" t="n">
        <v>1</v>
      </c>
      <c r="J350" s="0" t="s">
        <v>3592</v>
      </c>
      <c r="K350" s="0" t="n">
        <v>2</v>
      </c>
      <c r="L350" s="16" t="s">
        <v>3595</v>
      </c>
      <c r="M350" s="0" t="n">
        <f aca="false">1 + (2*(INT((ROW()-2-240)/4))) + MOD(ROW()-2,2)</f>
        <v>55</v>
      </c>
      <c r="N350" s="0" t="str">
        <f aca="false">CONCATENATE("context_",ASC(M350))</f>
        <v>context_55</v>
      </c>
      <c r="O350" s="0" t="n">
        <f aca="false">M350</f>
        <v>55</v>
      </c>
      <c r="P350" s="0" t="str">
        <f aca="false">MID(LMPreScn!M472, SEARCH(" ", LMPreScn!M472, SEARCH(" ", LMPreScn!M472))+1, SEARCH(" ", LMPreScn!M472, SEARCH(" ", LMPreScn!M472)+1) -  (SEARCH(" ", LMPreScn!M472, SEARCH(" ", LMPreScn!M472)) + 1))</f>
        <v>dog</v>
      </c>
      <c r="Q350" s="0" t="n">
        <f aca="false">IF(R350="attempted", 1, IF(R350="avoided", 2, IF(R350="began",3,IF(R350="completed",4, IF(R350="continued",5,IF(R350="endured", 6, IF(R350="enjoyed", 7, IF(R350="finished", 8, IF(R350="preferred", 9, IF(R350="resisted", 10, IF(R350="started", 11, IF(R350="tried",12,"ERROR"))))))))))))</f>
        <v>12</v>
      </c>
      <c r="R350" s="0" t="str">
        <f aca="false">LMPreScn!T472</f>
        <v>tried</v>
      </c>
      <c r="S350" s="0" t="n">
        <f aca="false">1 + (2*(INT((ROW()-2-240)/4))) + MOD(ROW()-2,2)</f>
        <v>55</v>
      </c>
      <c r="T350" s="0" t="str">
        <f aca="false">LMPreScn!CK472</f>
        <v>throw</v>
      </c>
      <c r="U350" s="33" t="n">
        <f aca="false">U110</f>
        <v>0.612244897959184</v>
      </c>
      <c r="V350" s="0" t="n">
        <f aca="false">LMPreScn!R472</f>
        <v>6</v>
      </c>
      <c r="W350" s="0" t="n">
        <f aca="false">LMPreScn!S472</f>
        <v>11</v>
      </c>
      <c r="X350" s="0" t="str">
        <f aca="false">LMPreScn!M472</f>
        <v>Our dog trainer tried a tennis ball one afternoon in the park.</v>
      </c>
      <c r="Y350" s="0" t="str">
        <f aca="false">LMPreScn!N472</f>
        <v>Over and over he would</v>
      </c>
    </row>
    <row r="351" customFormat="false" ht="13.8" hidden="false" customHeight="false" outlineLevel="0" collapsed="false">
      <c r="A351" s="0" t="str">
        <f aca="false">CONCATENATE("Item/",ASC(C351),"/",E351)</f>
        <v>Item/16059/list_2/half_2/agent_56/metverb_12/target_56/avtcon_1</v>
      </c>
      <c r="B351" s="34" t="str">
        <f aca="false">CONCATENATE("(#", ASC( LMPreScn!I473), ") \d+ (\d+)")</f>
        <v>(#16059) \d+ (\d+)</v>
      </c>
      <c r="C351" s="0" t="n">
        <f aca="false">LMPreScn!I473</f>
        <v>16059</v>
      </c>
      <c r="D351" s="0" t="str">
        <f aca="false">CONCATENATE(P351,"_", R351, "_", T351)</f>
        <v>dog_tried_fetch</v>
      </c>
      <c r="E351" s="0" t="str">
        <f aca="false">CONCATENATE( "list_", G351, "/", "half_", K351, "/", "agent_", O351, "/", "metverb_", Q351, "/", "target_", S351, "/", "avtcon_", I351)</f>
        <v>list_2/half_2/agent_56/metverb_12/target_56/avtcon_1</v>
      </c>
      <c r="F351" s="0" t="str">
        <f aca="false">CONCATENATE( H351, "/", L351, "/", P351, "/", R351, "/", T351, "/", J351)</f>
        <v>BH2N/second/dog/tried/fetch/con</v>
      </c>
      <c r="G351" s="0" t="n">
        <f aca="false">IF(LEFT(H351,1)="A",1,IF(LEFT(H351,1)="B",2,IF(LEFT(H351,1)="C",3,IF(LEFT(H351,1)="D",4,#na))))</f>
        <v>2</v>
      </c>
      <c r="H351" s="0" t="str">
        <f aca="false">LMPreScn!A473</f>
        <v>BH2N</v>
      </c>
      <c r="I351" s="0" t="n">
        <v>1</v>
      </c>
      <c r="J351" s="0" t="s">
        <v>3592</v>
      </c>
      <c r="K351" s="0" t="n">
        <v>2</v>
      </c>
      <c r="L351" s="16" t="s">
        <v>3595</v>
      </c>
      <c r="M351" s="0" t="n">
        <f aca="false">1 + (2*(INT((ROW()-2-240)/4))) + MOD(ROW(),2)</f>
        <v>56</v>
      </c>
      <c r="N351" s="0" t="str">
        <f aca="false">CONCATENATE("context_",ASC(M351))</f>
        <v>context_56</v>
      </c>
      <c r="O351" s="0" t="n">
        <f aca="false">M351</f>
        <v>56</v>
      </c>
      <c r="P351" s="0" t="str">
        <f aca="false">MID(LMPreScn!M473, SEARCH(" ", LMPreScn!M473, SEARCH(" ", LMPreScn!M473))+1, SEARCH(" ", LMPreScn!M473, SEARCH(" ", LMPreScn!M473)+1) -  (SEARCH(" ", LMPreScn!M473, SEARCH(" ", LMPreScn!M473)) + 1))</f>
        <v>dog</v>
      </c>
      <c r="Q351" s="0" t="n">
        <f aca="false">IF(R351="attempted", 1, IF(R351="avoided", 2, IF(R351="began",3,IF(R351="completed",4, IF(R351="continued",5,IF(R351="endured", 6, IF(R351="enjoyed", 7, IF(R351="finished", 8, IF(R351="preferred", 9, IF(R351="resisted", 10, IF(R351="started", 11, IF(R351="tried",12,"ERROR"))))))))))))</f>
        <v>12</v>
      </c>
      <c r="R351" s="0" t="str">
        <f aca="false">LMPreScn!T473</f>
        <v>tried</v>
      </c>
      <c r="S351" s="0" t="n">
        <f aca="false">1 + (2*(INT((ROW()-2-240)/4))) + MOD(ROW()-2,2)</f>
        <v>56</v>
      </c>
      <c r="T351" s="0" t="str">
        <f aca="false">LMPreScn!CK473</f>
        <v>fetch</v>
      </c>
      <c r="U351" s="33" t="n">
        <f aca="false">U111</f>
        <v>0.468085106382979</v>
      </c>
      <c r="V351" s="0" t="n">
        <f aca="false">LMPreScn!R473</f>
        <v>6</v>
      </c>
      <c r="W351" s="0" t="n">
        <f aca="false">LMPreScn!S473</f>
        <v>11</v>
      </c>
      <c r="X351" s="0" t="str">
        <f aca="false">LMPreScn!M473</f>
        <v>Our dog tried a tennis ball one afternoon in the park.</v>
      </c>
      <c r="Y351" s="0" t="str">
        <f aca="false">LMPreScn!N473</f>
        <v>Over and over he would</v>
      </c>
    </row>
    <row r="352" customFormat="false" ht="13.8" hidden="false" customHeight="false" outlineLevel="0" collapsed="false">
      <c r="A352" s="0" t="str">
        <f aca="false">CONCATENATE("Item/",ASC(C352),"/",E352)</f>
        <v>Item/17059/list_1/half_2/agent_55/metverb_12/target_56/avtcon_2</v>
      </c>
      <c r="B352" s="34" t="str">
        <f aca="false">CONCATENATE("(#", ASC( LMPreScn!I474), ") \d+ (\d+)")</f>
        <v>(#17059) \d+ (\d+)</v>
      </c>
      <c r="C352" s="0" t="n">
        <f aca="false">LMPreScn!I474</f>
        <v>17059</v>
      </c>
      <c r="D352" s="0" t="str">
        <f aca="false">CONCATENATE(P352,"_", R352, "_", T352)</f>
        <v>dog_tried_fetch</v>
      </c>
      <c r="E352" s="0" t="str">
        <f aca="false">CONCATENATE( "list_", G352, "/", "half_", K352, "/", "agent_", O352, "/", "metverb_", Q352, "/", "target_", S352, "/", "avtcon_", I352)</f>
        <v>list_1/half_2/agent_55/metverb_12/target_56/avtcon_2</v>
      </c>
      <c r="F352" s="0" t="str">
        <f aca="false">CONCATENATE( H352, "/", L352, "/", P352, "/", R352, "/", T352, "/", J352)</f>
        <v>AH2N/second/dog/tried/fetch/incon</v>
      </c>
      <c r="G352" s="0" t="n">
        <f aca="false">IF(LEFT(H352,1)="A",1,IF(LEFT(H352,1)="B",2,IF(LEFT(H352,1)="C",3,IF(LEFT(H352,1)="D",4,#na))))</f>
        <v>1</v>
      </c>
      <c r="H352" s="0" t="str">
        <f aca="false">LMPreScn!A474</f>
        <v>AH2N</v>
      </c>
      <c r="I352" s="0" t="n">
        <v>2</v>
      </c>
      <c r="J352" s="0" t="s">
        <v>3594</v>
      </c>
      <c r="K352" s="0" t="n">
        <v>2</v>
      </c>
      <c r="L352" s="16" t="s">
        <v>3595</v>
      </c>
      <c r="M352" s="0" t="n">
        <f aca="false">1 + (2*(INT((ROW()-2-240)/4))) + MOD(ROW()-2,2)</f>
        <v>55</v>
      </c>
      <c r="N352" s="0" t="str">
        <f aca="false">CONCATENATE("context_",ASC(M352))</f>
        <v>context_55</v>
      </c>
      <c r="O352" s="0" t="n">
        <f aca="false">M352</f>
        <v>55</v>
      </c>
      <c r="P352" s="0" t="str">
        <f aca="false">MID(LMPreScn!M474, SEARCH(" ", LMPreScn!M474, SEARCH(" ", LMPreScn!M474))+1, SEARCH(" ", LMPreScn!M474, SEARCH(" ", LMPreScn!M474)+1) -  (SEARCH(" ", LMPreScn!M474, SEARCH(" ", LMPreScn!M474)) + 1))</f>
        <v>dog</v>
      </c>
      <c r="Q352" s="0" t="n">
        <f aca="false">IF(R352="attempted", 1, IF(R352="avoided", 2, IF(R352="began",3,IF(R352="completed",4, IF(R352="continued",5,IF(R352="endured", 6, IF(R352="enjoyed", 7, IF(R352="finished", 8, IF(R352="preferred", 9, IF(R352="resisted", 10, IF(R352="started", 11, IF(R352="tried",12,"ERROR"))))))))))))</f>
        <v>12</v>
      </c>
      <c r="R352" s="0" t="str">
        <f aca="false">LMPreScn!T474</f>
        <v>tried</v>
      </c>
      <c r="S352" s="0" t="n">
        <f aca="false">1 + (2*(INT((ROW()-2-240)/4))) + MOD(ROW()-1,2)</f>
        <v>56</v>
      </c>
      <c r="T352" s="0" t="str">
        <f aca="false">LMPreScn!CK474</f>
        <v>fetch</v>
      </c>
      <c r="U352" s="33" t="n">
        <f aca="false">U112</f>
        <v>0</v>
      </c>
      <c r="V352" s="0" t="n">
        <f aca="false">LMPreScn!R474</f>
        <v>6</v>
      </c>
      <c r="W352" s="0" t="n">
        <f aca="false">LMPreScn!S474</f>
        <v>11</v>
      </c>
      <c r="X352" s="0" t="str">
        <f aca="false">LMPreScn!M474</f>
        <v>Our dog trainer tried a tennis ball one afternoon in the park.</v>
      </c>
      <c r="Y352" s="0" t="str">
        <f aca="false">LMPreScn!N474</f>
        <v>Over and over he would</v>
      </c>
    </row>
    <row r="353" customFormat="false" ht="13.8" hidden="false" customHeight="false" outlineLevel="0" collapsed="false">
      <c r="A353" s="0" t="str">
        <f aca="false">CONCATENATE("Item/",ASC(C353),"/",E353)</f>
        <v>Item/18059/list_4/half_2/agent_56/metverb_12/target_55/avtcon_2</v>
      </c>
      <c r="B353" s="34" t="str">
        <f aca="false">CONCATENATE("(#", ASC( LMPreScn!I475), ") \d+ (\d+)")</f>
        <v>(#18059) \d+ (\d+)</v>
      </c>
      <c r="C353" s="0" t="n">
        <f aca="false">LMPreScn!I475</f>
        <v>18059</v>
      </c>
      <c r="D353" s="0" t="str">
        <f aca="false">CONCATENATE(P353,"_", R353, "_", T353)</f>
        <v>dog_tried_throw</v>
      </c>
      <c r="E353" s="0" t="str">
        <f aca="false">CONCATENATE( "list_", G353, "/", "half_", K353, "/", "agent_", O353, "/", "metverb_", Q353, "/", "target_", S353, "/", "avtcon_", I353)</f>
        <v>list_4/half_2/agent_56/metverb_12/target_55/avtcon_2</v>
      </c>
      <c r="F353" s="0" t="str">
        <f aca="false">CONCATENATE( H353, "/", L353, "/", P353, "/", R353, "/", T353, "/", J353)</f>
        <v>DH2N/second/dog/tried/throw/incon</v>
      </c>
      <c r="G353" s="0" t="n">
        <f aca="false">IF(LEFT(H353,1)="A",1,IF(LEFT(H353,1)="B",2,IF(LEFT(H353,1)="C",3,IF(LEFT(H353,1)="D",4,#na))))</f>
        <v>4</v>
      </c>
      <c r="H353" s="0" t="str">
        <f aca="false">LMPreScn!A475</f>
        <v>DH2N</v>
      </c>
      <c r="I353" s="0" t="n">
        <v>2</v>
      </c>
      <c r="J353" s="0" t="s">
        <v>3594</v>
      </c>
      <c r="K353" s="0" t="n">
        <v>2</v>
      </c>
      <c r="L353" s="16" t="s">
        <v>3595</v>
      </c>
      <c r="M353" s="0" t="n">
        <f aca="false">1 + (2*(INT((ROW()-2-240)/4))) + MOD(ROW(),2)</f>
        <v>56</v>
      </c>
      <c r="N353" s="0" t="str">
        <f aca="false">CONCATENATE("context_",ASC(M353))</f>
        <v>context_56</v>
      </c>
      <c r="O353" s="0" t="n">
        <f aca="false">M353</f>
        <v>56</v>
      </c>
      <c r="P353" s="0" t="str">
        <f aca="false">MID(LMPreScn!M475, SEARCH(" ", LMPreScn!M475, SEARCH(" ", LMPreScn!M475))+1, SEARCH(" ", LMPreScn!M475, SEARCH(" ", LMPreScn!M475)+1) -  (SEARCH(" ", LMPreScn!M475, SEARCH(" ", LMPreScn!M475)) + 1))</f>
        <v>dog</v>
      </c>
      <c r="Q353" s="0" t="n">
        <f aca="false">IF(R353="attempted", 1, IF(R353="avoided", 2, IF(R353="began",3,IF(R353="completed",4, IF(R353="continued",5,IF(R353="endured", 6, IF(R353="enjoyed", 7, IF(R353="finished", 8, IF(R353="preferred", 9, IF(R353="resisted", 10, IF(R353="started", 11, IF(R353="tried",12,"ERROR"))))))))))))</f>
        <v>12</v>
      </c>
      <c r="R353" s="0" t="str">
        <f aca="false">LMPreScn!T475</f>
        <v>tried</v>
      </c>
      <c r="S353" s="0" t="n">
        <f aca="false">1 + (2*(INT((ROW()-2-240)/4))) + MOD(ROW()-1,2)</f>
        <v>55</v>
      </c>
      <c r="T353" s="0" t="str">
        <f aca="false">LMPreScn!CK475</f>
        <v>throw</v>
      </c>
      <c r="U353" s="33" t="n">
        <f aca="false">U113</f>
        <v>0.0638297872340425</v>
      </c>
      <c r="V353" s="0" t="n">
        <f aca="false">LMPreScn!R475</f>
        <v>6</v>
      </c>
      <c r="W353" s="0" t="n">
        <f aca="false">LMPreScn!S475</f>
        <v>11</v>
      </c>
      <c r="X353" s="0" t="str">
        <f aca="false">LMPreScn!M475</f>
        <v>Our dog tried a tennis ball one afternoon in the park.</v>
      </c>
      <c r="Y353" s="0" t="str">
        <f aca="false">LMPreScn!N475</f>
        <v>Over and over he would</v>
      </c>
    </row>
    <row r="354" customFormat="false" ht="13.8" hidden="false" customHeight="false" outlineLevel="0" collapsed="false">
      <c r="A354" s="0" t="str">
        <f aca="false">CONCATENATE("Item/",ASC(C354),"/",E354)</f>
        <v>Item/10060/list_2/half_2/agent_57/metverb_12/target_57/avtcon_1</v>
      </c>
      <c r="B354" s="34" t="str">
        <f aca="false">CONCATENATE("(#", ASC( LMPreScn!I476), ") \d+ (\d+)")</f>
        <v>(#10060) \d+ (\d+)</v>
      </c>
      <c r="C354" s="0" t="n">
        <f aca="false">LMPreScn!I476</f>
        <v>10060</v>
      </c>
      <c r="D354" s="0" t="str">
        <f aca="false">CONCATENATE(P354,"_", R354, "_", T354)</f>
        <v>lifeguard_tried_save</v>
      </c>
      <c r="E354" s="0" t="str">
        <f aca="false">CONCATENATE( "list_", G354, "/", "half_", K354, "/", "agent_", O354, "/", "metverb_", Q354, "/", "target_", S354, "/", "avtcon_", I354)</f>
        <v>list_2/half_2/agent_57/metverb_12/target_57/avtcon_1</v>
      </c>
      <c r="F354" s="0" t="str">
        <f aca="false">CONCATENATE( H354, "/", L354, "/", P354, "/", R354, "/", T354, "/", J354)</f>
        <v>BH1N/second/lifeguard/tried/save/con</v>
      </c>
      <c r="G354" s="0" t="n">
        <f aca="false">IF(LEFT(H354,1)="A",1,IF(LEFT(H354,1)="B",2,IF(LEFT(H354,1)="C",3,IF(LEFT(H354,1)="D",4,#na))))</f>
        <v>2</v>
      </c>
      <c r="H354" s="0" t="str">
        <f aca="false">LMPreScn!A476</f>
        <v>BH1N</v>
      </c>
      <c r="I354" s="0" t="n">
        <v>1</v>
      </c>
      <c r="J354" s="0" t="s">
        <v>3592</v>
      </c>
      <c r="K354" s="0" t="n">
        <v>2</v>
      </c>
      <c r="L354" s="16" t="s">
        <v>3595</v>
      </c>
      <c r="M354" s="0" t="n">
        <f aca="false">1 + (2*(INT((ROW()-2-240)/4))) + MOD(ROW()-2,2)</f>
        <v>57</v>
      </c>
      <c r="N354" s="0" t="str">
        <f aca="false">CONCATENATE("context_",ASC(M354))</f>
        <v>context_57</v>
      </c>
      <c r="O354" s="0" t="n">
        <f aca="false">M354</f>
        <v>57</v>
      </c>
      <c r="P354" s="0" t="str">
        <f aca="false">MID(LMPreScn!M476, SEARCH(" ", LMPreScn!M476, SEARCH(" ", LMPreScn!M476))+1, SEARCH(" ", LMPreScn!M476, SEARCH(" ", LMPreScn!M476)+1) -  (SEARCH(" ", LMPreScn!M476, SEARCH(" ", LMPreScn!M476)) + 1))</f>
        <v>lifeguard</v>
      </c>
      <c r="Q354" s="0" t="n">
        <f aca="false">IF(R354="attempted", 1, IF(R354="avoided", 2, IF(R354="began",3,IF(R354="completed",4, IF(R354="continued",5,IF(R354="endured", 6, IF(R354="enjoyed", 7, IF(R354="finished", 8, IF(R354="preferred", 9, IF(R354="resisted", 10, IF(R354="started", 11, IF(R354="tried",12,"ERROR"))))))))))))</f>
        <v>12</v>
      </c>
      <c r="R354" s="0" t="str">
        <f aca="false">LMPreScn!T476</f>
        <v>tried</v>
      </c>
      <c r="S354" s="0" t="n">
        <f aca="false">1 + (2*(INT((ROW()-2-240)/4))) + MOD(ROW()-2,2)</f>
        <v>57</v>
      </c>
      <c r="T354" s="0" t="str">
        <f aca="false">LMPreScn!CK476</f>
        <v>save</v>
      </c>
      <c r="U354" s="33" t="n">
        <f aca="false">U114</f>
        <v>0.428571428571429</v>
      </c>
      <c r="V354" s="0" t="n">
        <f aca="false">LMPreScn!R476</f>
        <v>6</v>
      </c>
      <c r="W354" s="0" t="n">
        <f aca="false">LMPreScn!S476</f>
        <v>11</v>
      </c>
      <c r="X354" s="0" t="str">
        <f aca="false">LMPreScn!M476</f>
        <v>The lifeguard tried a rope.</v>
      </c>
      <c r="Y354" s="0" t="str">
        <f aca="false">LMPreScn!N476</f>
        <v>He did his best to</v>
      </c>
    </row>
    <row r="355" customFormat="false" ht="13.8" hidden="false" customHeight="false" outlineLevel="0" collapsed="false">
      <c r="A355" s="0" t="str">
        <f aca="false">CONCATENATE("Item/",ASC(C355),"/",E355)</f>
        <v>Item/11060/list_3/half_2/agent_58/metverb_12/target_58/avtcon_1</v>
      </c>
      <c r="B355" s="34" t="str">
        <f aca="false">CONCATENATE("(#", ASC( LMPreScn!I477), ") \d+ (\d+)")</f>
        <v>(#11060) \d+ (\d+)</v>
      </c>
      <c r="C355" s="0" t="n">
        <f aca="false">LMPreScn!I477</f>
        <v>11060</v>
      </c>
      <c r="D355" s="0" t="str">
        <f aca="false">CONCATENATE(P355,"_", R355, "_", T355)</f>
        <v>cowboy_tried_lasso</v>
      </c>
      <c r="E355" s="0" t="str">
        <f aca="false">CONCATENATE( "list_", G355, "/", "half_", K355, "/", "agent_", O355, "/", "metverb_", Q355, "/", "target_", S355, "/", "avtcon_", I355)</f>
        <v>list_3/half_2/agent_58/metverb_12/target_58/avtcon_1</v>
      </c>
      <c r="F355" s="0" t="str">
        <f aca="false">CONCATENATE( H355, "/", L355, "/", P355, "/", R355, "/", T355, "/", J355)</f>
        <v>CH1N/second/cowboy/tried/lasso/con</v>
      </c>
      <c r="G355" s="0" t="n">
        <f aca="false">IF(LEFT(H355,1)="A",1,IF(LEFT(H355,1)="B",2,IF(LEFT(H355,1)="C",3,IF(LEFT(H355,1)="D",4,#na))))</f>
        <v>3</v>
      </c>
      <c r="H355" s="0" t="str">
        <f aca="false">LMPreScn!A477</f>
        <v>CH1N</v>
      </c>
      <c r="I355" s="0" t="n">
        <v>1</v>
      </c>
      <c r="J355" s="0" t="s">
        <v>3592</v>
      </c>
      <c r="K355" s="0" t="n">
        <v>2</v>
      </c>
      <c r="L355" s="16" t="s">
        <v>3595</v>
      </c>
      <c r="M355" s="0" t="n">
        <f aca="false">1 + (2*(INT((ROW()-2-240)/4))) + MOD(ROW(),2)</f>
        <v>58</v>
      </c>
      <c r="N355" s="0" t="str">
        <f aca="false">CONCATENATE("context_",ASC(M355))</f>
        <v>context_58</v>
      </c>
      <c r="O355" s="0" t="n">
        <f aca="false">M355</f>
        <v>58</v>
      </c>
      <c r="P355" s="0" t="str">
        <f aca="false">MID(LMPreScn!M477, SEARCH(" ", LMPreScn!M477, SEARCH(" ", LMPreScn!M477))+1, SEARCH(" ", LMPreScn!M477, SEARCH(" ", LMPreScn!M477)+1) -  (SEARCH(" ", LMPreScn!M477, SEARCH(" ", LMPreScn!M477)) + 1))</f>
        <v>cowboy</v>
      </c>
      <c r="Q355" s="0" t="n">
        <f aca="false">IF(R355="attempted", 1, IF(R355="avoided", 2, IF(R355="began",3,IF(R355="completed",4, IF(R355="continued",5,IF(R355="endured", 6, IF(R355="enjoyed", 7, IF(R355="finished", 8, IF(R355="preferred", 9, IF(R355="resisted", 10, IF(R355="started", 11, IF(R355="tried",12,"ERROR"))))))))))))</f>
        <v>12</v>
      </c>
      <c r="R355" s="0" t="str">
        <f aca="false">LMPreScn!T477</f>
        <v>tried</v>
      </c>
      <c r="S355" s="0" t="n">
        <f aca="false">1 + (2*(INT((ROW()-2-240)/4))) + MOD(ROW()-2,2)</f>
        <v>58</v>
      </c>
      <c r="T355" s="0" t="str">
        <f aca="false">LMPreScn!CK477</f>
        <v>lasso</v>
      </c>
      <c r="U355" s="33" t="n">
        <f aca="false">U115</f>
        <v>0.673469387755102</v>
      </c>
      <c r="V355" s="0" t="n">
        <f aca="false">LMPreScn!R477</f>
        <v>6</v>
      </c>
      <c r="W355" s="0" t="n">
        <f aca="false">LMPreScn!S477</f>
        <v>11</v>
      </c>
      <c r="X355" s="0" t="str">
        <f aca="false">LMPreScn!M477</f>
        <v>The cowboy tried a rope.</v>
      </c>
      <c r="Y355" s="0" t="str">
        <f aca="false">LMPreScn!N477</f>
        <v>He did his best to</v>
      </c>
    </row>
    <row r="356" customFormat="false" ht="13.8" hidden="false" customHeight="false" outlineLevel="0" collapsed="false">
      <c r="A356" s="0" t="str">
        <f aca="false">CONCATENATE("Item/",ASC(C356),"/",E356)</f>
        <v>Item/12060/list_4/half_2/agent_57/metverb_12/target_58/avtcon_2</v>
      </c>
      <c r="B356" s="34" t="str">
        <f aca="false">CONCATENATE("(#", ASC( LMPreScn!I478), ") \d+ (\d+)")</f>
        <v>(#12060) \d+ (\d+)</v>
      </c>
      <c r="C356" s="0" t="n">
        <f aca="false">LMPreScn!I478</f>
        <v>12060</v>
      </c>
      <c r="D356" s="0" t="str">
        <f aca="false">CONCATENATE(P356,"_", R356, "_", T356)</f>
        <v>lifeguard_tried_lasso</v>
      </c>
      <c r="E356" s="0" t="str">
        <f aca="false">CONCATENATE( "list_", G356, "/", "half_", K356, "/", "agent_", O356, "/", "metverb_", Q356, "/", "target_", S356, "/", "avtcon_", I356)</f>
        <v>list_4/half_2/agent_57/metverb_12/target_58/avtcon_2</v>
      </c>
      <c r="F356" s="0" t="str">
        <f aca="false">CONCATENATE( H356, "/", L356, "/", P356, "/", R356, "/", T356, "/", J356)</f>
        <v>DH1N/second/lifeguard/tried/lasso/incon</v>
      </c>
      <c r="G356" s="0" t="n">
        <f aca="false">IF(LEFT(H356,1)="A",1,IF(LEFT(H356,1)="B",2,IF(LEFT(H356,1)="C",3,IF(LEFT(H356,1)="D",4,#na))))</f>
        <v>4</v>
      </c>
      <c r="H356" s="0" t="str">
        <f aca="false">LMPreScn!A478</f>
        <v>DH1N</v>
      </c>
      <c r="I356" s="0" t="n">
        <v>2</v>
      </c>
      <c r="J356" s="0" t="s">
        <v>3594</v>
      </c>
      <c r="K356" s="0" t="n">
        <v>2</v>
      </c>
      <c r="L356" s="16" t="s">
        <v>3595</v>
      </c>
      <c r="M356" s="0" t="n">
        <f aca="false">1 + (2*(INT((ROW()-2-240)/4))) + MOD(ROW()-2,2)</f>
        <v>57</v>
      </c>
      <c r="N356" s="0" t="str">
        <f aca="false">CONCATENATE("context_",ASC(M356))</f>
        <v>context_57</v>
      </c>
      <c r="O356" s="0" t="n">
        <f aca="false">M356</f>
        <v>57</v>
      </c>
      <c r="P356" s="0" t="str">
        <f aca="false">MID(LMPreScn!M478, SEARCH(" ", LMPreScn!M478, SEARCH(" ", LMPreScn!M478))+1, SEARCH(" ", LMPreScn!M478, SEARCH(" ", LMPreScn!M478)+1) -  (SEARCH(" ", LMPreScn!M478, SEARCH(" ", LMPreScn!M478)) + 1))</f>
        <v>lifeguard</v>
      </c>
      <c r="Q356" s="0" t="n">
        <f aca="false">IF(R356="attempted", 1, IF(R356="avoided", 2, IF(R356="began",3,IF(R356="completed",4, IF(R356="continued",5,IF(R356="endured", 6, IF(R356="enjoyed", 7, IF(R356="finished", 8, IF(R356="preferred", 9, IF(R356="resisted", 10, IF(R356="started", 11, IF(R356="tried",12,"ERROR"))))))))))))</f>
        <v>12</v>
      </c>
      <c r="R356" s="0" t="str">
        <f aca="false">LMPreScn!T478</f>
        <v>tried</v>
      </c>
      <c r="S356" s="0" t="n">
        <f aca="false">1 + (2*(INT((ROW()-2-240)/4))) + MOD(ROW()-1,2)</f>
        <v>58</v>
      </c>
      <c r="T356" s="0" t="str">
        <f aca="false">LMPreScn!CK478</f>
        <v>lasso</v>
      </c>
      <c r="U356" s="33" t="n">
        <f aca="false">U116</f>
        <v>0</v>
      </c>
      <c r="V356" s="0" t="n">
        <f aca="false">LMPreScn!R478</f>
        <v>6</v>
      </c>
      <c r="W356" s="0" t="n">
        <f aca="false">LMPreScn!S478</f>
        <v>11</v>
      </c>
      <c r="X356" s="0" t="str">
        <f aca="false">LMPreScn!M478</f>
        <v>The lifeguard tried a rope.</v>
      </c>
      <c r="Y356" s="0" t="str">
        <f aca="false">LMPreScn!N478</f>
        <v>He did his best to</v>
      </c>
    </row>
    <row r="357" customFormat="false" ht="13.8" hidden="false" customHeight="false" outlineLevel="0" collapsed="false">
      <c r="A357" s="0" t="str">
        <f aca="false">CONCATENATE("Item/",ASC(C357),"/",E357)</f>
        <v>Item/13060/list_1/half_2/agent_58/metverb_12/target_57/avtcon_2</v>
      </c>
      <c r="B357" s="34" t="str">
        <f aca="false">CONCATENATE("(#", ASC( LMPreScn!I479), ") \d+ (\d+)")</f>
        <v>(#13060) \d+ (\d+)</v>
      </c>
      <c r="C357" s="0" t="n">
        <f aca="false">LMPreScn!I479</f>
        <v>13060</v>
      </c>
      <c r="D357" s="0" t="str">
        <f aca="false">CONCATENATE(P357,"_", R357, "_", T357)</f>
        <v>cowboy_tried_save</v>
      </c>
      <c r="E357" s="0" t="str">
        <f aca="false">CONCATENATE( "list_", G357, "/", "half_", K357, "/", "agent_", O357, "/", "metverb_", Q357, "/", "target_", S357, "/", "avtcon_", I357)</f>
        <v>list_1/half_2/agent_58/metverb_12/target_57/avtcon_2</v>
      </c>
      <c r="F357" s="0" t="str">
        <f aca="false">CONCATENATE( H357, "/", L357, "/", P357, "/", R357, "/", T357, "/", J357)</f>
        <v>AH1N/second/cowboy/tried/save/incon</v>
      </c>
      <c r="G357" s="0" t="n">
        <f aca="false">IF(LEFT(H357,1)="A",1,IF(LEFT(H357,1)="B",2,IF(LEFT(H357,1)="C",3,IF(LEFT(H357,1)="D",4,#na))))</f>
        <v>1</v>
      </c>
      <c r="H357" s="0" t="str">
        <f aca="false">LMPreScn!A479</f>
        <v>AH1N</v>
      </c>
      <c r="I357" s="0" t="n">
        <v>2</v>
      </c>
      <c r="J357" s="0" t="s">
        <v>3594</v>
      </c>
      <c r="K357" s="0" t="n">
        <v>2</v>
      </c>
      <c r="L357" s="16" t="s">
        <v>3595</v>
      </c>
      <c r="M357" s="0" t="n">
        <f aca="false">1 + (2*(INT((ROW()-2-240)/4))) + MOD(ROW(),2)</f>
        <v>58</v>
      </c>
      <c r="N357" s="0" t="str">
        <f aca="false">CONCATENATE("context_",ASC(M357))</f>
        <v>context_58</v>
      </c>
      <c r="O357" s="0" t="n">
        <f aca="false">M357</f>
        <v>58</v>
      </c>
      <c r="P357" s="0" t="str">
        <f aca="false">MID(LMPreScn!M479, SEARCH(" ", LMPreScn!M479, SEARCH(" ", LMPreScn!M479))+1, SEARCH(" ", LMPreScn!M479, SEARCH(" ", LMPreScn!M479)+1) -  (SEARCH(" ", LMPreScn!M479, SEARCH(" ", LMPreScn!M479)) + 1))</f>
        <v>cowboy</v>
      </c>
      <c r="Q357" s="0" t="n">
        <f aca="false">IF(R357="attempted", 1, IF(R357="avoided", 2, IF(R357="began",3,IF(R357="completed",4, IF(R357="continued",5,IF(R357="endured", 6, IF(R357="enjoyed", 7, IF(R357="finished", 8, IF(R357="preferred", 9, IF(R357="resisted", 10, IF(R357="started", 11, IF(R357="tried",12,"ERROR"))))))))))))</f>
        <v>12</v>
      </c>
      <c r="R357" s="0" t="str">
        <f aca="false">LMPreScn!T479</f>
        <v>tried</v>
      </c>
      <c r="S357" s="0" t="n">
        <f aca="false">1 + (2*(INT((ROW()-2-240)/4))) + MOD(ROW()-1,2)</f>
        <v>57</v>
      </c>
      <c r="T357" s="0" t="str">
        <f aca="false">LMPreScn!CK479</f>
        <v>save</v>
      </c>
      <c r="U357" s="33" t="n">
        <f aca="false">U117</f>
        <v>0</v>
      </c>
      <c r="V357" s="0" t="n">
        <f aca="false">LMPreScn!R479</f>
        <v>6</v>
      </c>
      <c r="W357" s="0" t="n">
        <f aca="false">LMPreScn!S479</f>
        <v>11</v>
      </c>
      <c r="X357" s="0" t="str">
        <f aca="false">LMPreScn!M479</f>
        <v>The cowboy tried a rope.</v>
      </c>
      <c r="Y357" s="0" t="str">
        <f aca="false">LMPreScn!N479</f>
        <v>He did his best to</v>
      </c>
    </row>
    <row r="358" customFormat="false" ht="13.8" hidden="false" customHeight="false" outlineLevel="0" collapsed="false">
      <c r="A358" s="0" t="str">
        <f aca="false">CONCATENATE("Item/",ASC(C358),"/",E358)</f>
        <v>Item/15060/list_3/half_2/agent_59/metverb_12/target_59/avtcon_1</v>
      </c>
      <c r="B358" s="34" t="str">
        <f aca="false">CONCATENATE("(#", ASC( LMPreScn!I480), ") \d+ (\d+)")</f>
        <v>(#15060) \d+ (\d+)</v>
      </c>
      <c r="C358" s="0" t="n">
        <f aca="false">LMPreScn!I480</f>
        <v>15060</v>
      </c>
      <c r="D358" s="0" t="str">
        <f aca="false">CONCATENATE(P358,"_", R358, "_", T358)</f>
        <v>lifeguard_tried_save</v>
      </c>
      <c r="E358" s="0" t="str">
        <f aca="false">CONCATENATE( "list_", G358, "/", "half_", K358, "/", "agent_", O358, "/", "metverb_", Q358, "/", "target_", S358, "/", "avtcon_", I358)</f>
        <v>list_3/half_2/agent_59/metverb_12/target_59/avtcon_1</v>
      </c>
      <c r="F358" s="0" t="str">
        <f aca="false">CONCATENATE( H358, "/", L358, "/", P358, "/", R358, "/", T358, "/", J358)</f>
        <v>CH2N/second/lifeguard/tried/save/con</v>
      </c>
      <c r="G358" s="0" t="n">
        <f aca="false">IF(LEFT(H358,1)="A",1,IF(LEFT(H358,1)="B",2,IF(LEFT(H358,1)="C",3,IF(LEFT(H358,1)="D",4,#na))))</f>
        <v>3</v>
      </c>
      <c r="H358" s="0" t="str">
        <f aca="false">LMPreScn!A480</f>
        <v>CH2N</v>
      </c>
      <c r="I358" s="0" t="n">
        <v>1</v>
      </c>
      <c r="J358" s="0" t="s">
        <v>3592</v>
      </c>
      <c r="K358" s="0" t="n">
        <v>2</v>
      </c>
      <c r="L358" s="16" t="s">
        <v>3595</v>
      </c>
      <c r="M358" s="0" t="n">
        <f aca="false">1 + (2*(INT((ROW()-2-240)/4))) + MOD(ROW()-2,2)</f>
        <v>59</v>
      </c>
      <c r="N358" s="0" t="str">
        <f aca="false">CONCATENATE("context_",ASC(M358))</f>
        <v>context_59</v>
      </c>
      <c r="O358" s="0" t="n">
        <f aca="false">M358</f>
        <v>59</v>
      </c>
      <c r="P358" s="0" t="str">
        <f aca="false">MID(LMPreScn!M480, SEARCH(" ", LMPreScn!M480, SEARCH(" ", LMPreScn!M480))+1, SEARCH(" ", LMPreScn!M480, SEARCH(" ", LMPreScn!M480)+1) -  (SEARCH(" ", LMPreScn!M480, SEARCH(" ", LMPreScn!M480)) + 1))</f>
        <v>lifeguard</v>
      </c>
      <c r="Q358" s="0" t="n">
        <f aca="false">IF(R358="attempted", 1, IF(R358="avoided", 2, IF(R358="began",3,IF(R358="completed",4, IF(R358="continued",5,IF(R358="endured", 6, IF(R358="enjoyed", 7, IF(R358="finished", 8, IF(R358="preferred", 9, IF(R358="resisted", 10, IF(R358="started", 11, IF(R358="tried",12,"ERROR"))))))))))))</f>
        <v>12</v>
      </c>
      <c r="R358" s="0" t="str">
        <f aca="false">LMPreScn!T480</f>
        <v>tried</v>
      </c>
      <c r="S358" s="0" t="n">
        <f aca="false">1 + (2*(INT((ROW()-2-240)/4))) + MOD(ROW()-2,2)</f>
        <v>59</v>
      </c>
      <c r="T358" s="0" t="str">
        <f aca="false">LMPreScn!CK480</f>
        <v>save</v>
      </c>
      <c r="U358" s="33" t="n">
        <f aca="false">U118</f>
        <v>0.428571428571429</v>
      </c>
      <c r="V358" s="0" t="n">
        <f aca="false">LMPreScn!R480</f>
        <v>6</v>
      </c>
      <c r="W358" s="0" t="n">
        <f aca="false">LMPreScn!S480</f>
        <v>11</v>
      </c>
      <c r="X358" s="0" t="str">
        <f aca="false">LMPreScn!M480</f>
        <v>The lifeguard tried a rope.</v>
      </c>
      <c r="Y358" s="0" t="str">
        <f aca="false">LMPreScn!N480</f>
        <v>He did his best to</v>
      </c>
    </row>
    <row r="359" customFormat="false" ht="13.8" hidden="false" customHeight="false" outlineLevel="0" collapsed="false">
      <c r="A359" s="0" t="str">
        <f aca="false">CONCATENATE("Item/",ASC(C359),"/",E359)</f>
        <v>Item/16060/list_2/half_2/agent_60/metverb_12/target_60/avtcon_1</v>
      </c>
      <c r="B359" s="34" t="str">
        <f aca="false">CONCATENATE("(#", ASC( LMPreScn!I481), ") \d+ (\d+)")</f>
        <v>(#16060) \d+ (\d+)</v>
      </c>
      <c r="C359" s="0" t="n">
        <f aca="false">LMPreScn!I481</f>
        <v>16060</v>
      </c>
      <c r="D359" s="0" t="str">
        <f aca="false">CONCATENATE(P359,"_", R359, "_", T359)</f>
        <v>cowboy_tried_lasso</v>
      </c>
      <c r="E359" s="0" t="str">
        <f aca="false">CONCATENATE( "list_", G359, "/", "half_", K359, "/", "agent_", O359, "/", "metverb_", Q359, "/", "target_", S359, "/", "avtcon_", I359)</f>
        <v>list_2/half_2/agent_60/metverb_12/target_60/avtcon_1</v>
      </c>
      <c r="F359" s="0" t="str">
        <f aca="false">CONCATENATE( H359, "/", L359, "/", P359, "/", R359, "/", T359, "/", J359)</f>
        <v>BH2N/second/cowboy/tried/lasso/con</v>
      </c>
      <c r="G359" s="0" t="n">
        <f aca="false">IF(LEFT(H359,1)="A",1,IF(LEFT(H359,1)="B",2,IF(LEFT(H359,1)="C",3,IF(LEFT(H359,1)="D",4,#na))))</f>
        <v>2</v>
      </c>
      <c r="H359" s="0" t="str">
        <f aca="false">LMPreScn!A481</f>
        <v>BH2N</v>
      </c>
      <c r="I359" s="0" t="n">
        <v>1</v>
      </c>
      <c r="J359" s="0" t="s">
        <v>3592</v>
      </c>
      <c r="K359" s="0" t="n">
        <v>2</v>
      </c>
      <c r="L359" s="16" t="s">
        <v>3595</v>
      </c>
      <c r="M359" s="0" t="n">
        <f aca="false">1 + (2*(INT((ROW()-2-240)/4))) + MOD(ROW(),2)</f>
        <v>60</v>
      </c>
      <c r="N359" s="0" t="str">
        <f aca="false">CONCATENATE("context_",ASC(M359))</f>
        <v>context_60</v>
      </c>
      <c r="O359" s="0" t="n">
        <f aca="false">M359</f>
        <v>60</v>
      </c>
      <c r="P359" s="0" t="str">
        <f aca="false">MID(LMPreScn!M481, SEARCH(" ", LMPreScn!M481, SEARCH(" ", LMPreScn!M481))+1, SEARCH(" ", LMPreScn!M481, SEARCH(" ", LMPreScn!M481)+1) -  (SEARCH(" ", LMPreScn!M481, SEARCH(" ", LMPreScn!M481)) + 1))</f>
        <v>cowboy</v>
      </c>
      <c r="Q359" s="0" t="n">
        <f aca="false">IF(R359="attempted", 1, IF(R359="avoided", 2, IF(R359="began",3,IF(R359="completed",4, IF(R359="continued",5,IF(R359="endured", 6, IF(R359="enjoyed", 7, IF(R359="finished", 8, IF(R359="preferred", 9, IF(R359="resisted", 10, IF(R359="started", 11, IF(R359="tried",12,"ERROR"))))))))))))</f>
        <v>12</v>
      </c>
      <c r="R359" s="0" t="str">
        <f aca="false">LMPreScn!T481</f>
        <v>tried</v>
      </c>
      <c r="S359" s="0" t="n">
        <f aca="false">1 + (2*(INT((ROW()-2-240)/4))) + MOD(ROW()-2,2)</f>
        <v>60</v>
      </c>
      <c r="T359" s="0" t="str">
        <f aca="false">LMPreScn!CK481</f>
        <v>lasso</v>
      </c>
      <c r="U359" s="33" t="n">
        <f aca="false">U119</f>
        <v>0.673469387755102</v>
      </c>
      <c r="V359" s="0" t="n">
        <f aca="false">LMPreScn!R481</f>
        <v>6</v>
      </c>
      <c r="W359" s="0" t="n">
        <f aca="false">LMPreScn!S481</f>
        <v>11</v>
      </c>
      <c r="X359" s="0" t="str">
        <f aca="false">LMPreScn!M481</f>
        <v>The cowboy tried a rope.</v>
      </c>
      <c r="Y359" s="0" t="str">
        <f aca="false">LMPreScn!N481</f>
        <v>He did his best to</v>
      </c>
    </row>
    <row r="360" customFormat="false" ht="13.8" hidden="false" customHeight="false" outlineLevel="0" collapsed="false">
      <c r="A360" s="0" t="str">
        <f aca="false">CONCATENATE("Item/",ASC(C360),"/",E360)</f>
        <v>Item/17060/list_1/half_2/agent_59/metverb_12/target_60/avtcon_2</v>
      </c>
      <c r="B360" s="34" t="str">
        <f aca="false">CONCATENATE("(#", ASC( LMPreScn!I482), ") \d+ (\d+)")</f>
        <v>(#17060) \d+ (\d+)</v>
      </c>
      <c r="C360" s="0" t="n">
        <f aca="false">LMPreScn!I482</f>
        <v>17060</v>
      </c>
      <c r="D360" s="0" t="str">
        <f aca="false">CONCATENATE(P360,"_", R360, "_", T360)</f>
        <v>lifeguard_tried_lasso</v>
      </c>
      <c r="E360" s="0" t="str">
        <f aca="false">CONCATENATE( "list_", G360, "/", "half_", K360, "/", "agent_", O360, "/", "metverb_", Q360, "/", "target_", S360, "/", "avtcon_", I360)</f>
        <v>list_1/half_2/agent_59/metverb_12/target_60/avtcon_2</v>
      </c>
      <c r="F360" s="0" t="str">
        <f aca="false">CONCATENATE( H360, "/", L360, "/", P360, "/", R360, "/", T360, "/", J360)</f>
        <v>AH2N/second/lifeguard/tried/lasso/incon</v>
      </c>
      <c r="G360" s="0" t="n">
        <f aca="false">IF(LEFT(H360,1)="A",1,IF(LEFT(H360,1)="B",2,IF(LEFT(H360,1)="C",3,IF(LEFT(H360,1)="D",4,#na))))</f>
        <v>1</v>
      </c>
      <c r="H360" s="0" t="str">
        <f aca="false">LMPreScn!A482</f>
        <v>AH2N</v>
      </c>
      <c r="I360" s="0" t="n">
        <v>2</v>
      </c>
      <c r="J360" s="0" t="s">
        <v>3594</v>
      </c>
      <c r="K360" s="0" t="n">
        <v>2</v>
      </c>
      <c r="L360" s="16" t="s">
        <v>3595</v>
      </c>
      <c r="M360" s="0" t="n">
        <f aca="false">1 + (2*(INT((ROW()-2-240)/4))) + MOD(ROW()-2,2)</f>
        <v>59</v>
      </c>
      <c r="N360" s="0" t="str">
        <f aca="false">CONCATENATE("context_",ASC(M360))</f>
        <v>context_59</v>
      </c>
      <c r="O360" s="0" t="n">
        <f aca="false">M360</f>
        <v>59</v>
      </c>
      <c r="P360" s="0" t="str">
        <f aca="false">MID(LMPreScn!M482, SEARCH(" ", LMPreScn!M482, SEARCH(" ", LMPreScn!M482))+1, SEARCH(" ", LMPreScn!M482, SEARCH(" ", LMPreScn!M482)+1) -  (SEARCH(" ", LMPreScn!M482, SEARCH(" ", LMPreScn!M482)) + 1))</f>
        <v>lifeguard</v>
      </c>
      <c r="Q360" s="0" t="n">
        <f aca="false">IF(R360="attempted", 1, IF(R360="avoided", 2, IF(R360="began",3,IF(R360="completed",4, IF(R360="continued",5,IF(R360="endured", 6, IF(R360="enjoyed", 7, IF(R360="finished", 8, IF(R360="preferred", 9, IF(R360="resisted", 10, IF(R360="started", 11, IF(R360="tried",12,"ERROR"))))))))))))</f>
        <v>12</v>
      </c>
      <c r="R360" s="0" t="str">
        <f aca="false">LMPreScn!T482</f>
        <v>tried</v>
      </c>
      <c r="S360" s="0" t="n">
        <f aca="false">1 + (2*(INT((ROW()-2-240)/4))) + MOD(ROW()-1,2)</f>
        <v>60</v>
      </c>
      <c r="T360" s="0" t="str">
        <f aca="false">LMPreScn!CK482</f>
        <v>lasso</v>
      </c>
      <c r="U360" s="33" t="n">
        <f aca="false">U120</f>
        <v>0</v>
      </c>
      <c r="V360" s="0" t="n">
        <f aca="false">LMPreScn!R482</f>
        <v>6</v>
      </c>
      <c r="W360" s="0" t="n">
        <f aca="false">LMPreScn!S482</f>
        <v>11</v>
      </c>
      <c r="X360" s="0" t="str">
        <f aca="false">LMPreScn!M482</f>
        <v>The lifeguard tried a rope.</v>
      </c>
      <c r="Y360" s="0" t="str">
        <f aca="false">LMPreScn!N482</f>
        <v>He did his best to</v>
      </c>
    </row>
    <row r="361" customFormat="false" ht="13.8" hidden="false" customHeight="false" outlineLevel="0" collapsed="false">
      <c r="A361" s="0" t="str">
        <f aca="false">CONCATENATE("Item/",ASC(C361),"/",E361)</f>
        <v>Item/18060/list_4/half_2/agent_60/metverb_12/target_59/avtcon_2</v>
      </c>
      <c r="B361" s="34" t="str">
        <f aca="false">CONCATENATE("(#", ASC( LMPreScn!I483), ") \d+ (\d+)")</f>
        <v>(#18060) \d+ (\d+)</v>
      </c>
      <c r="C361" s="0" t="n">
        <f aca="false">LMPreScn!I483</f>
        <v>18060</v>
      </c>
      <c r="D361" s="0" t="str">
        <f aca="false">CONCATENATE(P361,"_", R361, "_", T361)</f>
        <v>cowboy_tried_save</v>
      </c>
      <c r="E361" s="0" t="str">
        <f aca="false">CONCATENATE( "list_", G361, "/", "half_", K361, "/", "agent_", O361, "/", "metverb_", Q361, "/", "target_", S361, "/", "avtcon_", I361)</f>
        <v>list_4/half_2/agent_60/metverb_12/target_59/avtcon_2</v>
      </c>
      <c r="F361" s="0" t="str">
        <f aca="false">CONCATENATE( H361, "/", L361, "/", P361, "/", R361, "/", T361, "/", J361)</f>
        <v>DH2N/second/cowboy/tried/save/incon</v>
      </c>
      <c r="G361" s="0" t="n">
        <f aca="false">IF(LEFT(H361,1)="A",1,IF(LEFT(H361,1)="B",2,IF(LEFT(H361,1)="C",3,IF(LEFT(H361,1)="D",4,#na))))</f>
        <v>4</v>
      </c>
      <c r="H361" s="0" t="str">
        <f aca="false">LMPreScn!A483</f>
        <v>DH2N</v>
      </c>
      <c r="I361" s="0" t="n">
        <v>2</v>
      </c>
      <c r="J361" s="0" t="s">
        <v>3594</v>
      </c>
      <c r="K361" s="0" t="n">
        <v>2</v>
      </c>
      <c r="L361" s="16" t="s">
        <v>3595</v>
      </c>
      <c r="M361" s="0" t="n">
        <f aca="false">1 + (2*(INT((ROW()-2-240)/4))) + MOD(ROW(),2)</f>
        <v>60</v>
      </c>
      <c r="N361" s="0" t="str">
        <f aca="false">CONCATENATE("context_",ASC(M361))</f>
        <v>context_60</v>
      </c>
      <c r="O361" s="0" t="n">
        <f aca="false">M361</f>
        <v>60</v>
      </c>
      <c r="P361" s="0" t="str">
        <f aca="false">MID(LMPreScn!M483, SEARCH(" ", LMPreScn!M483, SEARCH(" ", LMPreScn!M483))+1, SEARCH(" ", LMPreScn!M483, SEARCH(" ", LMPreScn!M483)+1) -  (SEARCH(" ", LMPreScn!M483, SEARCH(" ", LMPreScn!M483)) + 1))</f>
        <v>cowboy</v>
      </c>
      <c r="Q361" s="0" t="n">
        <f aca="false">IF(R361="attempted", 1, IF(R361="avoided", 2, IF(R361="began",3,IF(R361="completed",4, IF(R361="continued",5,IF(R361="endured", 6, IF(R361="enjoyed", 7, IF(R361="finished", 8, IF(R361="preferred", 9, IF(R361="resisted", 10, IF(R361="started", 11, IF(R361="tried",12,"ERROR"))))))))))))</f>
        <v>12</v>
      </c>
      <c r="R361" s="0" t="str">
        <f aca="false">LMPreScn!T483</f>
        <v>tried</v>
      </c>
      <c r="S361" s="0" t="n">
        <f aca="false">1 + (2*(INT((ROW()-2-240)/4))) + MOD(ROW()-1,2)</f>
        <v>59</v>
      </c>
      <c r="T361" s="0" t="str">
        <f aca="false">LMPreScn!CK483</f>
        <v>save</v>
      </c>
      <c r="U361" s="33" t="n">
        <f aca="false">U121</f>
        <v>0</v>
      </c>
      <c r="V361" s="0" t="n">
        <f aca="false">LMPreScn!R483</f>
        <v>6</v>
      </c>
      <c r="W361" s="0" t="n">
        <f aca="false">LMPreScn!S483</f>
        <v>11</v>
      </c>
      <c r="X361" s="0" t="str">
        <f aca="false">LMPreScn!M483</f>
        <v>The cowboy tried a rope.</v>
      </c>
      <c r="Y361" s="0" t="str">
        <f aca="false">LMPreScn!N483</f>
        <v>He did his best to</v>
      </c>
    </row>
    <row r="362" customFormat="false" ht="13.8" hidden="false" customHeight="false" outlineLevel="0" collapsed="false">
      <c r="A362" s="0" t="str">
        <f aca="false">CONCATENATE("Item/",ASC(C362),"/",E362)</f>
        <v>Item/14061/list_1/half_2/agent_61/metverb_ERROR/target_61/avtcon_1</v>
      </c>
      <c r="B362" s="34" t="str">
        <f aca="false">CONCATENATE("(#", ASC( LMPreScn!I484), ") \d+ (\d+)")</f>
        <v>(#14061) \d+ (\d+)</v>
      </c>
      <c r="C362" s="0" t="n">
        <f aca="false">LMPreScn!I484</f>
        <v>14061</v>
      </c>
      <c r="D362" s="0" t="str">
        <f aca="false">CONCATENATE(P362,"_", R362, "_", T362)</f>
        <v>a_0_0</v>
      </c>
      <c r="E362" s="0" t="str">
        <f aca="false">CONCATENATE( "list_", G362, "/", "half_", K362, "/", "agent_", O362, "/", "metverb_", Q362, "/", "target_", S362, "/", "avtcon_", I362)</f>
        <v>list_1/half_2/agent_61/metverb_ERROR/target_61/avtcon_1</v>
      </c>
      <c r="F362" s="0" t="str">
        <f aca="false">CONCATENATE( H362, "/", L362, "/", P362, "/", R362, "/", T362, "/", J362)</f>
        <v>AH1N/second/a/0/0/con</v>
      </c>
      <c r="G362" s="0" t="n">
        <f aca="false">IF(LEFT(H362,1)="A",1,IF(LEFT(H362,1)="B",2,IF(LEFT(H362,1)="C",3,IF(LEFT(H362,1)="D",4,#na))))</f>
        <v>1</v>
      </c>
      <c r="H362" s="0" t="str">
        <f aca="false">LMPreScn!A484</f>
        <v>AH1N</v>
      </c>
      <c r="I362" s="0" t="n">
        <v>1</v>
      </c>
      <c r="J362" s="0" t="s">
        <v>3592</v>
      </c>
      <c r="K362" s="0" t="n">
        <v>2</v>
      </c>
      <c r="L362" s="16" t="s">
        <v>3595</v>
      </c>
      <c r="M362" s="0" t="n">
        <f aca="false">1 + (2*(INT((ROW()-2-240)/4))) + MOD(ROW()-2,2)</f>
        <v>61</v>
      </c>
      <c r="N362" s="0" t="str">
        <f aca="false">CONCATENATE("context_",ASC(M362))</f>
        <v>context_61</v>
      </c>
      <c r="O362" s="0" t="n">
        <f aca="false">M362</f>
        <v>61</v>
      </c>
      <c r="P362" s="0" t="str">
        <f aca="false">MID(LMPreScn!M484, SEARCH(" ", LMPreScn!M484, SEARCH(" ", LMPreScn!M484))+1, SEARCH(" ", LMPreScn!M484, SEARCH(" ", LMPreScn!M484)+1) -  (SEARCH(" ", LMPreScn!M484, SEARCH(" ", LMPreScn!M484)) + 1))</f>
        <v>a</v>
      </c>
      <c r="Q362" s="0" t="str">
        <f aca="false">IF(R362="attempted", 1, IF(R362="avoided", 2, IF(R362="began",3,IF(R362="completed",4, IF(R362="continued",5,IF(R362="endured", 6, IF(R362="enjoyed", 7, IF(R362="finished", 8, IF(R362="preferred", 9, IF(R362="resisted", 10, IF(R362="started", 11, IF(R362="tried",12,"ERROR"))))))))))))</f>
        <v>ERROR</v>
      </c>
      <c r="R362" s="0" t="n">
        <f aca="false">LMPreScn!T484</f>
        <v>0</v>
      </c>
      <c r="S362" s="0" t="n">
        <f aca="false">1 + (2*(INT((ROW()-2-240)/4))) + MOD(ROW()-2,2)</f>
        <v>61</v>
      </c>
      <c r="T362" s="0" t="n">
        <f aca="false">LMPreScn!CK484</f>
        <v>0</v>
      </c>
      <c r="U362" s="33" t="n">
        <f aca="false">U122</f>
        <v>0.354166666666667</v>
      </c>
      <c r="V362" s="0" t="n">
        <f aca="false">LMPreScn!R484</f>
        <v>3</v>
      </c>
      <c r="W362" s="0" t="n">
        <f aca="false">LMPreScn!S484</f>
        <v>7</v>
      </c>
      <c r="X362" s="0" t="str">
        <f aca="false">LMPreScn!M484</f>
        <v>It's a good idea to get some reading material before going on a long trip.</v>
      </c>
      <c r="Y362" s="0" t="n">
        <f aca="false">LMPreScn!N484</f>
        <v>0</v>
      </c>
    </row>
    <row r="363" customFormat="false" ht="13.8" hidden="false" customHeight="false" outlineLevel="0" collapsed="false">
      <c r="A363" s="0" t="str">
        <f aca="false">CONCATENATE("Item/",ASC(C363),"/",E363)</f>
        <v>Item/14061/list_2/half_2/agent_62/metverb_ERROR/target_62/avtcon_1</v>
      </c>
      <c r="B363" s="34" t="str">
        <f aca="false">CONCATENATE("(#", ASC( LMPreScn!I485), ") \d+ (\d+)")</f>
        <v>(#14061) \d+ (\d+)</v>
      </c>
      <c r="C363" s="0" t="n">
        <f aca="false">LMPreScn!I485</f>
        <v>14061</v>
      </c>
      <c r="D363" s="0" t="str">
        <f aca="false">CONCATENATE(P363,"_", R363, "_", T363)</f>
        <v>friend_0_0</v>
      </c>
      <c r="E363" s="0" t="str">
        <f aca="false">CONCATENATE( "list_", G363, "/", "half_", K363, "/", "agent_", O363, "/", "metverb_", Q363, "/", "target_", S363, "/", "avtcon_", I363)</f>
        <v>list_2/half_2/agent_62/metverb_ERROR/target_62/avtcon_1</v>
      </c>
      <c r="F363" s="0" t="str">
        <f aca="false">CONCATENATE( H363, "/", L363, "/", P363, "/", R363, "/", T363, "/", J363)</f>
        <v>BH1N/second/friend/0/0/con</v>
      </c>
      <c r="G363" s="0" t="n">
        <f aca="false">IF(LEFT(H363,1)="A",1,IF(LEFT(H363,1)="B",2,IF(LEFT(H363,1)="C",3,IF(LEFT(H363,1)="D",4,#na))))</f>
        <v>2</v>
      </c>
      <c r="H363" s="0" t="str">
        <f aca="false">LMPreScn!A485</f>
        <v>BH1N</v>
      </c>
      <c r="I363" s="0" t="n">
        <v>1</v>
      </c>
      <c r="J363" s="0" t="s">
        <v>3592</v>
      </c>
      <c r="K363" s="0" t="n">
        <v>2</v>
      </c>
      <c r="L363" s="16" t="s">
        <v>3595</v>
      </c>
      <c r="M363" s="0" t="n">
        <f aca="false">1 + (2*(INT((ROW()-2-240)/4))) + MOD(ROW(),2)</f>
        <v>62</v>
      </c>
      <c r="N363" s="0" t="str">
        <f aca="false">CONCATENATE("context_",ASC(M363))</f>
        <v>context_62</v>
      </c>
      <c r="O363" s="0" t="n">
        <f aca="false">M363</f>
        <v>62</v>
      </c>
      <c r="P363" s="0" t="str">
        <f aca="false">MID(LMPreScn!M485, SEARCH(" ", LMPreScn!M485, SEARCH(" ", LMPreScn!M485))+1, SEARCH(" ", LMPreScn!M485, SEARCH(" ", LMPreScn!M485)+1) -  (SEARCH(" ", LMPreScn!M485, SEARCH(" ", LMPreScn!M485)) + 1))</f>
        <v>friend</v>
      </c>
      <c r="Q363" s="0" t="str">
        <f aca="false">IF(R363="attempted", 1, IF(R363="avoided", 2, IF(R363="began",3,IF(R363="completed",4, IF(R363="continued",5,IF(R363="endured", 6, IF(R363="enjoyed", 7, IF(R363="finished", 8, IF(R363="preferred", 9, IF(R363="resisted", 10, IF(R363="started", 11, IF(R363="tried",12,"ERROR"))))))))))))</f>
        <v>ERROR</v>
      </c>
      <c r="R363" s="0" t="n">
        <f aca="false">LMPreScn!T485</f>
        <v>0</v>
      </c>
      <c r="S363" s="0" t="n">
        <f aca="false">1 + (2*(INT((ROW()-2-240)/4))) + MOD(ROW()-2,2)</f>
        <v>62</v>
      </c>
      <c r="T363" s="0" t="n">
        <f aca="false">LMPreScn!CK485</f>
        <v>0</v>
      </c>
      <c r="U363" s="33" t="n">
        <f aca="false">U123</f>
        <v>0.104166666666667</v>
      </c>
      <c r="V363" s="0" t="n">
        <f aca="false">LMPreScn!R485</f>
        <v>3</v>
      </c>
      <c r="W363" s="0" t="n">
        <f aca="false">LMPreScn!S485</f>
        <v>9</v>
      </c>
      <c r="X363" s="0" t="str">
        <f aca="false">LMPreScn!M485</f>
        <v>My friend Julie spends all her time exercising.</v>
      </c>
      <c r="Y363" s="0" t="n">
        <f aca="false">LMPreScn!N485</f>
        <v>0</v>
      </c>
    </row>
    <row r="364" customFormat="false" ht="13.8" hidden="false" customHeight="false" outlineLevel="0" collapsed="false">
      <c r="A364" s="0" t="str">
        <f aca="false">CONCATENATE("Item/",ASC(C364),"/",E364)</f>
        <v>Item/14061/list_3/half_2/agent_61/metverb_ERROR/target_62/avtcon_2</v>
      </c>
      <c r="B364" s="34" t="str">
        <f aca="false">CONCATENATE("(#", ASC( LMPreScn!I486), ") \d+ (\d+)")</f>
        <v>(#14061) \d+ (\d+)</v>
      </c>
      <c r="C364" s="0" t="n">
        <f aca="false">LMPreScn!I486</f>
        <v>14061</v>
      </c>
      <c r="D364" s="0" t="str">
        <f aca="false">CONCATENATE(P364,"_", R364, "_", T364)</f>
        <v>a_0_0</v>
      </c>
      <c r="E364" s="0" t="str">
        <f aca="false">CONCATENATE( "list_", G364, "/", "half_", K364, "/", "agent_", O364, "/", "metverb_", Q364, "/", "target_", S364, "/", "avtcon_", I364)</f>
        <v>list_3/half_2/agent_61/metverb_ERROR/target_62/avtcon_2</v>
      </c>
      <c r="F364" s="0" t="str">
        <f aca="false">CONCATENATE( H364, "/", L364, "/", P364, "/", R364, "/", T364, "/", J364)</f>
        <v>CH1N/second/a/0/0/incon</v>
      </c>
      <c r="G364" s="0" t="n">
        <f aca="false">IF(LEFT(H364,1)="A",1,IF(LEFT(H364,1)="B",2,IF(LEFT(H364,1)="C",3,IF(LEFT(H364,1)="D",4,#na))))</f>
        <v>3</v>
      </c>
      <c r="H364" s="0" t="str">
        <f aca="false">LMPreScn!A486</f>
        <v>CH1N</v>
      </c>
      <c r="I364" s="0" t="n">
        <v>2</v>
      </c>
      <c r="J364" s="0" t="s">
        <v>3594</v>
      </c>
      <c r="K364" s="0" t="n">
        <v>2</v>
      </c>
      <c r="L364" s="16" t="s">
        <v>3595</v>
      </c>
      <c r="M364" s="0" t="n">
        <f aca="false">1 + (2*(INT((ROW()-2-240)/4))) + MOD(ROW()-2,2)</f>
        <v>61</v>
      </c>
      <c r="N364" s="0" t="str">
        <f aca="false">CONCATENATE("context_",ASC(M364))</f>
        <v>context_61</v>
      </c>
      <c r="O364" s="0" t="n">
        <f aca="false">M364</f>
        <v>61</v>
      </c>
      <c r="P364" s="0" t="str">
        <f aca="false">MID(LMPreScn!M486, SEARCH(" ", LMPreScn!M486, SEARCH(" ", LMPreScn!M486))+1, SEARCH(" ", LMPreScn!M486, SEARCH(" ", LMPreScn!M486)+1) -  (SEARCH(" ", LMPreScn!M486, SEARCH(" ", LMPreScn!M486)) + 1))</f>
        <v>a</v>
      </c>
      <c r="Q364" s="0" t="str">
        <f aca="false">IF(R364="attempted", 1, IF(R364="avoided", 2, IF(R364="began",3,IF(R364="completed",4, IF(R364="continued",5,IF(R364="endured", 6, IF(R364="enjoyed", 7, IF(R364="finished", 8, IF(R364="preferred", 9, IF(R364="resisted", 10, IF(R364="started", 11, IF(R364="tried",12,"ERROR"))))))))))))</f>
        <v>ERROR</v>
      </c>
      <c r="R364" s="0" t="n">
        <f aca="false">LMPreScn!T486</f>
        <v>0</v>
      </c>
      <c r="S364" s="0" t="n">
        <f aca="false">1 + (2*(INT((ROW()-2-240)/4))) + MOD(ROW()-1,2)</f>
        <v>62</v>
      </c>
      <c r="T364" s="0" t="n">
        <f aca="false">LMPreScn!CK486</f>
        <v>0</v>
      </c>
      <c r="U364" s="33" t="n">
        <f aca="false">U124</f>
        <v>0.0208333333333333</v>
      </c>
      <c r="V364" s="0" t="n">
        <f aca="false">LMPreScn!R486</f>
        <v>3</v>
      </c>
      <c r="W364" s="0" t="n">
        <f aca="false">LMPreScn!S486</f>
        <v>7</v>
      </c>
      <c r="X364" s="0" t="str">
        <f aca="false">LMPreScn!M486</f>
        <v>It's a good idea to get some reading material before going on a long trip.</v>
      </c>
      <c r="Y364" s="0" t="n">
        <f aca="false">LMPreScn!N486</f>
        <v>0</v>
      </c>
    </row>
    <row r="365" customFormat="false" ht="13.8" hidden="false" customHeight="false" outlineLevel="0" collapsed="false">
      <c r="A365" s="0" t="str">
        <f aca="false">CONCATENATE("Item/",ASC(C365),"/",E365)</f>
        <v>Item/14061/list_4/half_2/agent_62/metverb_ERROR/target_61/avtcon_2</v>
      </c>
      <c r="B365" s="34" t="str">
        <f aca="false">CONCATENATE("(#", ASC( LMPreScn!I487), ") \d+ (\d+)")</f>
        <v>(#14061) \d+ (\d+)</v>
      </c>
      <c r="C365" s="0" t="n">
        <f aca="false">LMPreScn!I487</f>
        <v>14061</v>
      </c>
      <c r="D365" s="0" t="str">
        <f aca="false">CONCATENATE(P365,"_", R365, "_", T365)</f>
        <v>friend_0_0</v>
      </c>
      <c r="E365" s="0" t="str">
        <f aca="false">CONCATENATE( "list_", G365, "/", "half_", K365, "/", "agent_", O365, "/", "metverb_", Q365, "/", "target_", S365, "/", "avtcon_", I365)</f>
        <v>list_4/half_2/agent_62/metverb_ERROR/target_61/avtcon_2</v>
      </c>
      <c r="F365" s="0" t="str">
        <f aca="false">CONCATENATE( H365, "/", L365, "/", P365, "/", R365, "/", T365, "/", J365)</f>
        <v>DH1N/second/friend/0/0/incon</v>
      </c>
      <c r="G365" s="0" t="n">
        <f aca="false">IF(LEFT(H365,1)="A",1,IF(LEFT(H365,1)="B",2,IF(LEFT(H365,1)="C",3,IF(LEFT(H365,1)="D",4,#na))))</f>
        <v>4</v>
      </c>
      <c r="H365" s="0" t="str">
        <f aca="false">LMPreScn!A487</f>
        <v>DH1N</v>
      </c>
      <c r="I365" s="0" t="n">
        <v>2</v>
      </c>
      <c r="J365" s="0" t="s">
        <v>3594</v>
      </c>
      <c r="K365" s="0" t="n">
        <v>2</v>
      </c>
      <c r="L365" s="16" t="s">
        <v>3595</v>
      </c>
      <c r="M365" s="0" t="n">
        <f aca="false">1 + (2*(INT((ROW()-2-240)/4))) + MOD(ROW(),2)</f>
        <v>62</v>
      </c>
      <c r="N365" s="0" t="str">
        <f aca="false">CONCATENATE("context_",ASC(M365))</f>
        <v>context_62</v>
      </c>
      <c r="O365" s="0" t="n">
        <f aca="false">M365</f>
        <v>62</v>
      </c>
      <c r="P365" s="0" t="str">
        <f aca="false">MID(LMPreScn!M487, SEARCH(" ", LMPreScn!M487, SEARCH(" ", LMPreScn!M487))+1, SEARCH(" ", LMPreScn!M487, SEARCH(" ", LMPreScn!M487)+1) -  (SEARCH(" ", LMPreScn!M487, SEARCH(" ", LMPreScn!M487)) + 1))</f>
        <v>friend</v>
      </c>
      <c r="Q365" s="0" t="str">
        <f aca="false">IF(R365="attempted", 1, IF(R365="avoided", 2, IF(R365="began",3,IF(R365="completed",4, IF(R365="continued",5,IF(R365="endured", 6, IF(R365="enjoyed", 7, IF(R365="finished", 8, IF(R365="preferred", 9, IF(R365="resisted", 10, IF(R365="started", 11, IF(R365="tried",12,"ERROR"))))))))))))</f>
        <v>ERROR</v>
      </c>
      <c r="R365" s="0" t="n">
        <f aca="false">LMPreScn!T487</f>
        <v>0</v>
      </c>
      <c r="S365" s="0" t="n">
        <f aca="false">1 + (2*(INT((ROW()-2-240)/4))) + MOD(ROW()-1,2)</f>
        <v>61</v>
      </c>
      <c r="T365" s="0" t="n">
        <f aca="false">LMPreScn!CK487</f>
        <v>0</v>
      </c>
      <c r="U365" s="33" t="n">
        <f aca="false">U125</f>
        <v>0</v>
      </c>
      <c r="V365" s="0" t="n">
        <f aca="false">LMPreScn!R487</f>
        <v>3</v>
      </c>
      <c r="W365" s="0" t="n">
        <f aca="false">LMPreScn!S487</f>
        <v>9</v>
      </c>
      <c r="X365" s="0" t="str">
        <f aca="false">LMPreScn!M487</f>
        <v>My friend Julie spends all her time exercising.</v>
      </c>
      <c r="Y365" s="0" t="n">
        <f aca="false">LMPreScn!N487</f>
        <v>0</v>
      </c>
    </row>
    <row r="366" customFormat="false" ht="13.8" hidden="false" customHeight="false" outlineLevel="0" collapsed="false">
      <c r="A366" s="0" t="str">
        <f aca="false">CONCATENATE("Item/",ASC(C366),"/",E366)</f>
        <v>Item/19061/list_1/half_2/agent_63/metverb_ERROR/target_63/avtcon_1</v>
      </c>
      <c r="B366" s="34" t="str">
        <f aca="false">CONCATENATE("(#", ASC( LMPreScn!I488), ") \d+ (\d+)")</f>
        <v>(#19061) \d+ (\d+)</v>
      </c>
      <c r="C366" s="0" t="n">
        <f aca="false">LMPreScn!I488</f>
        <v>19061</v>
      </c>
      <c r="D366" s="0" t="str">
        <f aca="false">CONCATENATE(P366,"_", R366, "_", T366)</f>
        <v>friend_0_0</v>
      </c>
      <c r="E366" s="0" t="str">
        <f aca="false">CONCATENATE( "list_", G366, "/", "half_", K366, "/", "agent_", O366, "/", "metverb_", Q366, "/", "target_", S366, "/", "avtcon_", I366)</f>
        <v>list_1/half_2/agent_63/metverb_ERROR/target_63/avtcon_1</v>
      </c>
      <c r="F366" s="0" t="str">
        <f aca="false">CONCATENATE( H366, "/", L366, "/", P366, "/", R366, "/", T366, "/", J366)</f>
        <v>AH2N/second/friend/0/0/con</v>
      </c>
      <c r="G366" s="0" t="n">
        <f aca="false">IF(LEFT(H366,1)="A",1,IF(LEFT(H366,1)="B",2,IF(LEFT(H366,1)="C",3,IF(LEFT(H366,1)="D",4,#na))))</f>
        <v>1</v>
      </c>
      <c r="H366" s="0" t="str">
        <f aca="false">LMPreScn!A488</f>
        <v>AH2N</v>
      </c>
      <c r="I366" s="0" t="n">
        <v>1</v>
      </c>
      <c r="J366" s="0" t="s">
        <v>3592</v>
      </c>
      <c r="K366" s="0" t="n">
        <v>2</v>
      </c>
      <c r="L366" s="16" t="s">
        <v>3595</v>
      </c>
      <c r="M366" s="0" t="n">
        <f aca="false">1 + (2*(INT((ROW()-2-240)/4))) + MOD(ROW()-2,2)</f>
        <v>63</v>
      </c>
      <c r="N366" s="0" t="str">
        <f aca="false">CONCATENATE("context_",ASC(M366))</f>
        <v>context_63</v>
      </c>
      <c r="O366" s="0" t="n">
        <f aca="false">M366</f>
        <v>63</v>
      </c>
      <c r="P366" s="0" t="str">
        <f aca="false">MID(LMPreScn!M488, SEARCH(" ", LMPreScn!M488, SEARCH(" ", LMPreScn!M488))+1, SEARCH(" ", LMPreScn!M488, SEARCH(" ", LMPreScn!M488)+1) -  (SEARCH(" ", LMPreScn!M488, SEARCH(" ", LMPreScn!M488)) + 1))</f>
        <v>friend</v>
      </c>
      <c r="Q366" s="0" t="str">
        <f aca="false">IF(R366="attempted", 1, IF(R366="avoided", 2, IF(R366="began",3,IF(R366="completed",4, IF(R366="continued",5,IF(R366="endured", 6, IF(R366="enjoyed", 7, IF(R366="finished", 8, IF(R366="preferred", 9, IF(R366="resisted", 10, IF(R366="started", 11, IF(R366="tried",12,"ERROR"))))))))))))</f>
        <v>ERROR</v>
      </c>
      <c r="R366" s="0" t="n">
        <f aca="false">LMPreScn!T488</f>
        <v>0</v>
      </c>
      <c r="S366" s="0" t="n">
        <f aca="false">1 + (2*(INT((ROW()-2-240)/4))) + MOD(ROW()-2,2)</f>
        <v>63</v>
      </c>
      <c r="T366" s="0" t="n">
        <f aca="false">LMPreScn!CK488</f>
        <v>0</v>
      </c>
      <c r="U366" s="33" t="n">
        <f aca="false">U126</f>
        <v>0.354166666666667</v>
      </c>
      <c r="V366" s="0" t="n">
        <f aca="false">LMPreScn!R488</f>
        <v>3</v>
      </c>
      <c r="W366" s="0" t="n">
        <f aca="false">LMPreScn!S488</f>
        <v>9</v>
      </c>
      <c r="X366" s="0" t="str">
        <f aca="false">LMPreScn!M488</f>
        <v>My friend Julie spends all her time exercising.</v>
      </c>
      <c r="Y366" s="0" t="n">
        <f aca="false">LMPreScn!N488</f>
        <v>0</v>
      </c>
    </row>
    <row r="367" customFormat="false" ht="13.8" hidden="false" customHeight="false" outlineLevel="0" collapsed="false">
      <c r="A367" s="0" t="str">
        <f aca="false">CONCATENATE("Item/",ASC(C367),"/",E367)</f>
        <v>Item/19061/list_2/half_2/agent_64/metverb_ERROR/target_64/avtcon_1</v>
      </c>
      <c r="B367" s="34" t="str">
        <f aca="false">CONCATENATE("(#", ASC( LMPreScn!I489), ") \d+ (\d+)")</f>
        <v>(#19061) \d+ (\d+)</v>
      </c>
      <c r="C367" s="0" t="n">
        <f aca="false">LMPreScn!I489</f>
        <v>19061</v>
      </c>
      <c r="D367" s="0" t="str">
        <f aca="false">CONCATENATE(P367,"_", R367, "_", T367)</f>
        <v>a_0_0</v>
      </c>
      <c r="E367" s="0" t="str">
        <f aca="false">CONCATENATE( "list_", G367, "/", "half_", K367, "/", "agent_", O367, "/", "metverb_", Q367, "/", "target_", S367, "/", "avtcon_", I367)</f>
        <v>list_2/half_2/agent_64/metverb_ERROR/target_64/avtcon_1</v>
      </c>
      <c r="F367" s="0" t="str">
        <f aca="false">CONCATENATE( H367, "/", L367, "/", P367, "/", R367, "/", T367, "/", J367)</f>
        <v>BH2N/second/a/0/0/con</v>
      </c>
      <c r="G367" s="0" t="n">
        <f aca="false">IF(LEFT(H367,1)="A",1,IF(LEFT(H367,1)="B",2,IF(LEFT(H367,1)="C",3,IF(LEFT(H367,1)="D",4,#na))))</f>
        <v>2</v>
      </c>
      <c r="H367" s="0" t="str">
        <f aca="false">LMPreScn!A489</f>
        <v>BH2N</v>
      </c>
      <c r="I367" s="0" t="n">
        <v>1</v>
      </c>
      <c r="J367" s="0" t="s">
        <v>3592</v>
      </c>
      <c r="K367" s="0" t="n">
        <v>2</v>
      </c>
      <c r="L367" s="16" t="s">
        <v>3595</v>
      </c>
      <c r="M367" s="0" t="n">
        <f aca="false">1 + (2*(INT((ROW()-2-240)/4))) + MOD(ROW(),2)</f>
        <v>64</v>
      </c>
      <c r="N367" s="0" t="str">
        <f aca="false">CONCATENATE("context_",ASC(M367))</f>
        <v>context_64</v>
      </c>
      <c r="O367" s="0" t="n">
        <f aca="false">M367</f>
        <v>64</v>
      </c>
      <c r="P367" s="0" t="str">
        <f aca="false">MID(LMPreScn!M489, SEARCH(" ", LMPreScn!M489, SEARCH(" ", LMPreScn!M489))+1, SEARCH(" ", LMPreScn!M489, SEARCH(" ", LMPreScn!M489)+1) -  (SEARCH(" ", LMPreScn!M489, SEARCH(" ", LMPreScn!M489)) + 1))</f>
        <v>a</v>
      </c>
      <c r="Q367" s="0" t="str">
        <f aca="false">IF(R367="attempted", 1, IF(R367="avoided", 2, IF(R367="began",3,IF(R367="completed",4, IF(R367="continued",5,IF(R367="endured", 6, IF(R367="enjoyed", 7, IF(R367="finished", 8, IF(R367="preferred", 9, IF(R367="resisted", 10, IF(R367="started", 11, IF(R367="tried",12,"ERROR"))))))))))))</f>
        <v>ERROR</v>
      </c>
      <c r="R367" s="0" t="n">
        <f aca="false">LMPreScn!T489</f>
        <v>0</v>
      </c>
      <c r="S367" s="0" t="n">
        <f aca="false">1 + (2*(INT((ROW()-2-240)/4))) + MOD(ROW()-2,2)</f>
        <v>64</v>
      </c>
      <c r="T367" s="0" t="n">
        <f aca="false">LMPreScn!CK489</f>
        <v>0</v>
      </c>
      <c r="U367" s="33" t="n">
        <f aca="false">U127</f>
        <v>0.104166666666667</v>
      </c>
      <c r="V367" s="0" t="n">
        <f aca="false">LMPreScn!R489</f>
        <v>3</v>
      </c>
      <c r="W367" s="0" t="n">
        <f aca="false">LMPreScn!S489</f>
        <v>7</v>
      </c>
      <c r="X367" s="0" t="str">
        <f aca="false">LMPreScn!M489</f>
        <v>It's a good idea to get some reading material before going on a long trip.</v>
      </c>
      <c r="Y367" s="0" t="n">
        <f aca="false">LMPreScn!N489</f>
        <v>0</v>
      </c>
    </row>
    <row r="368" customFormat="false" ht="13.8" hidden="false" customHeight="false" outlineLevel="0" collapsed="false">
      <c r="A368" s="0" t="str">
        <f aca="false">CONCATENATE("Item/",ASC(C368),"/",E368)</f>
        <v>Item/19061/list_3/half_2/agent_63/metverb_ERROR/target_64/avtcon_2</v>
      </c>
      <c r="B368" s="34" t="str">
        <f aca="false">CONCATENATE("(#", ASC( LMPreScn!I490), ") \d+ (\d+)")</f>
        <v>(#19061) \d+ (\d+)</v>
      </c>
      <c r="C368" s="0" t="n">
        <f aca="false">LMPreScn!I490</f>
        <v>19061</v>
      </c>
      <c r="D368" s="0" t="str">
        <f aca="false">CONCATENATE(P368,"_", R368, "_", T368)</f>
        <v>friend_0_0</v>
      </c>
      <c r="E368" s="0" t="str">
        <f aca="false">CONCATENATE( "list_", G368, "/", "half_", K368, "/", "agent_", O368, "/", "metverb_", Q368, "/", "target_", S368, "/", "avtcon_", I368)</f>
        <v>list_3/half_2/agent_63/metverb_ERROR/target_64/avtcon_2</v>
      </c>
      <c r="F368" s="0" t="str">
        <f aca="false">CONCATENATE( H368, "/", L368, "/", P368, "/", R368, "/", T368, "/", J368)</f>
        <v>CH2N/second/friend/0/0/incon</v>
      </c>
      <c r="G368" s="0" t="n">
        <f aca="false">IF(LEFT(H368,1)="A",1,IF(LEFT(H368,1)="B",2,IF(LEFT(H368,1)="C",3,IF(LEFT(H368,1)="D",4,#na))))</f>
        <v>3</v>
      </c>
      <c r="H368" s="0" t="str">
        <f aca="false">LMPreScn!A490</f>
        <v>CH2N</v>
      </c>
      <c r="I368" s="0" t="n">
        <v>2</v>
      </c>
      <c r="J368" s="0" t="s">
        <v>3594</v>
      </c>
      <c r="K368" s="0" t="n">
        <v>2</v>
      </c>
      <c r="L368" s="16" t="s">
        <v>3595</v>
      </c>
      <c r="M368" s="0" t="n">
        <f aca="false">1 + (2*(INT((ROW()-2-240)/4))) + MOD(ROW()-2,2)</f>
        <v>63</v>
      </c>
      <c r="N368" s="0" t="str">
        <f aca="false">CONCATENATE("context_",ASC(M368))</f>
        <v>context_63</v>
      </c>
      <c r="O368" s="0" t="n">
        <f aca="false">M368</f>
        <v>63</v>
      </c>
      <c r="P368" s="0" t="str">
        <f aca="false">MID(LMPreScn!M490, SEARCH(" ", LMPreScn!M490, SEARCH(" ", LMPreScn!M490))+1, SEARCH(" ", LMPreScn!M490, SEARCH(" ", LMPreScn!M490)+1) -  (SEARCH(" ", LMPreScn!M490, SEARCH(" ", LMPreScn!M490)) + 1))</f>
        <v>friend</v>
      </c>
      <c r="Q368" s="0" t="str">
        <f aca="false">IF(R368="attempted", 1, IF(R368="avoided", 2, IF(R368="began",3,IF(R368="completed",4, IF(R368="continued",5,IF(R368="endured", 6, IF(R368="enjoyed", 7, IF(R368="finished", 8, IF(R368="preferred", 9, IF(R368="resisted", 10, IF(R368="started", 11, IF(R368="tried",12,"ERROR"))))))))))))</f>
        <v>ERROR</v>
      </c>
      <c r="R368" s="0" t="n">
        <f aca="false">LMPreScn!T490</f>
        <v>0</v>
      </c>
      <c r="S368" s="0" t="n">
        <f aca="false">1 + (2*(INT((ROW()-2-240)/4))) + MOD(ROW()-1,2)</f>
        <v>64</v>
      </c>
      <c r="T368" s="0" t="n">
        <f aca="false">LMPreScn!CK490</f>
        <v>0</v>
      </c>
      <c r="U368" s="33" t="n">
        <f aca="false">U128</f>
        <v>0.0208333333333333</v>
      </c>
      <c r="V368" s="0" t="n">
        <f aca="false">LMPreScn!R490</f>
        <v>3</v>
      </c>
      <c r="W368" s="0" t="n">
        <f aca="false">LMPreScn!S490</f>
        <v>9</v>
      </c>
      <c r="X368" s="0" t="str">
        <f aca="false">LMPreScn!M490</f>
        <v>My friend Julie spends all her time exercising.</v>
      </c>
      <c r="Y368" s="0" t="n">
        <f aca="false">LMPreScn!N490</f>
        <v>0</v>
      </c>
    </row>
    <row r="369" customFormat="false" ht="13.8" hidden="false" customHeight="false" outlineLevel="0" collapsed="false">
      <c r="A369" s="0" t="str">
        <f aca="false">CONCATENATE("Item/",ASC(C369),"/",E369)</f>
        <v>Item/19061/list_4/half_2/agent_64/metverb_ERROR/target_63/avtcon_2</v>
      </c>
      <c r="B369" s="34" t="str">
        <f aca="false">CONCATENATE("(#", ASC( LMPreScn!I491), ") \d+ (\d+)")</f>
        <v>(#19061) \d+ (\d+)</v>
      </c>
      <c r="C369" s="0" t="n">
        <f aca="false">LMPreScn!I491</f>
        <v>19061</v>
      </c>
      <c r="D369" s="0" t="str">
        <f aca="false">CONCATENATE(P369,"_", R369, "_", T369)</f>
        <v>a_0_0</v>
      </c>
      <c r="E369" s="0" t="str">
        <f aca="false">CONCATENATE( "list_", G369, "/", "half_", K369, "/", "agent_", O369, "/", "metverb_", Q369, "/", "target_", S369, "/", "avtcon_", I369)</f>
        <v>list_4/half_2/agent_64/metverb_ERROR/target_63/avtcon_2</v>
      </c>
      <c r="F369" s="0" t="str">
        <f aca="false">CONCATENATE( H369, "/", L369, "/", P369, "/", R369, "/", T369, "/", J369)</f>
        <v>DH2N/second/a/0/0/incon</v>
      </c>
      <c r="G369" s="0" t="n">
        <f aca="false">IF(LEFT(H369,1)="A",1,IF(LEFT(H369,1)="B",2,IF(LEFT(H369,1)="C",3,IF(LEFT(H369,1)="D",4,#na))))</f>
        <v>4</v>
      </c>
      <c r="H369" s="0" t="str">
        <f aca="false">LMPreScn!A491</f>
        <v>DH2N</v>
      </c>
      <c r="I369" s="0" t="n">
        <v>2</v>
      </c>
      <c r="J369" s="0" t="s">
        <v>3594</v>
      </c>
      <c r="K369" s="0" t="n">
        <v>2</v>
      </c>
      <c r="L369" s="16" t="s">
        <v>3595</v>
      </c>
      <c r="M369" s="0" t="n">
        <f aca="false">1 + (2*(INT((ROW()-2-240)/4))) + MOD(ROW(),2)</f>
        <v>64</v>
      </c>
      <c r="N369" s="0" t="str">
        <f aca="false">CONCATENATE("context_",ASC(M369))</f>
        <v>context_64</v>
      </c>
      <c r="O369" s="0" t="n">
        <f aca="false">M369</f>
        <v>64</v>
      </c>
      <c r="P369" s="0" t="str">
        <f aca="false">MID(LMPreScn!M491, SEARCH(" ", LMPreScn!M491, SEARCH(" ", LMPreScn!M491))+1, SEARCH(" ", LMPreScn!M491, SEARCH(" ", LMPreScn!M491)+1) -  (SEARCH(" ", LMPreScn!M491, SEARCH(" ", LMPreScn!M491)) + 1))</f>
        <v>a</v>
      </c>
      <c r="Q369" s="0" t="str">
        <f aca="false">IF(R369="attempted", 1, IF(R369="avoided", 2, IF(R369="began",3,IF(R369="completed",4, IF(R369="continued",5,IF(R369="endured", 6, IF(R369="enjoyed", 7, IF(R369="finished", 8, IF(R369="preferred", 9, IF(R369="resisted", 10, IF(R369="started", 11, IF(R369="tried",12,"ERROR"))))))))))))</f>
        <v>ERROR</v>
      </c>
      <c r="R369" s="0" t="n">
        <f aca="false">LMPreScn!T491</f>
        <v>0</v>
      </c>
      <c r="S369" s="0" t="n">
        <f aca="false">1 + (2*(INT((ROW()-2-240)/4))) + MOD(ROW()-1,2)</f>
        <v>63</v>
      </c>
      <c r="T369" s="0" t="n">
        <f aca="false">LMPreScn!CK491</f>
        <v>0</v>
      </c>
      <c r="U369" s="33" t="n">
        <f aca="false">U129</f>
        <v>0</v>
      </c>
      <c r="V369" s="0" t="n">
        <f aca="false">LMPreScn!R491</f>
        <v>3</v>
      </c>
      <c r="W369" s="0" t="n">
        <f aca="false">LMPreScn!S491</f>
        <v>7</v>
      </c>
      <c r="X369" s="0" t="str">
        <f aca="false">LMPreScn!M491</f>
        <v>It's a good idea to get some reading material before going on a long trip.</v>
      </c>
      <c r="Y369" s="0" t="n">
        <f aca="false">LMPreScn!N491</f>
        <v>0</v>
      </c>
    </row>
    <row r="370" customFormat="false" ht="13.8" hidden="false" customHeight="false" outlineLevel="0" collapsed="false">
      <c r="A370" s="0" t="str">
        <f aca="false">CONCATENATE("Item/",ASC(C370),"/",E370)</f>
        <v>Item/14062/list_1/half_2/agent_65/metverb_ERROR/target_65/avtcon_1</v>
      </c>
      <c r="B370" s="34" t="str">
        <f aca="false">CONCATENATE("(#", ASC( LMPreScn!I492), ") \d+ (\d+)")</f>
        <v>(#14062) \d+ (\d+)</v>
      </c>
      <c r="C370" s="0" t="n">
        <f aca="false">LMPreScn!I492</f>
        <v>14062</v>
      </c>
      <c r="D370" s="0" t="str">
        <f aca="false">CONCATENATE(P370,"_", R370, "_", T370)</f>
        <v>usually_0_0</v>
      </c>
      <c r="E370" s="0" t="str">
        <f aca="false">CONCATENATE( "list_", G370, "/", "half_", K370, "/", "agent_", O370, "/", "metverb_", Q370, "/", "target_", S370, "/", "avtcon_", I370)</f>
        <v>list_1/half_2/agent_65/metverb_ERROR/target_65/avtcon_1</v>
      </c>
      <c r="F370" s="0" t="str">
        <f aca="false">CONCATENATE( H370, "/", L370, "/", P370, "/", R370, "/", T370, "/", J370)</f>
        <v>AH1N/second/usually/0/0/con</v>
      </c>
      <c r="G370" s="0" t="n">
        <f aca="false">IF(LEFT(H370,1)="A",1,IF(LEFT(H370,1)="B",2,IF(LEFT(H370,1)="C",3,IF(LEFT(H370,1)="D",4,#na))))</f>
        <v>1</v>
      </c>
      <c r="H370" s="0" t="str">
        <f aca="false">LMPreScn!A492</f>
        <v>AH1N</v>
      </c>
      <c r="I370" s="0" t="n">
        <v>1</v>
      </c>
      <c r="J370" s="0" t="s">
        <v>3592</v>
      </c>
      <c r="K370" s="0" t="n">
        <v>2</v>
      </c>
      <c r="L370" s="16" t="s">
        <v>3595</v>
      </c>
      <c r="M370" s="0" t="n">
        <f aca="false">1 + (2*(INT((ROW()-2-240)/4))) + MOD(ROW()-2,2)</f>
        <v>65</v>
      </c>
      <c r="N370" s="0" t="str">
        <f aca="false">CONCATENATE("context_",ASC(M370))</f>
        <v>context_65</v>
      </c>
      <c r="O370" s="0" t="n">
        <f aca="false">M370</f>
        <v>65</v>
      </c>
      <c r="P370" s="0" t="str">
        <f aca="false">MID(LMPreScn!M492, SEARCH(" ", LMPreScn!M492, SEARCH(" ", LMPreScn!M492))+1, SEARCH(" ", LMPreScn!M492, SEARCH(" ", LMPreScn!M492)+1) -  (SEARCH(" ", LMPreScn!M492, SEARCH(" ", LMPreScn!M492)) + 1))</f>
        <v>usually</v>
      </c>
      <c r="Q370" s="0" t="str">
        <f aca="false">IF(R370="attempted", 1, IF(R370="avoided", 2, IF(R370="began",3,IF(R370="completed",4, IF(R370="continued",5,IF(R370="endured", 6, IF(R370="enjoyed", 7, IF(R370="finished", 8, IF(R370="preferred", 9, IF(R370="resisted", 10, IF(R370="started", 11, IF(R370="tried",12,"ERROR"))))))))))))</f>
        <v>ERROR</v>
      </c>
      <c r="R370" s="0" t="n">
        <f aca="false">LMPreScn!T492</f>
        <v>0</v>
      </c>
      <c r="S370" s="0" t="n">
        <f aca="false">1 + (2*(INT((ROW()-2-240)/4))) + MOD(ROW()-2,2)</f>
        <v>65</v>
      </c>
      <c r="T370" s="0" t="n">
        <f aca="false">LMPreScn!CK492</f>
        <v>0</v>
      </c>
      <c r="U370" s="33" t="n">
        <f aca="false">U130</f>
        <v>0.183673469387755</v>
      </c>
      <c r="V370" s="0" t="n">
        <f aca="false">LMPreScn!R492</f>
        <v>3</v>
      </c>
      <c r="W370" s="0" t="n">
        <f aca="false">LMPreScn!S492</f>
        <v>9</v>
      </c>
      <c r="X370" s="0" t="str">
        <f aca="false">LMPreScn!M492</f>
        <v>I usually fall asleep pretty quickly.</v>
      </c>
      <c r="Y370" s="0" t="n">
        <f aca="false">LMPreScn!N492</f>
        <v>0</v>
      </c>
    </row>
    <row r="371" customFormat="false" ht="13.8" hidden="false" customHeight="false" outlineLevel="0" collapsed="false">
      <c r="A371" s="0" t="str">
        <f aca="false">CONCATENATE("Item/",ASC(C371),"/",E371)</f>
        <v>Item/14062/list_2/half_2/agent_66/metverb_ERROR/target_66/avtcon_1</v>
      </c>
      <c r="B371" s="34" t="str">
        <f aca="false">CONCATENATE("(#", ASC( LMPreScn!I493), ") \d+ (\d+)")</f>
        <v>(#14062) \d+ (\d+)</v>
      </c>
      <c r="C371" s="0" t="n">
        <f aca="false">LMPreScn!I493</f>
        <v>14062</v>
      </c>
      <c r="D371" s="0" t="str">
        <f aca="false">CONCATENATE(P371,"_", R371, "_", T371)</f>
        <v>take_0_0</v>
      </c>
      <c r="E371" s="0" t="str">
        <f aca="false">CONCATENATE( "list_", G371, "/", "half_", K371, "/", "agent_", O371, "/", "metverb_", Q371, "/", "target_", S371, "/", "avtcon_", I371)</f>
        <v>list_2/half_2/agent_66/metverb_ERROR/target_66/avtcon_1</v>
      </c>
      <c r="F371" s="0" t="str">
        <f aca="false">CONCATENATE( H371, "/", L371, "/", P371, "/", R371, "/", T371, "/", J371)</f>
        <v>BH1N/second/take/0/0/con</v>
      </c>
      <c r="G371" s="0" t="n">
        <f aca="false">IF(LEFT(H371,1)="A",1,IF(LEFT(H371,1)="B",2,IF(LEFT(H371,1)="C",3,IF(LEFT(H371,1)="D",4,#na))))</f>
        <v>2</v>
      </c>
      <c r="H371" s="0" t="str">
        <f aca="false">LMPreScn!A493</f>
        <v>BH1N</v>
      </c>
      <c r="I371" s="0" t="n">
        <v>1</v>
      </c>
      <c r="J371" s="0" t="s">
        <v>3592</v>
      </c>
      <c r="K371" s="0" t="n">
        <v>2</v>
      </c>
      <c r="L371" s="16" t="s">
        <v>3595</v>
      </c>
      <c r="M371" s="0" t="n">
        <f aca="false">1 + (2*(INT((ROW()-2-240)/4))) + MOD(ROW(),2)</f>
        <v>66</v>
      </c>
      <c r="N371" s="0" t="str">
        <f aca="false">CONCATENATE("context_",ASC(M371))</f>
        <v>context_66</v>
      </c>
      <c r="O371" s="0" t="n">
        <f aca="false">M371</f>
        <v>66</v>
      </c>
      <c r="P371" s="0" t="str">
        <f aca="false">MID(LMPreScn!M493, SEARCH(" ", LMPreScn!M493, SEARCH(" ", LMPreScn!M493))+1, SEARCH(" ", LMPreScn!M493, SEARCH(" ", LMPreScn!M493)+1) -  (SEARCH(" ", LMPreScn!M493, SEARCH(" ", LMPreScn!M493)) + 1))</f>
        <v>take</v>
      </c>
      <c r="Q371" s="0" t="str">
        <f aca="false">IF(R371="attempted", 1, IF(R371="avoided", 2, IF(R371="began",3,IF(R371="completed",4, IF(R371="continued",5,IF(R371="endured", 6, IF(R371="enjoyed", 7, IF(R371="finished", 8, IF(R371="preferred", 9, IF(R371="resisted", 10, IF(R371="started", 11, IF(R371="tried",12,"ERROR"))))))))))))</f>
        <v>ERROR</v>
      </c>
      <c r="R371" s="0" t="n">
        <f aca="false">LMPreScn!T493</f>
        <v>0</v>
      </c>
      <c r="S371" s="0" t="n">
        <f aca="false">1 + (2*(INT((ROW()-2-240)/4))) + MOD(ROW()-2,2)</f>
        <v>66</v>
      </c>
      <c r="T371" s="0" t="n">
        <f aca="false">LMPreScn!CK493</f>
        <v>0</v>
      </c>
      <c r="U371" s="33" t="n">
        <f aca="false">U131</f>
        <v>0.469387755102041</v>
      </c>
      <c r="V371" s="0" t="n">
        <f aca="false">LMPreScn!R493</f>
        <v>3</v>
      </c>
      <c r="W371" s="0" t="n">
        <f aca="false">LMPreScn!S493</f>
        <v>9</v>
      </c>
      <c r="X371" s="0" t="str">
        <f aca="false">LMPreScn!M493</f>
        <v>Marathons take a lot out of you, and it's important not to get dehydrated.</v>
      </c>
      <c r="Y371" s="0" t="n">
        <f aca="false">LMPreScn!N493</f>
        <v>0</v>
      </c>
    </row>
    <row r="372" customFormat="false" ht="13.8" hidden="false" customHeight="false" outlineLevel="0" collapsed="false">
      <c r="A372" s="0" t="str">
        <f aca="false">CONCATENATE("Item/",ASC(C372),"/",E372)</f>
        <v>Item/14062/list_3/half_2/agent_65/metverb_ERROR/target_66/avtcon_2</v>
      </c>
      <c r="B372" s="34" t="str">
        <f aca="false">CONCATENATE("(#", ASC( LMPreScn!I494), ") \d+ (\d+)")</f>
        <v>(#14062) \d+ (\d+)</v>
      </c>
      <c r="C372" s="0" t="n">
        <f aca="false">LMPreScn!I494</f>
        <v>14062</v>
      </c>
      <c r="D372" s="0" t="str">
        <f aca="false">CONCATENATE(P372,"_", R372, "_", T372)</f>
        <v>usually_0_0</v>
      </c>
      <c r="E372" s="0" t="str">
        <f aca="false">CONCATENATE( "list_", G372, "/", "half_", K372, "/", "agent_", O372, "/", "metverb_", Q372, "/", "target_", S372, "/", "avtcon_", I372)</f>
        <v>list_3/half_2/agent_65/metverb_ERROR/target_66/avtcon_2</v>
      </c>
      <c r="F372" s="0" t="str">
        <f aca="false">CONCATENATE( H372, "/", L372, "/", P372, "/", R372, "/", T372, "/", J372)</f>
        <v>CH1N/second/usually/0/0/incon</v>
      </c>
      <c r="G372" s="0" t="n">
        <f aca="false">IF(LEFT(H372,1)="A",1,IF(LEFT(H372,1)="B",2,IF(LEFT(H372,1)="C",3,IF(LEFT(H372,1)="D",4,#na))))</f>
        <v>3</v>
      </c>
      <c r="H372" s="0" t="str">
        <f aca="false">LMPreScn!A494</f>
        <v>CH1N</v>
      </c>
      <c r="I372" s="0" t="n">
        <v>2</v>
      </c>
      <c r="J372" s="0" t="s">
        <v>3594</v>
      </c>
      <c r="K372" s="0" t="n">
        <v>2</v>
      </c>
      <c r="L372" s="16" t="s">
        <v>3595</v>
      </c>
      <c r="M372" s="0" t="n">
        <f aca="false">1 + (2*(INT((ROW()-2-240)/4))) + MOD(ROW()-2,2)</f>
        <v>65</v>
      </c>
      <c r="N372" s="0" t="str">
        <f aca="false">CONCATENATE("context_",ASC(M372))</f>
        <v>context_65</v>
      </c>
      <c r="O372" s="0" t="n">
        <f aca="false">M372</f>
        <v>65</v>
      </c>
      <c r="P372" s="0" t="str">
        <f aca="false">MID(LMPreScn!M494, SEARCH(" ", LMPreScn!M494, SEARCH(" ", LMPreScn!M494))+1, SEARCH(" ", LMPreScn!M494, SEARCH(" ", LMPreScn!M494)+1) -  (SEARCH(" ", LMPreScn!M494, SEARCH(" ", LMPreScn!M494)) + 1))</f>
        <v>usually</v>
      </c>
      <c r="Q372" s="0" t="str">
        <f aca="false">IF(R372="attempted", 1, IF(R372="avoided", 2, IF(R372="began",3,IF(R372="completed",4, IF(R372="continued",5,IF(R372="endured", 6, IF(R372="enjoyed", 7, IF(R372="finished", 8, IF(R372="preferred", 9, IF(R372="resisted", 10, IF(R372="started", 11, IF(R372="tried",12,"ERROR"))))))))))))</f>
        <v>ERROR</v>
      </c>
      <c r="R372" s="0" t="n">
        <f aca="false">LMPreScn!T494</f>
        <v>0</v>
      </c>
      <c r="S372" s="0" t="n">
        <f aca="false">1 + (2*(INT((ROW()-2-240)/4))) + MOD(ROW()-1,2)</f>
        <v>66</v>
      </c>
      <c r="T372" s="0" t="n">
        <f aca="false">LMPreScn!CK494</f>
        <v>0</v>
      </c>
      <c r="U372" s="33" t="n">
        <f aca="false">U132</f>
        <v>0</v>
      </c>
      <c r="V372" s="0" t="n">
        <f aca="false">LMPreScn!R494</f>
        <v>3</v>
      </c>
      <c r="W372" s="0" t="n">
        <f aca="false">LMPreScn!S494</f>
        <v>9</v>
      </c>
      <c r="X372" s="0" t="str">
        <f aca="false">LMPreScn!M494</f>
        <v>I usually fall asleep pretty quickly.</v>
      </c>
      <c r="Y372" s="0" t="n">
        <f aca="false">LMPreScn!N494</f>
        <v>0</v>
      </c>
    </row>
    <row r="373" customFormat="false" ht="13.8" hidden="false" customHeight="false" outlineLevel="0" collapsed="false">
      <c r="A373" s="0" t="str">
        <f aca="false">CONCATENATE("Item/",ASC(C373),"/",E373)</f>
        <v>Item/14062/list_4/half_2/agent_66/metverb_ERROR/target_65/avtcon_2</v>
      </c>
      <c r="B373" s="34" t="str">
        <f aca="false">CONCATENATE("(#", ASC( LMPreScn!I495), ") \d+ (\d+)")</f>
        <v>(#14062) \d+ (\d+)</v>
      </c>
      <c r="C373" s="0" t="n">
        <f aca="false">LMPreScn!I495</f>
        <v>14062</v>
      </c>
      <c r="D373" s="0" t="str">
        <f aca="false">CONCATENATE(P373,"_", R373, "_", T373)</f>
        <v>take_0_0</v>
      </c>
      <c r="E373" s="0" t="str">
        <f aca="false">CONCATENATE( "list_", G373, "/", "half_", K373, "/", "agent_", O373, "/", "metverb_", Q373, "/", "target_", S373, "/", "avtcon_", I373)</f>
        <v>list_4/half_2/agent_66/metverb_ERROR/target_65/avtcon_2</v>
      </c>
      <c r="F373" s="0" t="str">
        <f aca="false">CONCATENATE( H373, "/", L373, "/", P373, "/", R373, "/", T373, "/", J373)</f>
        <v>DH1N/second/take/0/0/incon</v>
      </c>
      <c r="G373" s="0" t="n">
        <f aca="false">IF(LEFT(H373,1)="A",1,IF(LEFT(H373,1)="B",2,IF(LEFT(H373,1)="C",3,IF(LEFT(H373,1)="D",4,#na))))</f>
        <v>4</v>
      </c>
      <c r="H373" s="0" t="str">
        <f aca="false">LMPreScn!A495</f>
        <v>DH1N</v>
      </c>
      <c r="I373" s="0" t="n">
        <v>2</v>
      </c>
      <c r="J373" s="0" t="s">
        <v>3594</v>
      </c>
      <c r="K373" s="0" t="n">
        <v>2</v>
      </c>
      <c r="L373" s="16" t="s">
        <v>3595</v>
      </c>
      <c r="M373" s="0" t="n">
        <f aca="false">1 + (2*(INT((ROW()-2-240)/4))) + MOD(ROW(),2)</f>
        <v>66</v>
      </c>
      <c r="N373" s="0" t="str">
        <f aca="false">CONCATENATE("context_",ASC(M373))</f>
        <v>context_66</v>
      </c>
      <c r="O373" s="0" t="n">
        <f aca="false">M373</f>
        <v>66</v>
      </c>
      <c r="P373" s="0" t="str">
        <f aca="false">MID(LMPreScn!M495, SEARCH(" ", LMPreScn!M495, SEARCH(" ", LMPreScn!M495))+1, SEARCH(" ", LMPreScn!M495, SEARCH(" ", LMPreScn!M495)+1) -  (SEARCH(" ", LMPreScn!M495, SEARCH(" ", LMPreScn!M495)) + 1))</f>
        <v>take</v>
      </c>
      <c r="Q373" s="0" t="str">
        <f aca="false">IF(R373="attempted", 1, IF(R373="avoided", 2, IF(R373="began",3,IF(R373="completed",4, IF(R373="continued",5,IF(R373="endured", 6, IF(R373="enjoyed", 7, IF(R373="finished", 8, IF(R373="preferred", 9, IF(R373="resisted", 10, IF(R373="started", 11, IF(R373="tried",12,"ERROR"))))))))))))</f>
        <v>ERROR</v>
      </c>
      <c r="R373" s="0" t="n">
        <f aca="false">LMPreScn!T495</f>
        <v>0</v>
      </c>
      <c r="S373" s="0" t="n">
        <f aca="false">1 + (2*(INT((ROW()-2-240)/4))) + MOD(ROW()-1,2)</f>
        <v>65</v>
      </c>
      <c r="T373" s="0" t="n">
        <f aca="false">LMPreScn!CK495</f>
        <v>0</v>
      </c>
      <c r="U373" s="33" t="n">
        <f aca="false">U133</f>
        <v>0.102040816326531</v>
      </c>
      <c r="V373" s="0" t="n">
        <f aca="false">LMPreScn!R495</f>
        <v>3</v>
      </c>
      <c r="W373" s="0" t="n">
        <f aca="false">LMPreScn!S495</f>
        <v>9</v>
      </c>
      <c r="X373" s="0" t="str">
        <f aca="false">LMPreScn!M495</f>
        <v>Marathons take a lot out of you, and it's important not to get dehydrated.</v>
      </c>
      <c r="Y373" s="0" t="n">
        <f aca="false">LMPreScn!N495</f>
        <v>0</v>
      </c>
    </row>
    <row r="374" customFormat="false" ht="13.8" hidden="false" customHeight="false" outlineLevel="0" collapsed="false">
      <c r="A374" s="0" t="str">
        <f aca="false">CONCATENATE("Item/",ASC(C374),"/",E374)</f>
        <v>Item/19062/list_1/half_2/agent_67/metverb_ERROR/target_67/avtcon_1</v>
      </c>
      <c r="B374" s="34" t="str">
        <f aca="false">CONCATENATE("(#", ASC( LMPreScn!I496), ") \d+ (\d+)")</f>
        <v>(#19062) \d+ (\d+)</v>
      </c>
      <c r="C374" s="0" t="n">
        <f aca="false">LMPreScn!I496</f>
        <v>19062</v>
      </c>
      <c r="D374" s="0" t="str">
        <f aca="false">CONCATENATE(P374,"_", R374, "_", T374)</f>
        <v>take_0_0</v>
      </c>
      <c r="E374" s="0" t="str">
        <f aca="false">CONCATENATE( "list_", G374, "/", "half_", K374, "/", "agent_", O374, "/", "metverb_", Q374, "/", "target_", S374, "/", "avtcon_", I374)</f>
        <v>list_1/half_2/agent_67/metverb_ERROR/target_67/avtcon_1</v>
      </c>
      <c r="F374" s="0" t="str">
        <f aca="false">CONCATENATE( H374, "/", L374, "/", P374, "/", R374, "/", T374, "/", J374)</f>
        <v>AH2N/second/take/0/0/con</v>
      </c>
      <c r="G374" s="0" t="n">
        <f aca="false">IF(LEFT(H374,1)="A",1,IF(LEFT(H374,1)="B",2,IF(LEFT(H374,1)="C",3,IF(LEFT(H374,1)="D",4,#na))))</f>
        <v>1</v>
      </c>
      <c r="H374" s="0" t="str">
        <f aca="false">LMPreScn!A496</f>
        <v>AH2N</v>
      </c>
      <c r="I374" s="0" t="n">
        <v>1</v>
      </c>
      <c r="J374" s="0" t="s">
        <v>3592</v>
      </c>
      <c r="K374" s="0" t="n">
        <v>2</v>
      </c>
      <c r="L374" s="16" t="s">
        <v>3595</v>
      </c>
      <c r="M374" s="0" t="n">
        <f aca="false">1 + (2*(INT((ROW()-2-240)/4))) + MOD(ROW()-2,2)</f>
        <v>67</v>
      </c>
      <c r="N374" s="0" t="str">
        <f aca="false">CONCATENATE("context_",ASC(M374))</f>
        <v>context_67</v>
      </c>
      <c r="O374" s="0" t="n">
        <f aca="false">M374</f>
        <v>67</v>
      </c>
      <c r="P374" s="0" t="str">
        <f aca="false">MID(LMPreScn!M496, SEARCH(" ", LMPreScn!M496, SEARCH(" ", LMPreScn!M496))+1, SEARCH(" ", LMPreScn!M496, SEARCH(" ", LMPreScn!M496)+1) -  (SEARCH(" ", LMPreScn!M496, SEARCH(" ", LMPreScn!M496)) + 1))</f>
        <v>take</v>
      </c>
      <c r="Q374" s="0" t="str">
        <f aca="false">IF(R374="attempted", 1, IF(R374="avoided", 2, IF(R374="began",3,IF(R374="completed",4, IF(R374="continued",5,IF(R374="endured", 6, IF(R374="enjoyed", 7, IF(R374="finished", 8, IF(R374="preferred", 9, IF(R374="resisted", 10, IF(R374="started", 11, IF(R374="tried",12,"ERROR"))))))))))))</f>
        <v>ERROR</v>
      </c>
      <c r="R374" s="0" t="n">
        <f aca="false">LMPreScn!T496</f>
        <v>0</v>
      </c>
      <c r="S374" s="0" t="n">
        <f aca="false">1 + (2*(INT((ROW()-2-240)/4))) + MOD(ROW()-2,2)</f>
        <v>67</v>
      </c>
      <c r="T374" s="0" t="n">
        <f aca="false">LMPreScn!CK496</f>
        <v>0</v>
      </c>
      <c r="U374" s="33" t="n">
        <f aca="false">U134</f>
        <v>0.183673469387755</v>
      </c>
      <c r="V374" s="0" t="n">
        <f aca="false">LMPreScn!R496</f>
        <v>3</v>
      </c>
      <c r="W374" s="0" t="n">
        <f aca="false">LMPreScn!S496</f>
        <v>9</v>
      </c>
      <c r="X374" s="0" t="str">
        <f aca="false">LMPreScn!M496</f>
        <v>Marathons take a lot out of you, and it's important not to get dehydrated.</v>
      </c>
      <c r="Y374" s="0" t="n">
        <f aca="false">LMPreScn!N496</f>
        <v>0</v>
      </c>
    </row>
    <row r="375" customFormat="false" ht="13.8" hidden="false" customHeight="false" outlineLevel="0" collapsed="false">
      <c r="A375" s="0" t="str">
        <f aca="false">CONCATENATE("Item/",ASC(C375),"/",E375)</f>
        <v>Item/19062/list_2/half_2/agent_68/metverb_ERROR/target_68/avtcon_1</v>
      </c>
      <c r="B375" s="34" t="str">
        <f aca="false">CONCATENATE("(#", ASC( LMPreScn!I497), ") \d+ (\d+)")</f>
        <v>(#19062) \d+ (\d+)</v>
      </c>
      <c r="C375" s="0" t="n">
        <f aca="false">LMPreScn!I497</f>
        <v>19062</v>
      </c>
      <c r="D375" s="0" t="str">
        <f aca="false">CONCATENATE(P375,"_", R375, "_", T375)</f>
        <v>usually_0_0</v>
      </c>
      <c r="E375" s="0" t="str">
        <f aca="false">CONCATENATE( "list_", G375, "/", "half_", K375, "/", "agent_", O375, "/", "metverb_", Q375, "/", "target_", S375, "/", "avtcon_", I375)</f>
        <v>list_2/half_2/agent_68/metverb_ERROR/target_68/avtcon_1</v>
      </c>
      <c r="F375" s="0" t="str">
        <f aca="false">CONCATENATE( H375, "/", L375, "/", P375, "/", R375, "/", T375, "/", J375)</f>
        <v>BH2N/second/usually/0/0/con</v>
      </c>
      <c r="G375" s="0" t="n">
        <f aca="false">IF(LEFT(H375,1)="A",1,IF(LEFT(H375,1)="B",2,IF(LEFT(H375,1)="C",3,IF(LEFT(H375,1)="D",4,#na))))</f>
        <v>2</v>
      </c>
      <c r="H375" s="0" t="str">
        <f aca="false">LMPreScn!A497</f>
        <v>BH2N</v>
      </c>
      <c r="I375" s="0" t="n">
        <v>1</v>
      </c>
      <c r="J375" s="0" t="s">
        <v>3592</v>
      </c>
      <c r="K375" s="0" t="n">
        <v>2</v>
      </c>
      <c r="L375" s="16" t="s">
        <v>3595</v>
      </c>
      <c r="M375" s="0" t="n">
        <f aca="false">1 + (2*(INT((ROW()-2-240)/4))) + MOD(ROW(),2)</f>
        <v>68</v>
      </c>
      <c r="N375" s="0" t="str">
        <f aca="false">CONCATENATE("context_",ASC(M375))</f>
        <v>context_68</v>
      </c>
      <c r="O375" s="0" t="n">
        <f aca="false">M375</f>
        <v>68</v>
      </c>
      <c r="P375" s="0" t="str">
        <f aca="false">MID(LMPreScn!M497, SEARCH(" ", LMPreScn!M497, SEARCH(" ", LMPreScn!M497))+1, SEARCH(" ", LMPreScn!M497, SEARCH(" ", LMPreScn!M497)+1) -  (SEARCH(" ", LMPreScn!M497, SEARCH(" ", LMPreScn!M497)) + 1))</f>
        <v>usually</v>
      </c>
      <c r="Q375" s="0" t="str">
        <f aca="false">IF(R375="attempted", 1, IF(R375="avoided", 2, IF(R375="began",3,IF(R375="completed",4, IF(R375="continued",5,IF(R375="endured", 6, IF(R375="enjoyed", 7, IF(R375="finished", 8, IF(R375="preferred", 9, IF(R375="resisted", 10, IF(R375="started", 11, IF(R375="tried",12,"ERROR"))))))))))))</f>
        <v>ERROR</v>
      </c>
      <c r="R375" s="0" t="n">
        <f aca="false">LMPreScn!T497</f>
        <v>0</v>
      </c>
      <c r="S375" s="0" t="n">
        <f aca="false">1 + (2*(INT((ROW()-2-240)/4))) + MOD(ROW()-2,2)</f>
        <v>68</v>
      </c>
      <c r="T375" s="0" t="n">
        <f aca="false">LMPreScn!CK497</f>
        <v>0</v>
      </c>
      <c r="U375" s="33" t="n">
        <f aca="false">U135</f>
        <v>0.469387755102041</v>
      </c>
      <c r="V375" s="0" t="n">
        <f aca="false">LMPreScn!R497</f>
        <v>3</v>
      </c>
      <c r="W375" s="0" t="n">
        <f aca="false">LMPreScn!S497</f>
        <v>9</v>
      </c>
      <c r="X375" s="0" t="str">
        <f aca="false">LMPreScn!M497</f>
        <v>I usually fall asleep pretty quickly.</v>
      </c>
      <c r="Y375" s="0" t="n">
        <f aca="false">LMPreScn!N497</f>
        <v>0</v>
      </c>
    </row>
    <row r="376" customFormat="false" ht="13.8" hidden="false" customHeight="false" outlineLevel="0" collapsed="false">
      <c r="A376" s="0" t="str">
        <f aca="false">CONCATENATE("Item/",ASC(C376),"/",E376)</f>
        <v>Item/19062/list_3/half_2/agent_67/metverb_ERROR/target_68/avtcon_2</v>
      </c>
      <c r="B376" s="34" t="str">
        <f aca="false">CONCATENATE("(#", ASC( LMPreScn!I498), ") \d+ (\d+)")</f>
        <v>(#19062) \d+ (\d+)</v>
      </c>
      <c r="C376" s="0" t="n">
        <f aca="false">LMPreScn!I498</f>
        <v>19062</v>
      </c>
      <c r="D376" s="0" t="str">
        <f aca="false">CONCATENATE(P376,"_", R376, "_", T376)</f>
        <v>take_0_0</v>
      </c>
      <c r="E376" s="0" t="str">
        <f aca="false">CONCATENATE( "list_", G376, "/", "half_", K376, "/", "agent_", O376, "/", "metverb_", Q376, "/", "target_", S376, "/", "avtcon_", I376)</f>
        <v>list_3/half_2/agent_67/metverb_ERROR/target_68/avtcon_2</v>
      </c>
      <c r="F376" s="0" t="str">
        <f aca="false">CONCATENATE( H376, "/", L376, "/", P376, "/", R376, "/", T376, "/", J376)</f>
        <v>CH2N/second/take/0/0/incon</v>
      </c>
      <c r="G376" s="0" t="n">
        <f aca="false">IF(LEFT(H376,1)="A",1,IF(LEFT(H376,1)="B",2,IF(LEFT(H376,1)="C",3,IF(LEFT(H376,1)="D",4,#na))))</f>
        <v>3</v>
      </c>
      <c r="H376" s="0" t="str">
        <f aca="false">LMPreScn!A498</f>
        <v>CH2N</v>
      </c>
      <c r="I376" s="0" t="n">
        <v>2</v>
      </c>
      <c r="J376" s="0" t="s">
        <v>3594</v>
      </c>
      <c r="K376" s="0" t="n">
        <v>2</v>
      </c>
      <c r="L376" s="16" t="s">
        <v>3595</v>
      </c>
      <c r="M376" s="0" t="n">
        <f aca="false">1 + (2*(INT((ROW()-2-240)/4))) + MOD(ROW()-2,2)</f>
        <v>67</v>
      </c>
      <c r="N376" s="0" t="str">
        <f aca="false">CONCATENATE("context_",ASC(M376))</f>
        <v>context_67</v>
      </c>
      <c r="O376" s="0" t="n">
        <f aca="false">M376</f>
        <v>67</v>
      </c>
      <c r="P376" s="0" t="str">
        <f aca="false">MID(LMPreScn!M498, SEARCH(" ", LMPreScn!M498, SEARCH(" ", LMPreScn!M498))+1, SEARCH(" ", LMPreScn!M498, SEARCH(" ", LMPreScn!M498)+1) -  (SEARCH(" ", LMPreScn!M498, SEARCH(" ", LMPreScn!M498)) + 1))</f>
        <v>take</v>
      </c>
      <c r="Q376" s="0" t="str">
        <f aca="false">IF(R376="attempted", 1, IF(R376="avoided", 2, IF(R376="began",3,IF(R376="completed",4, IF(R376="continued",5,IF(R376="endured", 6, IF(R376="enjoyed", 7, IF(R376="finished", 8, IF(R376="preferred", 9, IF(R376="resisted", 10, IF(R376="started", 11, IF(R376="tried",12,"ERROR"))))))))))))</f>
        <v>ERROR</v>
      </c>
      <c r="R376" s="0" t="n">
        <f aca="false">LMPreScn!T498</f>
        <v>0</v>
      </c>
      <c r="S376" s="0" t="n">
        <f aca="false">1 + (2*(INT((ROW()-2-240)/4))) + MOD(ROW()-1,2)</f>
        <v>68</v>
      </c>
      <c r="T376" s="0" t="n">
        <f aca="false">LMPreScn!CK498</f>
        <v>0</v>
      </c>
      <c r="U376" s="33" t="n">
        <f aca="false">U136</f>
        <v>0</v>
      </c>
      <c r="V376" s="0" t="n">
        <f aca="false">LMPreScn!R498</f>
        <v>3</v>
      </c>
      <c r="W376" s="0" t="n">
        <f aca="false">LMPreScn!S498</f>
        <v>9</v>
      </c>
      <c r="X376" s="0" t="str">
        <f aca="false">LMPreScn!M498</f>
        <v>Marathons take a lot out of you, and it's important not to get dehydrated.</v>
      </c>
      <c r="Y376" s="0" t="n">
        <f aca="false">LMPreScn!N498</f>
        <v>0</v>
      </c>
    </row>
    <row r="377" customFormat="false" ht="13.8" hidden="false" customHeight="false" outlineLevel="0" collapsed="false">
      <c r="A377" s="0" t="str">
        <f aca="false">CONCATENATE("Item/",ASC(C377),"/",E377)</f>
        <v>Item/19062/list_4/half_2/agent_68/metverb_ERROR/target_67/avtcon_2</v>
      </c>
      <c r="B377" s="34" t="str">
        <f aca="false">CONCATENATE("(#", ASC( LMPreScn!I499), ") \d+ (\d+)")</f>
        <v>(#19062) \d+ (\d+)</v>
      </c>
      <c r="C377" s="0" t="n">
        <f aca="false">LMPreScn!I499</f>
        <v>19062</v>
      </c>
      <c r="D377" s="0" t="str">
        <f aca="false">CONCATENATE(P377,"_", R377, "_", T377)</f>
        <v>usually_0_0</v>
      </c>
      <c r="E377" s="0" t="str">
        <f aca="false">CONCATENATE( "list_", G377, "/", "half_", K377, "/", "agent_", O377, "/", "metverb_", Q377, "/", "target_", S377, "/", "avtcon_", I377)</f>
        <v>list_4/half_2/agent_68/metverb_ERROR/target_67/avtcon_2</v>
      </c>
      <c r="F377" s="0" t="str">
        <f aca="false">CONCATENATE( H377, "/", L377, "/", P377, "/", R377, "/", T377, "/", J377)</f>
        <v>DH2N/second/usually/0/0/incon</v>
      </c>
      <c r="G377" s="0" t="n">
        <f aca="false">IF(LEFT(H377,1)="A",1,IF(LEFT(H377,1)="B",2,IF(LEFT(H377,1)="C",3,IF(LEFT(H377,1)="D",4,#na))))</f>
        <v>4</v>
      </c>
      <c r="H377" s="0" t="str">
        <f aca="false">LMPreScn!A499</f>
        <v>DH2N</v>
      </c>
      <c r="I377" s="0" t="n">
        <v>2</v>
      </c>
      <c r="J377" s="0" t="s">
        <v>3594</v>
      </c>
      <c r="K377" s="0" t="n">
        <v>2</v>
      </c>
      <c r="L377" s="16" t="s">
        <v>3595</v>
      </c>
      <c r="M377" s="0" t="n">
        <f aca="false">1 + (2*(INT((ROW()-2-240)/4))) + MOD(ROW(),2)</f>
        <v>68</v>
      </c>
      <c r="N377" s="0" t="str">
        <f aca="false">CONCATENATE("context_",ASC(M377))</f>
        <v>context_68</v>
      </c>
      <c r="O377" s="0" t="n">
        <f aca="false">M377</f>
        <v>68</v>
      </c>
      <c r="P377" s="0" t="str">
        <f aca="false">MID(LMPreScn!M499, SEARCH(" ", LMPreScn!M499, SEARCH(" ", LMPreScn!M499))+1, SEARCH(" ", LMPreScn!M499, SEARCH(" ", LMPreScn!M499)+1) -  (SEARCH(" ", LMPreScn!M499, SEARCH(" ", LMPreScn!M499)) + 1))</f>
        <v>usually</v>
      </c>
      <c r="Q377" s="0" t="str">
        <f aca="false">IF(R377="attempted", 1, IF(R377="avoided", 2, IF(R377="began",3,IF(R377="completed",4, IF(R377="continued",5,IF(R377="endured", 6, IF(R377="enjoyed", 7, IF(R377="finished", 8, IF(R377="preferred", 9, IF(R377="resisted", 10, IF(R377="started", 11, IF(R377="tried",12,"ERROR"))))))))))))</f>
        <v>ERROR</v>
      </c>
      <c r="R377" s="0" t="n">
        <f aca="false">LMPreScn!T499</f>
        <v>0</v>
      </c>
      <c r="S377" s="0" t="n">
        <f aca="false">1 + (2*(INT((ROW()-2-240)/4))) + MOD(ROW()-1,2)</f>
        <v>67</v>
      </c>
      <c r="T377" s="0" t="n">
        <f aca="false">LMPreScn!CK499</f>
        <v>0</v>
      </c>
      <c r="U377" s="33" t="n">
        <f aca="false">U137</f>
        <v>0.102040816326531</v>
      </c>
      <c r="V377" s="0" t="n">
        <f aca="false">LMPreScn!R499</f>
        <v>3</v>
      </c>
      <c r="W377" s="0" t="n">
        <f aca="false">LMPreScn!S499</f>
        <v>9</v>
      </c>
      <c r="X377" s="0" t="str">
        <f aca="false">LMPreScn!M499</f>
        <v>I usually fall asleep pretty quickly.</v>
      </c>
      <c r="Y377" s="0" t="n">
        <f aca="false">LMPreScn!N499</f>
        <v>0</v>
      </c>
    </row>
    <row r="378" customFormat="false" ht="13.8" hidden="false" customHeight="false" outlineLevel="0" collapsed="false">
      <c r="A378" s="0" t="str">
        <f aca="false">CONCATENATE("Item/",ASC(C378),"/",E378)</f>
        <v>Item/14063/list_1/half_2/agent_69/metverb_ERROR/target_69/avtcon_1</v>
      </c>
      <c r="B378" s="34" t="str">
        <f aca="false">CONCATENATE("(#", ASC( LMPreScn!I500), ") \d+ (\d+)")</f>
        <v>(#14063) \d+ (\d+)</v>
      </c>
      <c r="C378" s="0" t="n">
        <f aca="false">LMPreScn!I500</f>
        <v>14063</v>
      </c>
      <c r="D378" s="0" t="str">
        <f aca="false">CONCATENATE(P378,"_", R378, "_", T378)</f>
        <v>can_0_0</v>
      </c>
      <c r="E378" s="0" t="str">
        <f aca="false">CONCATENATE( "list_", G378, "/", "half_", K378, "/", "agent_", O378, "/", "metverb_", Q378, "/", "target_", S378, "/", "avtcon_", I378)</f>
        <v>list_1/half_2/agent_69/metverb_ERROR/target_69/avtcon_1</v>
      </c>
      <c r="F378" s="0" t="str">
        <f aca="false">CONCATENATE( H378, "/", L378, "/", P378, "/", R378, "/", T378, "/", J378)</f>
        <v>AH1N/second/can/0/0/con</v>
      </c>
      <c r="G378" s="0" t="n">
        <f aca="false">IF(LEFT(H378,1)="A",1,IF(LEFT(H378,1)="B",2,IF(LEFT(H378,1)="C",3,IF(LEFT(H378,1)="D",4,#na))))</f>
        <v>1</v>
      </c>
      <c r="H378" s="0" t="str">
        <f aca="false">LMPreScn!A500</f>
        <v>AH1N</v>
      </c>
      <c r="I378" s="0" t="n">
        <v>1</v>
      </c>
      <c r="J378" s="0" t="s">
        <v>3592</v>
      </c>
      <c r="K378" s="0" t="n">
        <v>2</v>
      </c>
      <c r="L378" s="16" t="s">
        <v>3595</v>
      </c>
      <c r="M378" s="0" t="n">
        <f aca="false">1 + (2*(INT((ROW()-2-240)/4))) + MOD(ROW()-2,2)</f>
        <v>69</v>
      </c>
      <c r="N378" s="0" t="str">
        <f aca="false">CONCATENATE("context_",ASC(M378))</f>
        <v>context_69</v>
      </c>
      <c r="O378" s="0" t="n">
        <f aca="false">M378</f>
        <v>69</v>
      </c>
      <c r="P378" s="0" t="str">
        <f aca="false">MID(LMPreScn!M500, SEARCH(" ", LMPreScn!M500, SEARCH(" ", LMPreScn!M500))+1, SEARCH(" ", LMPreScn!M500, SEARCH(" ", LMPreScn!M500)+1) -  (SEARCH(" ", LMPreScn!M500, SEARCH(" ", LMPreScn!M500)) + 1))</f>
        <v>can</v>
      </c>
      <c r="Q378" s="0" t="str">
        <f aca="false">IF(R378="attempted", 1, IF(R378="avoided", 2, IF(R378="began",3,IF(R378="completed",4, IF(R378="continued",5,IF(R378="endured", 6, IF(R378="enjoyed", 7, IF(R378="finished", 8, IF(R378="preferred", 9, IF(R378="resisted", 10, IF(R378="started", 11, IF(R378="tried",12,"ERROR"))))))))))))</f>
        <v>ERROR</v>
      </c>
      <c r="R378" s="0" t="n">
        <f aca="false">LMPreScn!T500</f>
        <v>0</v>
      </c>
      <c r="S378" s="0" t="n">
        <f aca="false">1 + (2*(INT((ROW()-2-240)/4))) + MOD(ROW()-2,2)</f>
        <v>69</v>
      </c>
      <c r="T378" s="0" t="n">
        <f aca="false">LMPreScn!CK500</f>
        <v>0</v>
      </c>
      <c r="U378" s="33" t="n">
        <f aca="false">U138</f>
        <v>0.489795918367347</v>
      </c>
      <c r="V378" s="0" t="n">
        <f aca="false">LMPreScn!R500</f>
        <v>3</v>
      </c>
      <c r="W378" s="0" t="n">
        <f aca="false">LMPreScn!S500</f>
        <v>8</v>
      </c>
      <c r="X378" s="0" t="str">
        <f aca="false">LMPreScn!M500</f>
        <v>It can be difficult to find a decent parking spot downtown.</v>
      </c>
      <c r="Y378" s="0" t="n">
        <f aca="false">LMPreScn!N500</f>
        <v>0</v>
      </c>
    </row>
    <row r="379" customFormat="false" ht="13.8" hidden="false" customHeight="false" outlineLevel="0" collapsed="false">
      <c r="A379" s="0" t="str">
        <f aca="false">CONCATENATE("Item/",ASC(C379),"/",E379)</f>
        <v>Item/14063/list_2/half_2/agent_70/metverb_ERROR/target_70/avtcon_1</v>
      </c>
      <c r="B379" s="34" t="str">
        <f aca="false">CONCATENATE("(#", ASC( LMPreScn!I501), ") \d+ (\d+)")</f>
        <v>(#14063) \d+ (\d+)</v>
      </c>
      <c r="C379" s="0" t="n">
        <f aca="false">LMPreScn!I501</f>
        <v>14063</v>
      </c>
      <c r="D379" s="0" t="str">
        <f aca="false">CONCATENATE(P379,"_", R379, "_", T379)</f>
        <v>airlines_0_0</v>
      </c>
      <c r="E379" s="0" t="str">
        <f aca="false">CONCATENATE( "list_", G379, "/", "half_", K379, "/", "agent_", O379, "/", "metverb_", Q379, "/", "target_", S379, "/", "avtcon_", I379)</f>
        <v>list_2/half_2/agent_70/metverb_ERROR/target_70/avtcon_1</v>
      </c>
      <c r="F379" s="0" t="str">
        <f aca="false">CONCATENATE( H379, "/", L379, "/", P379, "/", R379, "/", T379, "/", J379)</f>
        <v>BH1N/second/airlines/0/0/con</v>
      </c>
      <c r="G379" s="0" t="n">
        <f aca="false">IF(LEFT(H379,1)="A",1,IF(LEFT(H379,1)="B",2,IF(LEFT(H379,1)="C",3,IF(LEFT(H379,1)="D",4,#na))))</f>
        <v>2</v>
      </c>
      <c r="H379" s="0" t="str">
        <f aca="false">LMPreScn!A501</f>
        <v>BH1N</v>
      </c>
      <c r="I379" s="0" t="n">
        <v>1</v>
      </c>
      <c r="J379" s="0" t="s">
        <v>3592</v>
      </c>
      <c r="K379" s="0" t="n">
        <v>2</v>
      </c>
      <c r="L379" s="16" t="s">
        <v>3595</v>
      </c>
      <c r="M379" s="0" t="n">
        <f aca="false">1 + (2*(INT((ROW()-2-240)/4))) + MOD(ROW(),2)</f>
        <v>70</v>
      </c>
      <c r="N379" s="0" t="str">
        <f aca="false">CONCATENATE("context_",ASC(M379))</f>
        <v>context_70</v>
      </c>
      <c r="O379" s="0" t="n">
        <f aca="false">M379</f>
        <v>70</v>
      </c>
      <c r="P379" s="0" t="str">
        <f aca="false">MID(LMPreScn!M501, SEARCH(" ", LMPreScn!M501, SEARCH(" ", LMPreScn!M501))+1, SEARCH(" ", LMPreScn!M501, SEARCH(" ", LMPreScn!M501)+1) -  (SEARCH(" ", LMPreScn!M501, SEARCH(" ", LMPreScn!M501)) + 1))</f>
        <v>airlines</v>
      </c>
      <c r="Q379" s="0" t="str">
        <f aca="false">IF(R379="attempted", 1, IF(R379="avoided", 2, IF(R379="began",3,IF(R379="completed",4, IF(R379="continued",5,IF(R379="endured", 6, IF(R379="enjoyed", 7, IF(R379="finished", 8, IF(R379="preferred", 9, IF(R379="resisted", 10, IF(R379="started", 11, IF(R379="tried",12,"ERROR"))))))))))))</f>
        <v>ERROR</v>
      </c>
      <c r="R379" s="0" t="n">
        <f aca="false">LMPreScn!T501</f>
        <v>0</v>
      </c>
      <c r="S379" s="0" t="n">
        <f aca="false">1 + (2*(INT((ROW()-2-240)/4))) + MOD(ROW()-2,2)</f>
        <v>70</v>
      </c>
      <c r="T379" s="0" t="n">
        <f aca="false">LMPreScn!CK501</f>
        <v>0</v>
      </c>
      <c r="U379" s="33" t="n">
        <f aca="false">U139</f>
        <v>0.291666666666667</v>
      </c>
      <c r="V379" s="0" t="n">
        <f aca="false">LMPreScn!R501</f>
        <v>3</v>
      </c>
      <c r="W379" s="0" t="n">
        <f aca="false">LMPreScn!S501</f>
        <v>10</v>
      </c>
      <c r="X379" s="0" t="str">
        <f aca="false">LMPreScn!M501</f>
        <v>The airlines are getting so stingy that they don't even provide free food anymore.</v>
      </c>
      <c r="Y379" s="0" t="n">
        <f aca="false">LMPreScn!N501</f>
        <v>0</v>
      </c>
    </row>
    <row r="380" customFormat="false" ht="13.8" hidden="false" customHeight="false" outlineLevel="0" collapsed="false">
      <c r="A380" s="0" t="str">
        <f aca="false">CONCATENATE("Item/",ASC(C380),"/",E380)</f>
        <v>Item/14063/list_3/half_2/agent_69/metverb_ERROR/target_70/avtcon_2</v>
      </c>
      <c r="B380" s="34" t="str">
        <f aca="false">CONCATENATE("(#", ASC( LMPreScn!I502), ") \d+ (\d+)")</f>
        <v>(#14063) \d+ (\d+)</v>
      </c>
      <c r="C380" s="0" t="n">
        <f aca="false">LMPreScn!I502</f>
        <v>14063</v>
      </c>
      <c r="D380" s="0" t="str">
        <f aca="false">CONCATENATE(P380,"_", R380, "_", T380)</f>
        <v>can_0_0</v>
      </c>
      <c r="E380" s="0" t="str">
        <f aca="false">CONCATENATE( "list_", G380, "/", "half_", K380, "/", "agent_", O380, "/", "metverb_", Q380, "/", "target_", S380, "/", "avtcon_", I380)</f>
        <v>list_3/half_2/agent_69/metverb_ERROR/target_70/avtcon_2</v>
      </c>
      <c r="F380" s="0" t="str">
        <f aca="false">CONCATENATE( H380, "/", L380, "/", P380, "/", R380, "/", T380, "/", J380)</f>
        <v>CH1N/second/can/0/0/incon</v>
      </c>
      <c r="G380" s="0" t="n">
        <f aca="false">IF(LEFT(H380,1)="A",1,IF(LEFT(H380,1)="B",2,IF(LEFT(H380,1)="C",3,IF(LEFT(H380,1)="D",4,#na))))</f>
        <v>3</v>
      </c>
      <c r="H380" s="0" t="str">
        <f aca="false">LMPreScn!A502</f>
        <v>CH1N</v>
      </c>
      <c r="I380" s="0" t="n">
        <v>2</v>
      </c>
      <c r="J380" s="0" t="s">
        <v>3594</v>
      </c>
      <c r="K380" s="0" t="n">
        <v>2</v>
      </c>
      <c r="L380" s="16" t="s">
        <v>3595</v>
      </c>
      <c r="M380" s="0" t="n">
        <f aca="false">1 + (2*(INT((ROW()-2-240)/4))) + MOD(ROW()-2,2)</f>
        <v>69</v>
      </c>
      <c r="N380" s="0" t="str">
        <f aca="false">CONCATENATE("context_",ASC(M380))</f>
        <v>context_69</v>
      </c>
      <c r="O380" s="0" t="n">
        <f aca="false">M380</f>
        <v>69</v>
      </c>
      <c r="P380" s="0" t="str">
        <f aca="false">MID(LMPreScn!M502, SEARCH(" ", LMPreScn!M502, SEARCH(" ", LMPreScn!M502))+1, SEARCH(" ", LMPreScn!M502, SEARCH(" ", LMPreScn!M502)+1) -  (SEARCH(" ", LMPreScn!M502, SEARCH(" ", LMPreScn!M502)) + 1))</f>
        <v>can</v>
      </c>
      <c r="Q380" s="0" t="str">
        <f aca="false">IF(R380="attempted", 1, IF(R380="avoided", 2, IF(R380="began",3,IF(R380="completed",4, IF(R380="continued",5,IF(R380="endured", 6, IF(R380="enjoyed", 7, IF(R380="finished", 8, IF(R380="preferred", 9, IF(R380="resisted", 10, IF(R380="started", 11, IF(R380="tried",12,"ERROR"))))))))))))</f>
        <v>ERROR</v>
      </c>
      <c r="R380" s="0" t="n">
        <f aca="false">LMPreScn!T502</f>
        <v>0</v>
      </c>
      <c r="S380" s="0" t="n">
        <f aca="false">1 + (2*(INT((ROW()-2-240)/4))) + MOD(ROW()-1,2)</f>
        <v>70</v>
      </c>
      <c r="T380" s="0" t="n">
        <f aca="false">LMPreScn!CK502</f>
        <v>0</v>
      </c>
      <c r="U380" s="33" t="n">
        <f aca="false">U140</f>
        <v>0.0204081632653061</v>
      </c>
      <c r="V380" s="0" t="n">
        <f aca="false">LMPreScn!R502</f>
        <v>3</v>
      </c>
      <c r="W380" s="0" t="n">
        <f aca="false">LMPreScn!S502</f>
        <v>8</v>
      </c>
      <c r="X380" s="0" t="str">
        <f aca="false">LMPreScn!M502</f>
        <v>It can be difficult to find a decent parking spot downtown.</v>
      </c>
      <c r="Y380" s="0" t="n">
        <f aca="false">LMPreScn!N502</f>
        <v>0</v>
      </c>
    </row>
    <row r="381" customFormat="false" ht="13.8" hidden="false" customHeight="false" outlineLevel="0" collapsed="false">
      <c r="A381" s="0" t="str">
        <f aca="false">CONCATENATE("Item/",ASC(C381),"/",E381)</f>
        <v>Item/14063/list_4/half_2/agent_70/metverb_ERROR/target_69/avtcon_2</v>
      </c>
      <c r="B381" s="34" t="str">
        <f aca="false">CONCATENATE("(#", ASC( LMPreScn!I503), ") \d+ (\d+)")</f>
        <v>(#14063) \d+ (\d+)</v>
      </c>
      <c r="C381" s="0" t="n">
        <f aca="false">LMPreScn!I503</f>
        <v>14063</v>
      </c>
      <c r="D381" s="0" t="str">
        <f aca="false">CONCATENATE(P381,"_", R381, "_", T381)</f>
        <v>airlines_0_0</v>
      </c>
      <c r="E381" s="0" t="str">
        <f aca="false">CONCATENATE( "list_", G381, "/", "half_", K381, "/", "agent_", O381, "/", "metverb_", Q381, "/", "target_", S381, "/", "avtcon_", I381)</f>
        <v>list_4/half_2/agent_70/metverb_ERROR/target_69/avtcon_2</v>
      </c>
      <c r="F381" s="0" t="str">
        <f aca="false">CONCATENATE( H381, "/", L381, "/", P381, "/", R381, "/", T381, "/", J381)</f>
        <v>DH1N/second/airlines/0/0/incon</v>
      </c>
      <c r="G381" s="0" t="n">
        <f aca="false">IF(LEFT(H381,1)="A",1,IF(LEFT(H381,1)="B",2,IF(LEFT(H381,1)="C",3,IF(LEFT(H381,1)="D",4,#na))))</f>
        <v>4</v>
      </c>
      <c r="H381" s="0" t="str">
        <f aca="false">LMPreScn!A503</f>
        <v>DH1N</v>
      </c>
      <c r="I381" s="0" t="n">
        <v>2</v>
      </c>
      <c r="J381" s="0" t="s">
        <v>3594</v>
      </c>
      <c r="K381" s="0" t="n">
        <v>2</v>
      </c>
      <c r="L381" s="16" t="s">
        <v>3595</v>
      </c>
      <c r="M381" s="0" t="n">
        <f aca="false">1 + (2*(INT((ROW()-2-240)/4))) + MOD(ROW(),2)</f>
        <v>70</v>
      </c>
      <c r="N381" s="0" t="str">
        <f aca="false">CONCATENATE("context_",ASC(M381))</f>
        <v>context_70</v>
      </c>
      <c r="O381" s="0" t="n">
        <f aca="false">M381</f>
        <v>70</v>
      </c>
      <c r="P381" s="0" t="str">
        <f aca="false">MID(LMPreScn!M503, SEARCH(" ", LMPreScn!M503, SEARCH(" ", LMPreScn!M503))+1, SEARCH(" ", LMPreScn!M503, SEARCH(" ", LMPreScn!M503)+1) -  (SEARCH(" ", LMPreScn!M503, SEARCH(" ", LMPreScn!M503)) + 1))</f>
        <v>airlines</v>
      </c>
      <c r="Q381" s="0" t="str">
        <f aca="false">IF(R381="attempted", 1, IF(R381="avoided", 2, IF(R381="began",3,IF(R381="completed",4, IF(R381="continued",5,IF(R381="endured", 6, IF(R381="enjoyed", 7, IF(R381="finished", 8, IF(R381="preferred", 9, IF(R381="resisted", 10, IF(R381="started", 11, IF(R381="tried",12,"ERROR"))))))))))))</f>
        <v>ERROR</v>
      </c>
      <c r="R381" s="0" t="n">
        <f aca="false">LMPreScn!T503</f>
        <v>0</v>
      </c>
      <c r="S381" s="0" t="n">
        <f aca="false">1 + (2*(INT((ROW()-2-240)/4))) + MOD(ROW()-1,2)</f>
        <v>69</v>
      </c>
      <c r="T381" s="0" t="n">
        <f aca="false">LMPreScn!CK503</f>
        <v>0</v>
      </c>
      <c r="U381" s="33" t="n">
        <f aca="false">U141</f>
        <v>0.0625</v>
      </c>
      <c r="V381" s="0" t="n">
        <f aca="false">LMPreScn!R503</f>
        <v>3</v>
      </c>
      <c r="W381" s="0" t="n">
        <f aca="false">LMPreScn!S503</f>
        <v>10</v>
      </c>
      <c r="X381" s="0" t="str">
        <f aca="false">LMPreScn!M503</f>
        <v>The airlines are getting so stingy that they don't even provide free food anymore.</v>
      </c>
      <c r="Y381" s="0" t="n">
        <f aca="false">LMPreScn!N503</f>
        <v>0</v>
      </c>
    </row>
    <row r="382" customFormat="false" ht="13.8" hidden="false" customHeight="false" outlineLevel="0" collapsed="false">
      <c r="A382" s="0" t="str">
        <f aca="false">CONCATENATE("Item/",ASC(C382),"/",E382)</f>
        <v>Item/19063/list_1/half_2/agent_71/metverb_ERROR/target_71/avtcon_1</v>
      </c>
      <c r="B382" s="34" t="str">
        <f aca="false">CONCATENATE("(#", ASC( LMPreScn!I504), ") \d+ (\d+)")</f>
        <v>(#19063) \d+ (\d+)</v>
      </c>
      <c r="C382" s="0" t="n">
        <f aca="false">LMPreScn!I504</f>
        <v>19063</v>
      </c>
      <c r="D382" s="0" t="str">
        <f aca="false">CONCATENATE(P382,"_", R382, "_", T382)</f>
        <v>airlines_0_0</v>
      </c>
      <c r="E382" s="0" t="str">
        <f aca="false">CONCATENATE( "list_", G382, "/", "half_", K382, "/", "agent_", O382, "/", "metverb_", Q382, "/", "target_", S382, "/", "avtcon_", I382)</f>
        <v>list_1/half_2/agent_71/metverb_ERROR/target_71/avtcon_1</v>
      </c>
      <c r="F382" s="0" t="str">
        <f aca="false">CONCATENATE( H382, "/", L382, "/", P382, "/", R382, "/", T382, "/", J382)</f>
        <v>AH2N/second/airlines/0/0/con</v>
      </c>
      <c r="G382" s="0" t="n">
        <f aca="false">IF(LEFT(H382,1)="A",1,IF(LEFT(H382,1)="B",2,IF(LEFT(H382,1)="C",3,IF(LEFT(H382,1)="D",4,#na))))</f>
        <v>1</v>
      </c>
      <c r="H382" s="0" t="str">
        <f aca="false">LMPreScn!A504</f>
        <v>AH2N</v>
      </c>
      <c r="I382" s="0" t="n">
        <v>1</v>
      </c>
      <c r="J382" s="0" t="s">
        <v>3592</v>
      </c>
      <c r="K382" s="0" t="n">
        <v>2</v>
      </c>
      <c r="L382" s="16" t="s">
        <v>3595</v>
      </c>
      <c r="M382" s="0" t="n">
        <f aca="false">1 + (2*(INT((ROW()-2-240)/4))) + MOD(ROW()-2,2)</f>
        <v>71</v>
      </c>
      <c r="N382" s="0" t="str">
        <f aca="false">CONCATENATE("context_",ASC(M382))</f>
        <v>context_71</v>
      </c>
      <c r="O382" s="0" t="n">
        <f aca="false">M382</f>
        <v>71</v>
      </c>
      <c r="P382" s="0" t="str">
        <f aca="false">MID(LMPreScn!M504, SEARCH(" ", LMPreScn!M504, SEARCH(" ", LMPreScn!M504))+1, SEARCH(" ", LMPreScn!M504, SEARCH(" ", LMPreScn!M504)+1) -  (SEARCH(" ", LMPreScn!M504, SEARCH(" ", LMPreScn!M504)) + 1))</f>
        <v>airlines</v>
      </c>
      <c r="Q382" s="0" t="str">
        <f aca="false">IF(R382="attempted", 1, IF(R382="avoided", 2, IF(R382="began",3,IF(R382="completed",4, IF(R382="continued",5,IF(R382="endured", 6, IF(R382="enjoyed", 7, IF(R382="finished", 8, IF(R382="preferred", 9, IF(R382="resisted", 10, IF(R382="started", 11, IF(R382="tried",12,"ERROR"))))))))))))</f>
        <v>ERROR</v>
      </c>
      <c r="R382" s="0" t="n">
        <f aca="false">LMPreScn!T504</f>
        <v>0</v>
      </c>
      <c r="S382" s="0" t="n">
        <f aca="false">1 + (2*(INT((ROW()-2-240)/4))) + MOD(ROW()-2,2)</f>
        <v>71</v>
      </c>
      <c r="T382" s="0" t="n">
        <f aca="false">LMPreScn!CK504</f>
        <v>0</v>
      </c>
      <c r="U382" s="33" t="n">
        <f aca="false">U142</f>
        <v>0.489795918367347</v>
      </c>
      <c r="V382" s="0" t="n">
        <f aca="false">LMPreScn!R504</f>
        <v>3</v>
      </c>
      <c r="W382" s="0" t="n">
        <f aca="false">LMPreScn!S504</f>
        <v>10</v>
      </c>
      <c r="X382" s="0" t="str">
        <f aca="false">LMPreScn!M504</f>
        <v>The airlines are getting so stingy that they don't even provide free food anymore.</v>
      </c>
      <c r="Y382" s="0" t="n">
        <f aca="false">LMPreScn!N504</f>
        <v>0</v>
      </c>
    </row>
    <row r="383" customFormat="false" ht="13.8" hidden="false" customHeight="false" outlineLevel="0" collapsed="false">
      <c r="A383" s="0" t="str">
        <f aca="false">CONCATENATE("Item/",ASC(C383),"/",E383)</f>
        <v>Item/19063/list_2/half_2/agent_72/metverb_ERROR/target_72/avtcon_1</v>
      </c>
      <c r="B383" s="34" t="str">
        <f aca="false">CONCATENATE("(#", ASC( LMPreScn!I505), ") \d+ (\d+)")</f>
        <v>(#19063) \d+ (\d+)</v>
      </c>
      <c r="C383" s="0" t="n">
        <f aca="false">LMPreScn!I505</f>
        <v>19063</v>
      </c>
      <c r="D383" s="0" t="str">
        <f aca="false">CONCATENATE(P383,"_", R383, "_", T383)</f>
        <v>can_0_0</v>
      </c>
      <c r="E383" s="0" t="str">
        <f aca="false">CONCATENATE( "list_", G383, "/", "half_", K383, "/", "agent_", O383, "/", "metverb_", Q383, "/", "target_", S383, "/", "avtcon_", I383)</f>
        <v>list_2/half_2/agent_72/metverb_ERROR/target_72/avtcon_1</v>
      </c>
      <c r="F383" s="0" t="str">
        <f aca="false">CONCATENATE( H383, "/", L383, "/", P383, "/", R383, "/", T383, "/", J383)</f>
        <v>BH2N/second/can/0/0/con</v>
      </c>
      <c r="G383" s="0" t="n">
        <f aca="false">IF(LEFT(H383,1)="A",1,IF(LEFT(H383,1)="B",2,IF(LEFT(H383,1)="C",3,IF(LEFT(H383,1)="D",4,#na))))</f>
        <v>2</v>
      </c>
      <c r="H383" s="0" t="str">
        <f aca="false">LMPreScn!A505</f>
        <v>BH2N</v>
      </c>
      <c r="I383" s="0" t="n">
        <v>1</v>
      </c>
      <c r="J383" s="0" t="s">
        <v>3592</v>
      </c>
      <c r="K383" s="0" t="n">
        <v>2</v>
      </c>
      <c r="L383" s="16" t="s">
        <v>3595</v>
      </c>
      <c r="M383" s="0" t="n">
        <f aca="false">1 + (2*(INT((ROW()-2-240)/4))) + MOD(ROW(),2)</f>
        <v>72</v>
      </c>
      <c r="N383" s="0" t="str">
        <f aca="false">CONCATENATE("context_",ASC(M383))</f>
        <v>context_72</v>
      </c>
      <c r="O383" s="0" t="n">
        <f aca="false">M383</f>
        <v>72</v>
      </c>
      <c r="P383" s="0" t="str">
        <f aca="false">MID(LMPreScn!M505, SEARCH(" ", LMPreScn!M505, SEARCH(" ", LMPreScn!M505))+1, SEARCH(" ", LMPreScn!M505, SEARCH(" ", LMPreScn!M505)+1) -  (SEARCH(" ", LMPreScn!M505, SEARCH(" ", LMPreScn!M505)) + 1))</f>
        <v>can</v>
      </c>
      <c r="Q383" s="0" t="str">
        <f aca="false">IF(R383="attempted", 1, IF(R383="avoided", 2, IF(R383="began",3,IF(R383="completed",4, IF(R383="continued",5,IF(R383="endured", 6, IF(R383="enjoyed", 7, IF(R383="finished", 8, IF(R383="preferred", 9, IF(R383="resisted", 10, IF(R383="started", 11, IF(R383="tried",12,"ERROR"))))))))))))</f>
        <v>ERROR</v>
      </c>
      <c r="R383" s="0" t="n">
        <f aca="false">LMPreScn!T505</f>
        <v>0</v>
      </c>
      <c r="S383" s="0" t="n">
        <f aca="false">1 + (2*(INT((ROW()-2-240)/4))) + MOD(ROW()-2,2)</f>
        <v>72</v>
      </c>
      <c r="T383" s="0" t="n">
        <f aca="false">LMPreScn!CK505</f>
        <v>0</v>
      </c>
      <c r="U383" s="33" t="n">
        <f aca="false">U143</f>
        <v>0.291666666666667</v>
      </c>
      <c r="V383" s="0" t="n">
        <f aca="false">LMPreScn!R505</f>
        <v>3</v>
      </c>
      <c r="W383" s="0" t="n">
        <f aca="false">LMPreScn!S505</f>
        <v>8</v>
      </c>
      <c r="X383" s="0" t="str">
        <f aca="false">LMPreScn!M505</f>
        <v>It can be difficult to find a decent parking spot downtown.</v>
      </c>
      <c r="Y383" s="0" t="n">
        <f aca="false">LMPreScn!N505</f>
        <v>0</v>
      </c>
    </row>
    <row r="384" customFormat="false" ht="13.8" hidden="false" customHeight="false" outlineLevel="0" collapsed="false">
      <c r="A384" s="0" t="str">
        <f aca="false">CONCATENATE("Item/",ASC(C384),"/",E384)</f>
        <v>Item/19063/list_3/half_2/agent_71/metverb_ERROR/target_72/avtcon_2</v>
      </c>
      <c r="B384" s="34" t="str">
        <f aca="false">CONCATENATE("(#", ASC( LMPreScn!I506), ") \d+ (\d+)")</f>
        <v>(#19063) \d+ (\d+)</v>
      </c>
      <c r="C384" s="0" t="n">
        <f aca="false">LMPreScn!I506</f>
        <v>19063</v>
      </c>
      <c r="D384" s="0" t="str">
        <f aca="false">CONCATENATE(P384,"_", R384, "_", T384)</f>
        <v>airlines_0_0</v>
      </c>
      <c r="E384" s="0" t="str">
        <f aca="false">CONCATENATE( "list_", G384, "/", "half_", K384, "/", "agent_", O384, "/", "metverb_", Q384, "/", "target_", S384, "/", "avtcon_", I384)</f>
        <v>list_3/half_2/agent_71/metverb_ERROR/target_72/avtcon_2</v>
      </c>
      <c r="F384" s="0" t="str">
        <f aca="false">CONCATENATE( H384, "/", L384, "/", P384, "/", R384, "/", T384, "/", J384)</f>
        <v>CH2N/second/airlines/0/0/incon</v>
      </c>
      <c r="G384" s="0" t="n">
        <f aca="false">IF(LEFT(H384,1)="A",1,IF(LEFT(H384,1)="B",2,IF(LEFT(H384,1)="C",3,IF(LEFT(H384,1)="D",4,#na))))</f>
        <v>3</v>
      </c>
      <c r="H384" s="0" t="str">
        <f aca="false">LMPreScn!A506</f>
        <v>CH2N</v>
      </c>
      <c r="I384" s="0" t="n">
        <v>2</v>
      </c>
      <c r="J384" s="0" t="s">
        <v>3594</v>
      </c>
      <c r="K384" s="0" t="n">
        <v>2</v>
      </c>
      <c r="L384" s="16" t="s">
        <v>3595</v>
      </c>
      <c r="M384" s="0" t="n">
        <f aca="false">1 + (2*(INT((ROW()-2-240)/4))) + MOD(ROW()-2,2)</f>
        <v>71</v>
      </c>
      <c r="N384" s="0" t="str">
        <f aca="false">CONCATENATE("context_",ASC(M384))</f>
        <v>context_71</v>
      </c>
      <c r="O384" s="0" t="n">
        <f aca="false">M384</f>
        <v>71</v>
      </c>
      <c r="P384" s="0" t="str">
        <f aca="false">MID(LMPreScn!M506, SEARCH(" ", LMPreScn!M506, SEARCH(" ", LMPreScn!M506))+1, SEARCH(" ", LMPreScn!M506, SEARCH(" ", LMPreScn!M506)+1) -  (SEARCH(" ", LMPreScn!M506, SEARCH(" ", LMPreScn!M506)) + 1))</f>
        <v>airlines</v>
      </c>
      <c r="Q384" s="0" t="str">
        <f aca="false">IF(R384="attempted", 1, IF(R384="avoided", 2, IF(R384="began",3,IF(R384="completed",4, IF(R384="continued",5,IF(R384="endured", 6, IF(R384="enjoyed", 7, IF(R384="finished", 8, IF(R384="preferred", 9, IF(R384="resisted", 10, IF(R384="started", 11, IF(R384="tried",12,"ERROR"))))))))))))</f>
        <v>ERROR</v>
      </c>
      <c r="R384" s="0" t="n">
        <f aca="false">LMPreScn!T506</f>
        <v>0</v>
      </c>
      <c r="S384" s="0" t="n">
        <f aca="false">1 + (2*(INT((ROW()-2-240)/4))) + MOD(ROW()-1,2)</f>
        <v>72</v>
      </c>
      <c r="T384" s="0" t="n">
        <f aca="false">LMPreScn!CK506</f>
        <v>0</v>
      </c>
      <c r="U384" s="33" t="n">
        <f aca="false">U144</f>
        <v>0.0204081632653061</v>
      </c>
      <c r="V384" s="0" t="n">
        <f aca="false">LMPreScn!R506</f>
        <v>3</v>
      </c>
      <c r="W384" s="0" t="n">
        <f aca="false">LMPreScn!S506</f>
        <v>10</v>
      </c>
      <c r="X384" s="0" t="str">
        <f aca="false">LMPreScn!M506</f>
        <v>The airlines are getting so stingy that they don't even provide free food anymore.</v>
      </c>
      <c r="Y384" s="0" t="n">
        <f aca="false">LMPreScn!N506</f>
        <v>0</v>
      </c>
    </row>
    <row r="385" customFormat="false" ht="13.8" hidden="false" customHeight="false" outlineLevel="0" collapsed="false">
      <c r="A385" s="0" t="str">
        <f aca="false">CONCATENATE("Item/",ASC(C385),"/",E385)</f>
        <v>Item/19063/list_4/half_2/agent_72/metverb_ERROR/target_71/avtcon_2</v>
      </c>
      <c r="B385" s="34" t="str">
        <f aca="false">CONCATENATE("(#", ASC( LMPreScn!I507), ") \d+ (\d+)")</f>
        <v>(#19063) \d+ (\d+)</v>
      </c>
      <c r="C385" s="0" t="n">
        <f aca="false">LMPreScn!I507</f>
        <v>19063</v>
      </c>
      <c r="D385" s="0" t="str">
        <f aca="false">CONCATENATE(P385,"_", R385, "_", T385)</f>
        <v>can_0_0</v>
      </c>
      <c r="E385" s="0" t="str">
        <f aca="false">CONCATENATE( "list_", G385, "/", "half_", K385, "/", "agent_", O385, "/", "metverb_", Q385, "/", "target_", S385, "/", "avtcon_", I385)</f>
        <v>list_4/half_2/agent_72/metverb_ERROR/target_71/avtcon_2</v>
      </c>
      <c r="F385" s="0" t="str">
        <f aca="false">CONCATENATE( H385, "/", L385, "/", P385, "/", R385, "/", T385, "/", J385)</f>
        <v>DH2N/second/can/0/0/incon</v>
      </c>
      <c r="G385" s="0" t="n">
        <f aca="false">IF(LEFT(H385,1)="A",1,IF(LEFT(H385,1)="B",2,IF(LEFT(H385,1)="C",3,IF(LEFT(H385,1)="D",4,#na))))</f>
        <v>4</v>
      </c>
      <c r="H385" s="0" t="str">
        <f aca="false">LMPreScn!A507</f>
        <v>DH2N</v>
      </c>
      <c r="I385" s="0" t="n">
        <v>2</v>
      </c>
      <c r="J385" s="0" t="s">
        <v>3594</v>
      </c>
      <c r="K385" s="0" t="n">
        <v>2</v>
      </c>
      <c r="L385" s="16" t="s">
        <v>3595</v>
      </c>
      <c r="M385" s="0" t="n">
        <f aca="false">1 + (2*(INT((ROW()-2-240)/4))) + MOD(ROW(),2)</f>
        <v>72</v>
      </c>
      <c r="N385" s="0" t="str">
        <f aca="false">CONCATENATE("context_",ASC(M385))</f>
        <v>context_72</v>
      </c>
      <c r="O385" s="0" t="n">
        <f aca="false">M385</f>
        <v>72</v>
      </c>
      <c r="P385" s="0" t="str">
        <f aca="false">MID(LMPreScn!M507, SEARCH(" ", LMPreScn!M507, SEARCH(" ", LMPreScn!M507))+1, SEARCH(" ", LMPreScn!M507, SEARCH(" ", LMPreScn!M507)+1) -  (SEARCH(" ", LMPreScn!M507, SEARCH(" ", LMPreScn!M507)) + 1))</f>
        <v>can</v>
      </c>
      <c r="Q385" s="0" t="str">
        <f aca="false">IF(R385="attempted", 1, IF(R385="avoided", 2, IF(R385="began",3,IF(R385="completed",4, IF(R385="continued",5,IF(R385="endured", 6, IF(R385="enjoyed", 7, IF(R385="finished", 8, IF(R385="preferred", 9, IF(R385="resisted", 10, IF(R385="started", 11, IF(R385="tried",12,"ERROR"))))))))))))</f>
        <v>ERROR</v>
      </c>
      <c r="R385" s="0" t="n">
        <f aca="false">LMPreScn!T507</f>
        <v>0</v>
      </c>
      <c r="S385" s="0" t="n">
        <f aca="false">1 + (2*(INT((ROW()-2-240)/4))) + MOD(ROW()-1,2)</f>
        <v>71</v>
      </c>
      <c r="T385" s="0" t="n">
        <f aca="false">LMPreScn!CK507</f>
        <v>0</v>
      </c>
      <c r="U385" s="33" t="n">
        <f aca="false">U145</f>
        <v>0.0625</v>
      </c>
      <c r="V385" s="0" t="n">
        <f aca="false">LMPreScn!R507</f>
        <v>3</v>
      </c>
      <c r="W385" s="0" t="n">
        <f aca="false">LMPreScn!S507</f>
        <v>8</v>
      </c>
      <c r="X385" s="0" t="str">
        <f aca="false">LMPreScn!M507</f>
        <v>It can be difficult to find a decent parking spot downtown.</v>
      </c>
      <c r="Y385" s="0" t="n">
        <f aca="false">LMPreScn!N507</f>
        <v>0</v>
      </c>
    </row>
    <row r="386" customFormat="false" ht="13.8" hidden="false" customHeight="false" outlineLevel="0" collapsed="false">
      <c r="A386" s="0" t="str">
        <f aca="false">CONCATENATE("Item/",ASC(C386),"/",E386)</f>
        <v>Item/14064/list_1/half_2/agent_73/metverb_ERROR/target_73/avtcon_1</v>
      </c>
      <c r="B386" s="34" t="str">
        <f aca="false">CONCATENATE("(#", ASC( LMPreScn!I508), ") \d+ (\d+)")</f>
        <v>(#14064) \d+ (\d+)</v>
      </c>
      <c r="C386" s="0" t="n">
        <f aca="false">LMPreScn!I508</f>
        <v>14064</v>
      </c>
      <c r="D386" s="0" t="str">
        <f aca="false">CONCATENATE(P386,"_", R386, "_", T386)</f>
        <v>several_0_0</v>
      </c>
      <c r="E386" s="0" t="str">
        <f aca="false">CONCATENATE( "list_", G386, "/", "half_", K386, "/", "agent_", O386, "/", "metverb_", Q386, "/", "target_", S386, "/", "avtcon_", I386)</f>
        <v>list_1/half_2/agent_73/metverb_ERROR/target_73/avtcon_1</v>
      </c>
      <c r="F386" s="0" t="str">
        <f aca="false">CONCATENATE( H386, "/", L386, "/", P386, "/", R386, "/", T386, "/", J386)</f>
        <v>AH1N/second/several/0/0/con</v>
      </c>
      <c r="G386" s="0" t="n">
        <f aca="false">IF(LEFT(H386,1)="A",1,IF(LEFT(H386,1)="B",2,IF(LEFT(H386,1)="C",3,IF(LEFT(H386,1)="D",4,#na))))</f>
        <v>1</v>
      </c>
      <c r="H386" s="0" t="str">
        <f aca="false">LMPreScn!A508</f>
        <v>AH1N</v>
      </c>
      <c r="I386" s="0" t="n">
        <v>1</v>
      </c>
      <c r="J386" s="0" t="s">
        <v>3592</v>
      </c>
      <c r="K386" s="0" t="n">
        <v>2</v>
      </c>
      <c r="L386" s="16" t="s">
        <v>3595</v>
      </c>
      <c r="M386" s="0" t="n">
        <f aca="false">1 + (2*(INT((ROW()-2-240)/4))) + MOD(ROW()-2,2)</f>
        <v>73</v>
      </c>
      <c r="N386" s="0" t="str">
        <f aca="false">CONCATENATE("context_",ASC(M386))</f>
        <v>context_73</v>
      </c>
      <c r="O386" s="0" t="n">
        <f aca="false">M386</f>
        <v>73</v>
      </c>
      <c r="P386" s="0" t="str">
        <f aca="false">MID(LMPreScn!M508, SEARCH(" ", LMPreScn!M508, SEARCH(" ", LMPreScn!M508))+1, SEARCH(" ", LMPreScn!M508, SEARCH(" ", LMPreScn!M508)+1) -  (SEARCH(" ", LMPreScn!M508, SEARCH(" ", LMPreScn!M508)) + 1))</f>
        <v>several</v>
      </c>
      <c r="Q386" s="0" t="str">
        <f aca="false">IF(R386="attempted", 1, IF(R386="avoided", 2, IF(R386="began",3,IF(R386="completed",4, IF(R386="continued",5,IF(R386="endured", 6, IF(R386="enjoyed", 7, IF(R386="finished", 8, IF(R386="preferred", 9, IF(R386="resisted", 10, IF(R386="started", 11, IF(R386="tried",12,"ERROR"))))))))))))</f>
        <v>ERROR</v>
      </c>
      <c r="R386" s="0" t="n">
        <f aca="false">LMPreScn!T508</f>
        <v>0</v>
      </c>
      <c r="S386" s="0" t="n">
        <f aca="false">1 + (2*(INT((ROW()-2-240)/4))) + MOD(ROW()-2,2)</f>
        <v>73</v>
      </c>
      <c r="T386" s="0" t="n">
        <f aca="false">LMPreScn!CK508</f>
        <v>0</v>
      </c>
      <c r="U386" s="33" t="n">
        <f aca="false">U146</f>
        <v>0.208333333333333</v>
      </c>
      <c r="V386" s="0" t="n">
        <f aca="false">LMPreScn!R508</f>
        <v>3</v>
      </c>
      <c r="W386" s="0" t="n">
        <f aca="false">LMPreScn!S508</f>
        <v>9</v>
      </c>
      <c r="X386" s="0" t="str">
        <f aca="false">LMPreScn!M508</f>
        <v>For several months, there had been burglaries in the neighborhood.</v>
      </c>
      <c r="Y386" s="0" t="n">
        <f aca="false">LMPreScn!N508</f>
        <v>0</v>
      </c>
    </row>
    <row r="387" customFormat="false" ht="13.8" hidden="false" customHeight="false" outlineLevel="0" collapsed="false">
      <c r="A387" s="0" t="str">
        <f aca="false">CONCATENATE("Item/",ASC(C387),"/",E387)</f>
        <v>Item/14064/list_2/half_2/agent_74/metverb_ERROR/target_74/avtcon_1</v>
      </c>
      <c r="B387" s="34" t="str">
        <f aca="false">CONCATENATE("(#", ASC( LMPreScn!I509), ") \d+ (\d+)")</f>
        <v>(#14064) \d+ (\d+)</v>
      </c>
      <c r="C387" s="0" t="n">
        <f aca="false">LMPreScn!I509</f>
        <v>14064</v>
      </c>
      <c r="D387" s="0" t="str">
        <f aca="false">CONCATENATE(P387,"_", R387, "_", T387)</f>
        <v>took_0_0</v>
      </c>
      <c r="E387" s="0" t="str">
        <f aca="false">CONCATENATE( "list_", G387, "/", "half_", K387, "/", "agent_", O387, "/", "metverb_", Q387, "/", "target_", S387, "/", "avtcon_", I387)</f>
        <v>list_2/half_2/agent_74/metverb_ERROR/target_74/avtcon_1</v>
      </c>
      <c r="F387" s="0" t="str">
        <f aca="false">CONCATENATE( H387, "/", L387, "/", P387, "/", R387, "/", T387, "/", J387)</f>
        <v>BH1N/second/took/0/0/con</v>
      </c>
      <c r="G387" s="0" t="n">
        <f aca="false">IF(LEFT(H387,1)="A",1,IF(LEFT(H387,1)="B",2,IF(LEFT(H387,1)="C",3,IF(LEFT(H387,1)="D",4,#na))))</f>
        <v>2</v>
      </c>
      <c r="H387" s="0" t="str">
        <f aca="false">LMPreScn!A509</f>
        <v>BH1N</v>
      </c>
      <c r="I387" s="0" t="n">
        <v>1</v>
      </c>
      <c r="J387" s="0" t="s">
        <v>3592</v>
      </c>
      <c r="K387" s="0" t="n">
        <v>2</v>
      </c>
      <c r="L387" s="16" t="s">
        <v>3595</v>
      </c>
      <c r="M387" s="0" t="n">
        <f aca="false">1 + (2*(INT((ROW()-2-240)/4))) + MOD(ROW(),2)</f>
        <v>74</v>
      </c>
      <c r="N387" s="0" t="str">
        <f aca="false">CONCATENATE("context_",ASC(M387))</f>
        <v>context_74</v>
      </c>
      <c r="O387" s="0" t="n">
        <f aca="false">M387</f>
        <v>74</v>
      </c>
      <c r="P387" s="0" t="str">
        <f aca="false">MID(LMPreScn!M509, SEARCH(" ", LMPreScn!M509, SEARCH(" ", LMPreScn!M509))+1, SEARCH(" ", LMPreScn!M509, SEARCH(" ", LMPreScn!M509)+1) -  (SEARCH(" ", LMPreScn!M509, SEARCH(" ", LMPreScn!M509)) + 1))</f>
        <v>took</v>
      </c>
      <c r="Q387" s="0" t="str">
        <f aca="false">IF(R387="attempted", 1, IF(R387="avoided", 2, IF(R387="began",3,IF(R387="completed",4, IF(R387="continued",5,IF(R387="endured", 6, IF(R387="enjoyed", 7, IF(R387="finished", 8, IF(R387="preferred", 9, IF(R387="resisted", 10, IF(R387="started", 11, IF(R387="tried",12,"ERROR"))))))))))))</f>
        <v>ERROR</v>
      </c>
      <c r="R387" s="0" t="n">
        <f aca="false">LMPreScn!T509</f>
        <v>0</v>
      </c>
      <c r="S387" s="0" t="n">
        <f aca="false">1 + (2*(INT((ROW()-2-240)/4))) + MOD(ROW()-2,2)</f>
        <v>74</v>
      </c>
      <c r="T387" s="0" t="n">
        <f aca="false">LMPreScn!CK509</f>
        <v>0</v>
      </c>
      <c r="U387" s="33" t="n">
        <f aca="false">U147</f>
        <v>0.448979591836735</v>
      </c>
      <c r="V387" s="0" t="n">
        <f aca="false">LMPreScn!R509</f>
        <v>3</v>
      </c>
      <c r="W387" s="0" t="n">
        <f aca="false">LMPreScn!S509</f>
        <v>10</v>
      </c>
      <c r="X387" s="0" t="str">
        <f aca="false">LMPreScn!M509</f>
        <v>I took my friends to the desert for a few days of camping.</v>
      </c>
      <c r="Y387" s="0" t="n">
        <f aca="false">LMPreScn!N509</f>
        <v>0</v>
      </c>
    </row>
    <row r="388" customFormat="false" ht="13.8" hidden="false" customHeight="false" outlineLevel="0" collapsed="false">
      <c r="A388" s="0" t="str">
        <f aca="false">CONCATENATE("Item/",ASC(C388),"/",E388)</f>
        <v>Item/14064/list_3/half_2/agent_73/metverb_ERROR/target_74/avtcon_2</v>
      </c>
      <c r="B388" s="34" t="str">
        <f aca="false">CONCATENATE("(#", ASC( LMPreScn!I510), ") \d+ (\d+)")</f>
        <v>(#14064) \d+ (\d+)</v>
      </c>
      <c r="C388" s="0" t="n">
        <f aca="false">LMPreScn!I510</f>
        <v>14064</v>
      </c>
      <c r="D388" s="0" t="str">
        <f aca="false">CONCATENATE(P388,"_", R388, "_", T388)</f>
        <v>several_0_0</v>
      </c>
      <c r="E388" s="0" t="str">
        <f aca="false">CONCATENATE( "list_", G388, "/", "half_", K388, "/", "agent_", O388, "/", "metverb_", Q388, "/", "target_", S388, "/", "avtcon_", I388)</f>
        <v>list_3/half_2/agent_73/metverb_ERROR/target_74/avtcon_2</v>
      </c>
      <c r="F388" s="0" t="str">
        <f aca="false">CONCATENATE( H388, "/", L388, "/", P388, "/", R388, "/", T388, "/", J388)</f>
        <v>CH1N/second/several/0/0/incon</v>
      </c>
      <c r="G388" s="0" t="n">
        <f aca="false">IF(LEFT(H388,1)="A",1,IF(LEFT(H388,1)="B",2,IF(LEFT(H388,1)="C",3,IF(LEFT(H388,1)="D",4,#na))))</f>
        <v>3</v>
      </c>
      <c r="H388" s="0" t="str">
        <f aca="false">LMPreScn!A510</f>
        <v>CH1N</v>
      </c>
      <c r="I388" s="0" t="n">
        <v>2</v>
      </c>
      <c r="J388" s="0" t="s">
        <v>3594</v>
      </c>
      <c r="K388" s="0" t="n">
        <v>2</v>
      </c>
      <c r="L388" s="16" t="s">
        <v>3595</v>
      </c>
      <c r="M388" s="0" t="n">
        <f aca="false">1 + (2*(INT((ROW()-2-240)/4))) + MOD(ROW()-2,2)</f>
        <v>73</v>
      </c>
      <c r="N388" s="0" t="str">
        <f aca="false">CONCATENATE("context_",ASC(M388))</f>
        <v>context_73</v>
      </c>
      <c r="O388" s="0" t="n">
        <f aca="false">M388</f>
        <v>73</v>
      </c>
      <c r="P388" s="0" t="str">
        <f aca="false">MID(LMPreScn!M510, SEARCH(" ", LMPreScn!M510, SEARCH(" ", LMPreScn!M510))+1, SEARCH(" ", LMPreScn!M510, SEARCH(" ", LMPreScn!M510)+1) -  (SEARCH(" ", LMPreScn!M510, SEARCH(" ", LMPreScn!M510)) + 1))</f>
        <v>several</v>
      </c>
      <c r="Q388" s="0" t="str">
        <f aca="false">IF(R388="attempted", 1, IF(R388="avoided", 2, IF(R388="began",3,IF(R388="completed",4, IF(R388="continued",5,IF(R388="endured", 6, IF(R388="enjoyed", 7, IF(R388="finished", 8, IF(R388="preferred", 9, IF(R388="resisted", 10, IF(R388="started", 11, IF(R388="tried",12,"ERROR"))))))))))))</f>
        <v>ERROR</v>
      </c>
      <c r="R388" s="0" t="n">
        <f aca="false">LMPreScn!T510</f>
        <v>0</v>
      </c>
      <c r="S388" s="0" t="n">
        <f aca="false">1 + (2*(INT((ROW()-2-240)/4))) + MOD(ROW()-1,2)</f>
        <v>74</v>
      </c>
      <c r="T388" s="0" t="n">
        <f aca="false">LMPreScn!CK510</f>
        <v>0</v>
      </c>
      <c r="U388" s="33" t="n">
        <f aca="false">U148</f>
        <v>0.0208333333333333</v>
      </c>
      <c r="V388" s="0" t="n">
        <f aca="false">LMPreScn!R510</f>
        <v>3</v>
      </c>
      <c r="W388" s="0" t="n">
        <f aca="false">LMPreScn!S510</f>
        <v>9</v>
      </c>
      <c r="X388" s="0" t="str">
        <f aca="false">LMPreScn!M510</f>
        <v>For several months, there had been burglaries in the neighborhood.</v>
      </c>
      <c r="Y388" s="0" t="n">
        <f aca="false">LMPreScn!N510</f>
        <v>0</v>
      </c>
    </row>
    <row r="389" customFormat="false" ht="13.8" hidden="false" customHeight="false" outlineLevel="0" collapsed="false">
      <c r="A389" s="0" t="str">
        <f aca="false">CONCATENATE("Item/",ASC(C389),"/",E389)</f>
        <v>Item/14064/list_4/half_2/agent_74/metverb_ERROR/target_73/avtcon_2</v>
      </c>
      <c r="B389" s="34" t="str">
        <f aca="false">CONCATENATE("(#", ASC( LMPreScn!I511), ") \d+ (\d+)")</f>
        <v>(#14064) \d+ (\d+)</v>
      </c>
      <c r="C389" s="0" t="n">
        <f aca="false">LMPreScn!I511</f>
        <v>14064</v>
      </c>
      <c r="D389" s="0" t="str">
        <f aca="false">CONCATENATE(P389,"_", R389, "_", T389)</f>
        <v>took_0_0</v>
      </c>
      <c r="E389" s="0" t="str">
        <f aca="false">CONCATENATE( "list_", G389, "/", "half_", K389, "/", "agent_", O389, "/", "metverb_", Q389, "/", "target_", S389, "/", "avtcon_", I389)</f>
        <v>list_4/half_2/agent_74/metverb_ERROR/target_73/avtcon_2</v>
      </c>
      <c r="F389" s="0" t="str">
        <f aca="false">CONCATENATE( H389, "/", L389, "/", P389, "/", R389, "/", T389, "/", J389)</f>
        <v>DH1N/second/took/0/0/incon</v>
      </c>
      <c r="G389" s="0" t="n">
        <f aca="false">IF(LEFT(H389,1)="A",1,IF(LEFT(H389,1)="B",2,IF(LEFT(H389,1)="C",3,IF(LEFT(H389,1)="D",4,#na))))</f>
        <v>4</v>
      </c>
      <c r="H389" s="0" t="str">
        <f aca="false">LMPreScn!A511</f>
        <v>DH1N</v>
      </c>
      <c r="I389" s="0" t="n">
        <v>2</v>
      </c>
      <c r="J389" s="0" t="s">
        <v>3594</v>
      </c>
      <c r="K389" s="0" t="n">
        <v>2</v>
      </c>
      <c r="L389" s="16" t="s">
        <v>3595</v>
      </c>
      <c r="M389" s="0" t="n">
        <f aca="false">1 + (2*(INT((ROW()-2-240)/4))) + MOD(ROW(),2)</f>
        <v>74</v>
      </c>
      <c r="N389" s="0" t="str">
        <f aca="false">CONCATENATE("context_",ASC(M389))</f>
        <v>context_74</v>
      </c>
      <c r="O389" s="0" t="n">
        <f aca="false">M389</f>
        <v>74</v>
      </c>
      <c r="P389" s="0" t="str">
        <f aca="false">MID(LMPreScn!M511, SEARCH(" ", LMPreScn!M511, SEARCH(" ", LMPreScn!M511))+1, SEARCH(" ", LMPreScn!M511, SEARCH(" ", LMPreScn!M511)+1) -  (SEARCH(" ", LMPreScn!M511, SEARCH(" ", LMPreScn!M511)) + 1))</f>
        <v>took</v>
      </c>
      <c r="Q389" s="0" t="str">
        <f aca="false">IF(R389="attempted", 1, IF(R389="avoided", 2, IF(R389="began",3,IF(R389="completed",4, IF(R389="continued",5,IF(R389="endured", 6, IF(R389="enjoyed", 7, IF(R389="finished", 8, IF(R389="preferred", 9, IF(R389="resisted", 10, IF(R389="started", 11, IF(R389="tried",12,"ERROR"))))))))))))</f>
        <v>ERROR</v>
      </c>
      <c r="R389" s="0" t="n">
        <f aca="false">LMPreScn!T511</f>
        <v>0</v>
      </c>
      <c r="S389" s="0" t="n">
        <f aca="false">1 + (2*(INT((ROW()-2-240)/4))) + MOD(ROW()-1,2)</f>
        <v>73</v>
      </c>
      <c r="T389" s="0" t="n">
        <f aca="false">LMPreScn!CK511</f>
        <v>0</v>
      </c>
      <c r="U389" s="33" t="n">
        <f aca="false">U149</f>
        <v>0</v>
      </c>
      <c r="V389" s="0" t="n">
        <f aca="false">LMPreScn!R511</f>
        <v>3</v>
      </c>
      <c r="W389" s="0" t="n">
        <f aca="false">LMPreScn!S511</f>
        <v>10</v>
      </c>
      <c r="X389" s="0" t="str">
        <f aca="false">LMPreScn!M511</f>
        <v>I took my friends to the desert for a few days of camping.</v>
      </c>
      <c r="Y389" s="0" t="n">
        <f aca="false">LMPreScn!N511</f>
        <v>0</v>
      </c>
    </row>
    <row r="390" customFormat="false" ht="13.8" hidden="false" customHeight="false" outlineLevel="0" collapsed="false">
      <c r="A390" s="0" t="str">
        <f aca="false">CONCATENATE("Item/",ASC(C390),"/",E390)</f>
        <v>Item/19064/list_1/half_2/agent_75/metverb_ERROR/target_75/avtcon_1</v>
      </c>
      <c r="B390" s="34" t="str">
        <f aca="false">CONCATENATE("(#", ASC( LMPreScn!I512), ") \d+ (\d+)")</f>
        <v>(#19064) \d+ (\d+)</v>
      </c>
      <c r="C390" s="0" t="n">
        <f aca="false">LMPreScn!I512</f>
        <v>19064</v>
      </c>
      <c r="D390" s="0" t="str">
        <f aca="false">CONCATENATE(P390,"_", R390, "_", T390)</f>
        <v>took_0_0</v>
      </c>
      <c r="E390" s="0" t="str">
        <f aca="false">CONCATENATE( "list_", G390, "/", "half_", K390, "/", "agent_", O390, "/", "metverb_", Q390, "/", "target_", S390, "/", "avtcon_", I390)</f>
        <v>list_1/half_2/agent_75/metverb_ERROR/target_75/avtcon_1</v>
      </c>
      <c r="F390" s="0" t="str">
        <f aca="false">CONCATENATE( H390, "/", L390, "/", P390, "/", R390, "/", T390, "/", J390)</f>
        <v>AH2N/second/took/0/0/con</v>
      </c>
      <c r="G390" s="0" t="n">
        <f aca="false">IF(LEFT(H390,1)="A",1,IF(LEFT(H390,1)="B",2,IF(LEFT(H390,1)="C",3,IF(LEFT(H390,1)="D",4,#na))))</f>
        <v>1</v>
      </c>
      <c r="H390" s="0" t="str">
        <f aca="false">LMPreScn!A512</f>
        <v>AH2N</v>
      </c>
      <c r="I390" s="0" t="n">
        <v>1</v>
      </c>
      <c r="J390" s="0" t="s">
        <v>3592</v>
      </c>
      <c r="K390" s="0" t="n">
        <v>2</v>
      </c>
      <c r="L390" s="16" t="s">
        <v>3595</v>
      </c>
      <c r="M390" s="0" t="n">
        <f aca="false">1 + (2*(INT((ROW()-2-240)/4))) + MOD(ROW()-2,2)</f>
        <v>75</v>
      </c>
      <c r="N390" s="0" t="str">
        <f aca="false">CONCATENATE("context_",ASC(M390))</f>
        <v>context_75</v>
      </c>
      <c r="O390" s="0" t="n">
        <f aca="false">M390</f>
        <v>75</v>
      </c>
      <c r="P390" s="0" t="str">
        <f aca="false">MID(LMPreScn!M512, SEARCH(" ", LMPreScn!M512, SEARCH(" ", LMPreScn!M512))+1, SEARCH(" ", LMPreScn!M512, SEARCH(" ", LMPreScn!M512)+1) -  (SEARCH(" ", LMPreScn!M512, SEARCH(" ", LMPreScn!M512)) + 1))</f>
        <v>took</v>
      </c>
      <c r="Q390" s="0" t="str">
        <f aca="false">IF(R390="attempted", 1, IF(R390="avoided", 2, IF(R390="began",3,IF(R390="completed",4, IF(R390="continued",5,IF(R390="endured", 6, IF(R390="enjoyed", 7, IF(R390="finished", 8, IF(R390="preferred", 9, IF(R390="resisted", 10, IF(R390="started", 11, IF(R390="tried",12,"ERROR"))))))))))))</f>
        <v>ERROR</v>
      </c>
      <c r="R390" s="0" t="n">
        <f aca="false">LMPreScn!T512</f>
        <v>0</v>
      </c>
      <c r="S390" s="0" t="n">
        <f aca="false">1 + (2*(INT((ROW()-2-240)/4))) + MOD(ROW()-2,2)</f>
        <v>75</v>
      </c>
      <c r="T390" s="0" t="n">
        <f aca="false">LMPreScn!CK512</f>
        <v>0</v>
      </c>
      <c r="U390" s="33" t="n">
        <f aca="false">U150</f>
        <v>0.208333333333333</v>
      </c>
      <c r="V390" s="0" t="n">
        <f aca="false">LMPreScn!R512</f>
        <v>3</v>
      </c>
      <c r="W390" s="0" t="n">
        <f aca="false">LMPreScn!S512</f>
        <v>10</v>
      </c>
      <c r="X390" s="0" t="str">
        <f aca="false">LMPreScn!M512</f>
        <v>I took my friends to the desert for a few days of camping.</v>
      </c>
      <c r="Y390" s="0" t="n">
        <f aca="false">LMPreScn!N512</f>
        <v>0</v>
      </c>
    </row>
    <row r="391" customFormat="false" ht="13.8" hidden="false" customHeight="false" outlineLevel="0" collapsed="false">
      <c r="A391" s="0" t="str">
        <f aca="false">CONCATENATE("Item/",ASC(C391),"/",E391)</f>
        <v>Item/19064/list_2/half_2/agent_76/metverb_ERROR/target_76/avtcon_1</v>
      </c>
      <c r="B391" s="34" t="str">
        <f aca="false">CONCATENATE("(#", ASC( LMPreScn!I513), ") \d+ (\d+)")</f>
        <v>(#19064) \d+ (\d+)</v>
      </c>
      <c r="C391" s="0" t="n">
        <f aca="false">LMPreScn!I513</f>
        <v>19064</v>
      </c>
      <c r="D391" s="0" t="str">
        <f aca="false">CONCATENATE(P391,"_", R391, "_", T391)</f>
        <v>several_0_0</v>
      </c>
      <c r="E391" s="0" t="str">
        <f aca="false">CONCATENATE( "list_", G391, "/", "half_", K391, "/", "agent_", O391, "/", "metverb_", Q391, "/", "target_", S391, "/", "avtcon_", I391)</f>
        <v>list_2/half_2/agent_76/metverb_ERROR/target_76/avtcon_1</v>
      </c>
      <c r="F391" s="0" t="str">
        <f aca="false">CONCATENATE( H391, "/", L391, "/", P391, "/", R391, "/", T391, "/", J391)</f>
        <v>BH2N/second/several/0/0/con</v>
      </c>
      <c r="G391" s="0" t="n">
        <f aca="false">IF(LEFT(H391,1)="A",1,IF(LEFT(H391,1)="B",2,IF(LEFT(H391,1)="C",3,IF(LEFT(H391,1)="D",4,#na))))</f>
        <v>2</v>
      </c>
      <c r="H391" s="0" t="str">
        <f aca="false">LMPreScn!A513</f>
        <v>BH2N</v>
      </c>
      <c r="I391" s="0" t="n">
        <v>1</v>
      </c>
      <c r="J391" s="0" t="s">
        <v>3592</v>
      </c>
      <c r="K391" s="0" t="n">
        <v>2</v>
      </c>
      <c r="L391" s="16" t="s">
        <v>3595</v>
      </c>
      <c r="M391" s="0" t="n">
        <f aca="false">1 + (2*(INT((ROW()-2-240)/4))) + MOD(ROW(),2)</f>
        <v>76</v>
      </c>
      <c r="N391" s="0" t="str">
        <f aca="false">CONCATENATE("context_",ASC(M391))</f>
        <v>context_76</v>
      </c>
      <c r="O391" s="0" t="n">
        <f aca="false">M391</f>
        <v>76</v>
      </c>
      <c r="P391" s="0" t="str">
        <f aca="false">MID(LMPreScn!M513, SEARCH(" ", LMPreScn!M513, SEARCH(" ", LMPreScn!M513))+1, SEARCH(" ", LMPreScn!M513, SEARCH(" ", LMPreScn!M513)+1) -  (SEARCH(" ", LMPreScn!M513, SEARCH(" ", LMPreScn!M513)) + 1))</f>
        <v>several</v>
      </c>
      <c r="Q391" s="0" t="str">
        <f aca="false">IF(R391="attempted", 1, IF(R391="avoided", 2, IF(R391="began",3,IF(R391="completed",4, IF(R391="continued",5,IF(R391="endured", 6, IF(R391="enjoyed", 7, IF(R391="finished", 8, IF(R391="preferred", 9, IF(R391="resisted", 10, IF(R391="started", 11, IF(R391="tried",12,"ERROR"))))))))))))</f>
        <v>ERROR</v>
      </c>
      <c r="R391" s="0" t="n">
        <f aca="false">LMPreScn!T513</f>
        <v>0</v>
      </c>
      <c r="S391" s="0" t="n">
        <f aca="false">1 + (2*(INT((ROW()-2-240)/4))) + MOD(ROW()-2,2)</f>
        <v>76</v>
      </c>
      <c r="T391" s="0" t="n">
        <f aca="false">LMPreScn!CK513</f>
        <v>0</v>
      </c>
      <c r="U391" s="33" t="n">
        <f aca="false">U151</f>
        <v>0.448979591836735</v>
      </c>
      <c r="V391" s="0" t="n">
        <f aca="false">LMPreScn!R513</f>
        <v>3</v>
      </c>
      <c r="W391" s="0" t="n">
        <f aca="false">LMPreScn!S513</f>
        <v>9</v>
      </c>
      <c r="X391" s="0" t="str">
        <f aca="false">LMPreScn!M513</f>
        <v>For several months, there had been burglaries in the neighborhood.</v>
      </c>
      <c r="Y391" s="0" t="n">
        <f aca="false">LMPreScn!N513</f>
        <v>0</v>
      </c>
    </row>
    <row r="392" customFormat="false" ht="13.8" hidden="false" customHeight="false" outlineLevel="0" collapsed="false">
      <c r="A392" s="0" t="str">
        <f aca="false">CONCATENATE("Item/",ASC(C392),"/",E392)</f>
        <v>Item/19064/list_3/half_2/agent_75/metverb_ERROR/target_76/avtcon_2</v>
      </c>
      <c r="B392" s="34" t="str">
        <f aca="false">CONCATENATE("(#", ASC( LMPreScn!I514), ") \d+ (\d+)")</f>
        <v>(#19064) \d+ (\d+)</v>
      </c>
      <c r="C392" s="0" t="n">
        <f aca="false">LMPreScn!I514</f>
        <v>19064</v>
      </c>
      <c r="D392" s="0" t="str">
        <f aca="false">CONCATENATE(P392,"_", R392, "_", T392)</f>
        <v>took_0_0</v>
      </c>
      <c r="E392" s="0" t="str">
        <f aca="false">CONCATENATE( "list_", G392, "/", "half_", K392, "/", "agent_", O392, "/", "metverb_", Q392, "/", "target_", S392, "/", "avtcon_", I392)</f>
        <v>list_3/half_2/agent_75/metverb_ERROR/target_76/avtcon_2</v>
      </c>
      <c r="F392" s="0" t="str">
        <f aca="false">CONCATENATE( H392, "/", L392, "/", P392, "/", R392, "/", T392, "/", J392)</f>
        <v>CH2N/second/took/0/0/incon</v>
      </c>
      <c r="G392" s="0" t="n">
        <f aca="false">IF(LEFT(H392,1)="A",1,IF(LEFT(H392,1)="B",2,IF(LEFT(H392,1)="C",3,IF(LEFT(H392,1)="D",4,#na))))</f>
        <v>3</v>
      </c>
      <c r="H392" s="0" t="str">
        <f aca="false">LMPreScn!A514</f>
        <v>CH2N</v>
      </c>
      <c r="I392" s="0" t="n">
        <v>2</v>
      </c>
      <c r="J392" s="0" t="s">
        <v>3594</v>
      </c>
      <c r="K392" s="0" t="n">
        <v>2</v>
      </c>
      <c r="L392" s="16" t="s">
        <v>3595</v>
      </c>
      <c r="M392" s="0" t="n">
        <f aca="false">1 + (2*(INT((ROW()-2-240)/4))) + MOD(ROW()-2,2)</f>
        <v>75</v>
      </c>
      <c r="N392" s="0" t="str">
        <f aca="false">CONCATENATE("context_",ASC(M392))</f>
        <v>context_75</v>
      </c>
      <c r="O392" s="0" t="n">
        <f aca="false">M392</f>
        <v>75</v>
      </c>
      <c r="P392" s="0" t="str">
        <f aca="false">MID(LMPreScn!M514, SEARCH(" ", LMPreScn!M514, SEARCH(" ", LMPreScn!M514))+1, SEARCH(" ", LMPreScn!M514, SEARCH(" ", LMPreScn!M514)+1) -  (SEARCH(" ", LMPreScn!M514, SEARCH(" ", LMPreScn!M514)) + 1))</f>
        <v>took</v>
      </c>
      <c r="Q392" s="0" t="str">
        <f aca="false">IF(R392="attempted", 1, IF(R392="avoided", 2, IF(R392="began",3,IF(R392="completed",4, IF(R392="continued",5,IF(R392="endured", 6, IF(R392="enjoyed", 7, IF(R392="finished", 8, IF(R392="preferred", 9, IF(R392="resisted", 10, IF(R392="started", 11, IF(R392="tried",12,"ERROR"))))))))))))</f>
        <v>ERROR</v>
      </c>
      <c r="R392" s="0" t="n">
        <f aca="false">LMPreScn!T514</f>
        <v>0</v>
      </c>
      <c r="S392" s="0" t="n">
        <f aca="false">1 + (2*(INT((ROW()-2-240)/4))) + MOD(ROW()-1,2)</f>
        <v>76</v>
      </c>
      <c r="T392" s="0" t="n">
        <f aca="false">LMPreScn!CK514</f>
        <v>0</v>
      </c>
      <c r="U392" s="33" t="n">
        <f aca="false">U152</f>
        <v>0.0208333333333333</v>
      </c>
      <c r="V392" s="0" t="n">
        <f aca="false">LMPreScn!R514</f>
        <v>3</v>
      </c>
      <c r="W392" s="0" t="n">
        <f aca="false">LMPreScn!S514</f>
        <v>10</v>
      </c>
      <c r="X392" s="0" t="str">
        <f aca="false">LMPreScn!M514</f>
        <v>I took my friends to the desert for a few days of camping.</v>
      </c>
      <c r="Y392" s="0" t="n">
        <f aca="false">LMPreScn!N514</f>
        <v>0</v>
      </c>
    </row>
    <row r="393" customFormat="false" ht="13.8" hidden="false" customHeight="false" outlineLevel="0" collapsed="false">
      <c r="A393" s="0" t="str">
        <f aca="false">CONCATENATE("Item/",ASC(C393),"/",E393)</f>
        <v>Item/19064/list_4/half_2/agent_76/metverb_ERROR/target_75/avtcon_2</v>
      </c>
      <c r="B393" s="34" t="str">
        <f aca="false">CONCATENATE("(#", ASC( LMPreScn!I515), ") \d+ (\d+)")</f>
        <v>(#19064) \d+ (\d+)</v>
      </c>
      <c r="C393" s="0" t="n">
        <f aca="false">LMPreScn!I515</f>
        <v>19064</v>
      </c>
      <c r="D393" s="0" t="str">
        <f aca="false">CONCATENATE(P393,"_", R393, "_", T393)</f>
        <v>several_0_0</v>
      </c>
      <c r="E393" s="0" t="str">
        <f aca="false">CONCATENATE( "list_", G393, "/", "half_", K393, "/", "agent_", O393, "/", "metverb_", Q393, "/", "target_", S393, "/", "avtcon_", I393)</f>
        <v>list_4/half_2/agent_76/metverb_ERROR/target_75/avtcon_2</v>
      </c>
      <c r="F393" s="0" t="str">
        <f aca="false">CONCATENATE( H393, "/", L393, "/", P393, "/", R393, "/", T393, "/", J393)</f>
        <v>DH2N/second/several/0/0/incon</v>
      </c>
      <c r="G393" s="0" t="n">
        <f aca="false">IF(LEFT(H393,1)="A",1,IF(LEFT(H393,1)="B",2,IF(LEFT(H393,1)="C",3,IF(LEFT(H393,1)="D",4,#na))))</f>
        <v>4</v>
      </c>
      <c r="H393" s="0" t="str">
        <f aca="false">LMPreScn!A515</f>
        <v>DH2N</v>
      </c>
      <c r="I393" s="0" t="n">
        <v>2</v>
      </c>
      <c r="J393" s="0" t="s">
        <v>3594</v>
      </c>
      <c r="K393" s="0" t="n">
        <v>2</v>
      </c>
      <c r="L393" s="16" t="s">
        <v>3595</v>
      </c>
      <c r="M393" s="0" t="n">
        <f aca="false">1 + (2*(INT((ROW()-2-240)/4))) + MOD(ROW(),2)</f>
        <v>76</v>
      </c>
      <c r="N393" s="0" t="str">
        <f aca="false">CONCATENATE("context_",ASC(M393))</f>
        <v>context_76</v>
      </c>
      <c r="O393" s="0" t="n">
        <f aca="false">M393</f>
        <v>76</v>
      </c>
      <c r="P393" s="0" t="str">
        <f aca="false">MID(LMPreScn!M515, SEARCH(" ", LMPreScn!M515, SEARCH(" ", LMPreScn!M515))+1, SEARCH(" ", LMPreScn!M515, SEARCH(" ", LMPreScn!M515)+1) -  (SEARCH(" ", LMPreScn!M515, SEARCH(" ", LMPreScn!M515)) + 1))</f>
        <v>several</v>
      </c>
      <c r="Q393" s="0" t="str">
        <f aca="false">IF(R393="attempted", 1, IF(R393="avoided", 2, IF(R393="began",3,IF(R393="completed",4, IF(R393="continued",5,IF(R393="endured", 6, IF(R393="enjoyed", 7, IF(R393="finished", 8, IF(R393="preferred", 9, IF(R393="resisted", 10, IF(R393="started", 11, IF(R393="tried",12,"ERROR"))))))))))))</f>
        <v>ERROR</v>
      </c>
      <c r="R393" s="0" t="n">
        <f aca="false">LMPreScn!T515</f>
        <v>0</v>
      </c>
      <c r="S393" s="0" t="n">
        <f aca="false">1 + (2*(INT((ROW()-2-240)/4))) + MOD(ROW()-1,2)</f>
        <v>75</v>
      </c>
      <c r="T393" s="0" t="n">
        <f aca="false">LMPreScn!CK515</f>
        <v>0</v>
      </c>
      <c r="U393" s="33" t="n">
        <f aca="false">U153</f>
        <v>0</v>
      </c>
      <c r="V393" s="0" t="n">
        <f aca="false">LMPreScn!R515</f>
        <v>3</v>
      </c>
      <c r="W393" s="0" t="n">
        <f aca="false">LMPreScn!S515</f>
        <v>9</v>
      </c>
      <c r="X393" s="0" t="str">
        <f aca="false">LMPreScn!M515</f>
        <v>For several months, there had been burglaries in the neighborhood.</v>
      </c>
      <c r="Y393" s="0" t="n">
        <f aca="false">LMPreScn!N515</f>
        <v>0</v>
      </c>
    </row>
    <row r="394" customFormat="false" ht="13.8" hidden="false" customHeight="false" outlineLevel="0" collapsed="false">
      <c r="A394" s="0" t="str">
        <f aca="false">CONCATENATE("Item/",ASC(C394),"/",E394)</f>
        <v>Item/14065/list_1/half_2/agent_77/metverb_ERROR/target_77/avtcon_1</v>
      </c>
      <c r="B394" s="34" t="str">
        <f aca="false">CONCATENATE("(#", ASC( LMPreScn!I516), ") \d+ (\d+)")</f>
        <v>(#14065) \d+ (\d+)</v>
      </c>
      <c r="C394" s="0" t="n">
        <f aca="false">LMPreScn!I516</f>
        <v>14065</v>
      </c>
      <c r="D394" s="0" t="str">
        <f aca="false">CONCATENATE(P394,"_", R394, "_", T394)</f>
        <v>summer_0_0</v>
      </c>
      <c r="E394" s="0" t="str">
        <f aca="false">CONCATENATE( "list_", G394, "/", "half_", K394, "/", "agent_", O394, "/", "metverb_", Q394, "/", "target_", S394, "/", "avtcon_", I394)</f>
        <v>list_1/half_2/agent_77/metverb_ERROR/target_77/avtcon_1</v>
      </c>
      <c r="F394" s="0" t="str">
        <f aca="false">CONCATENATE( H394, "/", L394, "/", P394, "/", R394, "/", T394, "/", J394)</f>
        <v>AH1N/second/summer/0/0/con</v>
      </c>
      <c r="G394" s="0" t="n">
        <f aca="false">IF(LEFT(H394,1)="A",1,IF(LEFT(H394,1)="B",2,IF(LEFT(H394,1)="C",3,IF(LEFT(H394,1)="D",4,#na))))</f>
        <v>1</v>
      </c>
      <c r="H394" s="0" t="str">
        <f aca="false">LMPreScn!A516</f>
        <v>AH1N</v>
      </c>
      <c r="I394" s="0" t="n">
        <v>1</v>
      </c>
      <c r="J394" s="0" t="s">
        <v>3592</v>
      </c>
      <c r="K394" s="0" t="n">
        <v>2</v>
      </c>
      <c r="L394" s="16" t="s">
        <v>3595</v>
      </c>
      <c r="M394" s="0" t="n">
        <f aca="false">1 + (2*(INT((ROW()-2-240)/4))) + MOD(ROW()-2,2)</f>
        <v>77</v>
      </c>
      <c r="N394" s="0" t="str">
        <f aca="false">CONCATENATE("context_",ASC(M394))</f>
        <v>context_77</v>
      </c>
      <c r="O394" s="0" t="n">
        <f aca="false">M394</f>
        <v>77</v>
      </c>
      <c r="P394" s="0" t="str">
        <f aca="false">MID(LMPreScn!M516, SEARCH(" ", LMPreScn!M516, SEARCH(" ", LMPreScn!M516))+1, SEARCH(" ", LMPreScn!M516, SEARCH(" ", LMPreScn!M516)+1) -  (SEARCH(" ", LMPreScn!M516, SEARCH(" ", LMPreScn!M516)) + 1))</f>
        <v>summer</v>
      </c>
      <c r="Q394" s="0" t="str">
        <f aca="false">IF(R394="attempted", 1, IF(R394="avoided", 2, IF(R394="began",3,IF(R394="completed",4, IF(R394="continued",5,IF(R394="endured", 6, IF(R394="enjoyed", 7, IF(R394="finished", 8, IF(R394="preferred", 9, IF(R394="resisted", 10, IF(R394="started", 11, IF(R394="tried",12,"ERROR"))))))))))))</f>
        <v>ERROR</v>
      </c>
      <c r="R394" s="0" t="n">
        <f aca="false">LMPreScn!T516</f>
        <v>0</v>
      </c>
      <c r="S394" s="0" t="n">
        <f aca="false">1 + (2*(INT((ROW()-2-240)/4))) + MOD(ROW()-2,2)</f>
        <v>77</v>
      </c>
      <c r="T394" s="0" t="n">
        <f aca="false">LMPreScn!CK516</f>
        <v>0</v>
      </c>
      <c r="U394" s="33" t="n">
        <f aca="false">U154</f>
        <v>0.448979591836735</v>
      </c>
      <c r="V394" s="0" t="n">
        <f aca="false">LMPreScn!R516</f>
        <v>3</v>
      </c>
      <c r="W394" s="0" t="n">
        <f aca="false">LMPreScn!S516</f>
        <v>10</v>
      </c>
      <c r="X394" s="0" t="str">
        <f aca="false">LMPreScn!M516</f>
        <v>The summer is a great time to go to the beach.</v>
      </c>
      <c r="Y394" s="0" t="n">
        <f aca="false">LMPreScn!N516</f>
        <v>0</v>
      </c>
    </row>
    <row r="395" customFormat="false" ht="13.8" hidden="false" customHeight="false" outlineLevel="0" collapsed="false">
      <c r="A395" s="0" t="str">
        <f aca="false">CONCATENATE("Item/",ASC(C395),"/",E395)</f>
        <v>Item/14065/list_2/half_2/agent_78/metverb_ERROR/target_78/avtcon_1</v>
      </c>
      <c r="B395" s="34" t="str">
        <f aca="false">CONCATENATE("(#", ASC( LMPreScn!I517), ") \d+ (\d+)")</f>
        <v>(#14065) \d+ (\d+)</v>
      </c>
      <c r="C395" s="0" t="n">
        <f aca="false">LMPreScn!I517</f>
        <v>14065</v>
      </c>
      <c r="D395" s="0" t="str">
        <f aca="false">CONCATENATE(P395,"_", R395, "_", T395)</f>
        <v>had_0_0</v>
      </c>
      <c r="E395" s="0" t="str">
        <f aca="false">CONCATENATE( "list_", G395, "/", "half_", K395, "/", "agent_", O395, "/", "metverb_", Q395, "/", "target_", S395, "/", "avtcon_", I395)</f>
        <v>list_2/half_2/agent_78/metverb_ERROR/target_78/avtcon_1</v>
      </c>
      <c r="F395" s="0" t="str">
        <f aca="false">CONCATENATE( H395, "/", L395, "/", P395, "/", R395, "/", T395, "/", J395)</f>
        <v>BH1N/second/had/0/0/con</v>
      </c>
      <c r="G395" s="0" t="n">
        <f aca="false">IF(LEFT(H395,1)="A",1,IF(LEFT(H395,1)="B",2,IF(LEFT(H395,1)="C",3,IF(LEFT(H395,1)="D",4,#na))))</f>
        <v>2</v>
      </c>
      <c r="H395" s="0" t="str">
        <f aca="false">LMPreScn!A517</f>
        <v>BH1N</v>
      </c>
      <c r="I395" s="0" t="n">
        <v>1</v>
      </c>
      <c r="J395" s="0" t="s">
        <v>3592</v>
      </c>
      <c r="K395" s="0" t="n">
        <v>2</v>
      </c>
      <c r="L395" s="16" t="s">
        <v>3595</v>
      </c>
      <c r="M395" s="0" t="n">
        <f aca="false">1 + (2*(INT((ROW()-2-240)/4))) + MOD(ROW(),2)</f>
        <v>78</v>
      </c>
      <c r="N395" s="0" t="str">
        <f aca="false">CONCATENATE("context_",ASC(M395))</f>
        <v>context_78</v>
      </c>
      <c r="O395" s="0" t="n">
        <f aca="false">M395</f>
        <v>78</v>
      </c>
      <c r="P395" s="0" t="str">
        <f aca="false">MID(LMPreScn!M517, SEARCH(" ", LMPreScn!M517, SEARCH(" ", LMPreScn!M517))+1, SEARCH(" ", LMPreScn!M517, SEARCH(" ", LMPreScn!M517)+1) -  (SEARCH(" ", LMPreScn!M517, SEARCH(" ", LMPreScn!M517)) + 1))</f>
        <v>had</v>
      </c>
      <c r="Q395" s="0" t="str">
        <f aca="false">IF(R395="attempted", 1, IF(R395="avoided", 2, IF(R395="began",3,IF(R395="completed",4, IF(R395="continued",5,IF(R395="endured", 6, IF(R395="enjoyed", 7, IF(R395="finished", 8, IF(R395="preferred", 9, IF(R395="resisted", 10, IF(R395="started", 11, IF(R395="tried",12,"ERROR"))))))))))))</f>
        <v>ERROR</v>
      </c>
      <c r="R395" s="0" t="n">
        <f aca="false">LMPreScn!T517</f>
        <v>0</v>
      </c>
      <c r="S395" s="0" t="n">
        <f aca="false">1 + (2*(INT((ROW()-2-240)/4))) + MOD(ROW()-2,2)</f>
        <v>78</v>
      </c>
      <c r="T395" s="0" t="n">
        <f aca="false">LMPreScn!CK517</f>
        <v>0</v>
      </c>
      <c r="U395" s="33" t="n">
        <f aca="false">U155</f>
        <v>0.166666666666667</v>
      </c>
      <c r="V395" s="0" t="n">
        <f aca="false">LMPreScn!R517</f>
        <v>3</v>
      </c>
      <c r="W395" s="0" t="n">
        <f aca="false">LMPreScn!S517</f>
        <v>8</v>
      </c>
      <c r="X395" s="0" t="str">
        <f aca="false">LMPreScn!M517</f>
        <v>Michelle had a toothache for several months.</v>
      </c>
      <c r="Y395" s="0" t="n">
        <f aca="false">LMPreScn!N517</f>
        <v>0</v>
      </c>
    </row>
    <row r="396" customFormat="false" ht="13.8" hidden="false" customHeight="false" outlineLevel="0" collapsed="false">
      <c r="A396" s="0" t="str">
        <f aca="false">CONCATENATE("Item/",ASC(C396),"/",E396)</f>
        <v>Item/14065/list_3/half_2/agent_77/metverb_ERROR/target_78/avtcon_2</v>
      </c>
      <c r="B396" s="34" t="str">
        <f aca="false">CONCATENATE("(#", ASC( LMPreScn!I518), ") \d+ (\d+)")</f>
        <v>(#14065) \d+ (\d+)</v>
      </c>
      <c r="C396" s="0" t="n">
        <f aca="false">LMPreScn!I518</f>
        <v>14065</v>
      </c>
      <c r="D396" s="0" t="str">
        <f aca="false">CONCATENATE(P396,"_", R396, "_", T396)</f>
        <v>summer_0_0</v>
      </c>
      <c r="E396" s="0" t="str">
        <f aca="false">CONCATENATE( "list_", G396, "/", "half_", K396, "/", "agent_", O396, "/", "metverb_", Q396, "/", "target_", S396, "/", "avtcon_", I396)</f>
        <v>list_3/half_2/agent_77/metverb_ERROR/target_78/avtcon_2</v>
      </c>
      <c r="F396" s="0" t="str">
        <f aca="false">CONCATENATE( H396, "/", L396, "/", P396, "/", R396, "/", T396, "/", J396)</f>
        <v>CH1N/second/summer/0/0/incon</v>
      </c>
      <c r="G396" s="0" t="n">
        <f aca="false">IF(LEFT(H396,1)="A",1,IF(LEFT(H396,1)="B",2,IF(LEFT(H396,1)="C",3,IF(LEFT(H396,1)="D",4,#na))))</f>
        <v>3</v>
      </c>
      <c r="H396" s="0" t="str">
        <f aca="false">LMPreScn!A518</f>
        <v>CH1N</v>
      </c>
      <c r="I396" s="0" t="n">
        <v>2</v>
      </c>
      <c r="J396" s="0" t="s">
        <v>3594</v>
      </c>
      <c r="K396" s="0" t="n">
        <v>2</v>
      </c>
      <c r="L396" s="16" t="s">
        <v>3595</v>
      </c>
      <c r="M396" s="0" t="n">
        <f aca="false">1 + (2*(INT((ROW()-2-240)/4))) + MOD(ROW()-2,2)</f>
        <v>77</v>
      </c>
      <c r="N396" s="0" t="str">
        <f aca="false">CONCATENATE("context_",ASC(M396))</f>
        <v>context_77</v>
      </c>
      <c r="O396" s="0" t="n">
        <f aca="false">M396</f>
        <v>77</v>
      </c>
      <c r="P396" s="0" t="str">
        <f aca="false">MID(LMPreScn!M518, SEARCH(" ", LMPreScn!M518, SEARCH(" ", LMPreScn!M518))+1, SEARCH(" ", LMPreScn!M518, SEARCH(" ", LMPreScn!M518)+1) -  (SEARCH(" ", LMPreScn!M518, SEARCH(" ", LMPreScn!M518)) + 1))</f>
        <v>summer</v>
      </c>
      <c r="Q396" s="0" t="str">
        <f aca="false">IF(R396="attempted", 1, IF(R396="avoided", 2, IF(R396="began",3,IF(R396="completed",4, IF(R396="continued",5,IF(R396="endured", 6, IF(R396="enjoyed", 7, IF(R396="finished", 8, IF(R396="preferred", 9, IF(R396="resisted", 10, IF(R396="started", 11, IF(R396="tried",12,"ERROR"))))))))))))</f>
        <v>ERROR</v>
      </c>
      <c r="R396" s="0" t="n">
        <f aca="false">LMPreScn!T518</f>
        <v>0</v>
      </c>
      <c r="S396" s="0" t="n">
        <f aca="false">1 + (2*(INT((ROW()-2-240)/4))) + MOD(ROW()-1,2)</f>
        <v>78</v>
      </c>
      <c r="T396" s="0" t="n">
        <f aca="false">LMPreScn!CK518</f>
        <v>0</v>
      </c>
      <c r="U396" s="33" t="n">
        <f aca="false">U156</f>
        <v>0</v>
      </c>
      <c r="V396" s="0" t="n">
        <f aca="false">LMPreScn!R518</f>
        <v>3</v>
      </c>
      <c r="W396" s="0" t="n">
        <f aca="false">LMPreScn!S518</f>
        <v>10</v>
      </c>
      <c r="X396" s="0" t="str">
        <f aca="false">LMPreScn!M518</f>
        <v>The summer is a great time to go to the beach.</v>
      </c>
      <c r="Y396" s="0" t="n">
        <f aca="false">LMPreScn!N518</f>
        <v>0</v>
      </c>
    </row>
    <row r="397" customFormat="false" ht="13.8" hidden="false" customHeight="false" outlineLevel="0" collapsed="false">
      <c r="A397" s="0" t="str">
        <f aca="false">CONCATENATE("Item/",ASC(C397),"/",E397)</f>
        <v>Item/14065/list_4/half_2/agent_78/metverb_ERROR/target_77/avtcon_2</v>
      </c>
      <c r="B397" s="34" t="str">
        <f aca="false">CONCATENATE("(#", ASC( LMPreScn!I519), ") \d+ (\d+)")</f>
        <v>(#14065) \d+ (\d+)</v>
      </c>
      <c r="C397" s="0" t="n">
        <f aca="false">LMPreScn!I519</f>
        <v>14065</v>
      </c>
      <c r="D397" s="0" t="str">
        <f aca="false">CONCATENATE(P397,"_", R397, "_", T397)</f>
        <v>had_0_0</v>
      </c>
      <c r="E397" s="0" t="str">
        <f aca="false">CONCATENATE( "list_", G397, "/", "half_", K397, "/", "agent_", O397, "/", "metverb_", Q397, "/", "target_", S397, "/", "avtcon_", I397)</f>
        <v>list_4/half_2/agent_78/metverb_ERROR/target_77/avtcon_2</v>
      </c>
      <c r="F397" s="0" t="str">
        <f aca="false">CONCATENATE( H397, "/", L397, "/", P397, "/", R397, "/", T397, "/", J397)</f>
        <v>DH1N/second/had/0/0/incon</v>
      </c>
      <c r="G397" s="0" t="n">
        <f aca="false">IF(LEFT(H397,1)="A",1,IF(LEFT(H397,1)="B",2,IF(LEFT(H397,1)="C",3,IF(LEFT(H397,1)="D",4,#na))))</f>
        <v>4</v>
      </c>
      <c r="H397" s="0" t="str">
        <f aca="false">LMPreScn!A519</f>
        <v>DH1N</v>
      </c>
      <c r="I397" s="0" t="n">
        <v>2</v>
      </c>
      <c r="J397" s="0" t="s">
        <v>3594</v>
      </c>
      <c r="K397" s="0" t="n">
        <v>2</v>
      </c>
      <c r="L397" s="16" t="s">
        <v>3595</v>
      </c>
      <c r="M397" s="0" t="n">
        <f aca="false">1 + (2*(INT((ROW()-2-240)/4))) + MOD(ROW(),2)</f>
        <v>78</v>
      </c>
      <c r="N397" s="0" t="str">
        <f aca="false">CONCATENATE("context_",ASC(M397))</f>
        <v>context_78</v>
      </c>
      <c r="O397" s="0" t="n">
        <f aca="false">M397</f>
        <v>78</v>
      </c>
      <c r="P397" s="0" t="str">
        <f aca="false">MID(LMPreScn!M519, SEARCH(" ", LMPreScn!M519, SEARCH(" ", LMPreScn!M519))+1, SEARCH(" ", LMPreScn!M519, SEARCH(" ", LMPreScn!M519)+1) -  (SEARCH(" ", LMPreScn!M519, SEARCH(" ", LMPreScn!M519)) + 1))</f>
        <v>had</v>
      </c>
      <c r="Q397" s="0" t="str">
        <f aca="false">IF(R397="attempted", 1, IF(R397="avoided", 2, IF(R397="began",3,IF(R397="completed",4, IF(R397="continued",5,IF(R397="endured", 6, IF(R397="enjoyed", 7, IF(R397="finished", 8, IF(R397="preferred", 9, IF(R397="resisted", 10, IF(R397="started", 11, IF(R397="tried",12,"ERROR"))))))))))))</f>
        <v>ERROR</v>
      </c>
      <c r="R397" s="0" t="n">
        <f aca="false">LMPreScn!T519</f>
        <v>0</v>
      </c>
      <c r="S397" s="0" t="n">
        <f aca="false">1 + (2*(INT((ROW()-2-240)/4))) + MOD(ROW()-1,2)</f>
        <v>77</v>
      </c>
      <c r="T397" s="0" t="n">
        <f aca="false">LMPreScn!CK519</f>
        <v>0</v>
      </c>
      <c r="U397" s="33" t="n">
        <f aca="false">U157</f>
        <v>0</v>
      </c>
      <c r="V397" s="0" t="n">
        <f aca="false">LMPreScn!R519</f>
        <v>3</v>
      </c>
      <c r="W397" s="0" t="n">
        <f aca="false">LMPreScn!S519</f>
        <v>8</v>
      </c>
      <c r="X397" s="0" t="str">
        <f aca="false">LMPreScn!M519</f>
        <v>Michelle had a toothache for several months.</v>
      </c>
      <c r="Y397" s="0" t="n">
        <f aca="false">LMPreScn!N519</f>
        <v>0</v>
      </c>
    </row>
    <row r="398" customFormat="false" ht="13.8" hidden="false" customHeight="false" outlineLevel="0" collapsed="false">
      <c r="A398" s="0" t="str">
        <f aca="false">CONCATENATE("Item/",ASC(C398),"/",E398)</f>
        <v>Item/19065/list_1/half_2/agent_79/metverb_ERROR/target_79/avtcon_1</v>
      </c>
      <c r="B398" s="34" t="str">
        <f aca="false">CONCATENATE("(#", ASC( LMPreScn!I520), ") \d+ (\d+)")</f>
        <v>(#19065) \d+ (\d+)</v>
      </c>
      <c r="C398" s="0" t="n">
        <f aca="false">LMPreScn!I520</f>
        <v>19065</v>
      </c>
      <c r="D398" s="0" t="str">
        <f aca="false">CONCATENATE(P398,"_", R398, "_", T398)</f>
        <v>had_0_0</v>
      </c>
      <c r="E398" s="0" t="str">
        <f aca="false">CONCATENATE( "list_", G398, "/", "half_", K398, "/", "agent_", O398, "/", "metverb_", Q398, "/", "target_", S398, "/", "avtcon_", I398)</f>
        <v>list_1/half_2/agent_79/metverb_ERROR/target_79/avtcon_1</v>
      </c>
      <c r="F398" s="0" t="str">
        <f aca="false">CONCATENATE( H398, "/", L398, "/", P398, "/", R398, "/", T398, "/", J398)</f>
        <v>AH2N/second/had/0/0/con</v>
      </c>
      <c r="G398" s="0" t="n">
        <f aca="false">IF(LEFT(H398,1)="A",1,IF(LEFT(H398,1)="B",2,IF(LEFT(H398,1)="C",3,IF(LEFT(H398,1)="D",4,#na))))</f>
        <v>1</v>
      </c>
      <c r="H398" s="0" t="str">
        <f aca="false">LMPreScn!A520</f>
        <v>AH2N</v>
      </c>
      <c r="I398" s="0" t="n">
        <v>1</v>
      </c>
      <c r="J398" s="0" t="s">
        <v>3592</v>
      </c>
      <c r="K398" s="0" t="n">
        <v>2</v>
      </c>
      <c r="L398" s="16" t="s">
        <v>3595</v>
      </c>
      <c r="M398" s="0" t="n">
        <f aca="false">1 + (2*(INT((ROW()-2-240)/4))) + MOD(ROW()-2,2)</f>
        <v>79</v>
      </c>
      <c r="N398" s="0" t="str">
        <f aca="false">CONCATENATE("context_",ASC(M398))</f>
        <v>context_79</v>
      </c>
      <c r="O398" s="0" t="n">
        <f aca="false">M398</f>
        <v>79</v>
      </c>
      <c r="P398" s="0" t="str">
        <f aca="false">MID(LMPreScn!M520, SEARCH(" ", LMPreScn!M520, SEARCH(" ", LMPreScn!M520))+1, SEARCH(" ", LMPreScn!M520, SEARCH(" ", LMPreScn!M520)+1) -  (SEARCH(" ", LMPreScn!M520, SEARCH(" ", LMPreScn!M520)) + 1))</f>
        <v>had</v>
      </c>
      <c r="Q398" s="0" t="str">
        <f aca="false">IF(R398="attempted", 1, IF(R398="avoided", 2, IF(R398="began",3,IF(R398="completed",4, IF(R398="continued",5,IF(R398="endured", 6, IF(R398="enjoyed", 7, IF(R398="finished", 8, IF(R398="preferred", 9, IF(R398="resisted", 10, IF(R398="started", 11, IF(R398="tried",12,"ERROR"))))))))))))</f>
        <v>ERROR</v>
      </c>
      <c r="R398" s="0" t="n">
        <f aca="false">LMPreScn!T520</f>
        <v>0</v>
      </c>
      <c r="S398" s="0" t="n">
        <f aca="false">1 + (2*(INT((ROW()-2-240)/4))) + MOD(ROW()-2,2)</f>
        <v>79</v>
      </c>
      <c r="T398" s="0" t="n">
        <f aca="false">LMPreScn!CK520</f>
        <v>0</v>
      </c>
      <c r="U398" s="33" t="n">
        <f aca="false">U158</f>
        <v>0.448979591836735</v>
      </c>
      <c r="V398" s="0" t="n">
        <f aca="false">LMPreScn!R520</f>
        <v>3</v>
      </c>
      <c r="W398" s="0" t="n">
        <f aca="false">LMPreScn!S520</f>
        <v>8</v>
      </c>
      <c r="X398" s="0" t="str">
        <f aca="false">LMPreScn!M520</f>
        <v>Michelle had a toothache for several months.</v>
      </c>
      <c r="Y398" s="0" t="n">
        <f aca="false">LMPreScn!N520</f>
        <v>0</v>
      </c>
    </row>
    <row r="399" customFormat="false" ht="13.8" hidden="false" customHeight="false" outlineLevel="0" collapsed="false">
      <c r="A399" s="0" t="str">
        <f aca="false">CONCATENATE("Item/",ASC(C399),"/",E399)</f>
        <v>Item/19065/list_2/half_2/agent_80/metverb_ERROR/target_80/avtcon_1</v>
      </c>
      <c r="B399" s="34" t="str">
        <f aca="false">CONCATENATE("(#", ASC( LMPreScn!I521), ") \d+ (\d+)")</f>
        <v>(#19065) \d+ (\d+)</v>
      </c>
      <c r="C399" s="0" t="n">
        <f aca="false">LMPreScn!I521</f>
        <v>19065</v>
      </c>
      <c r="D399" s="0" t="str">
        <f aca="false">CONCATENATE(P399,"_", R399, "_", T399)</f>
        <v>summer_0_0</v>
      </c>
      <c r="E399" s="0" t="str">
        <f aca="false">CONCATENATE( "list_", G399, "/", "half_", K399, "/", "agent_", O399, "/", "metverb_", Q399, "/", "target_", S399, "/", "avtcon_", I399)</f>
        <v>list_2/half_2/agent_80/metverb_ERROR/target_80/avtcon_1</v>
      </c>
      <c r="F399" s="0" t="str">
        <f aca="false">CONCATENATE( H399, "/", L399, "/", P399, "/", R399, "/", T399, "/", J399)</f>
        <v>BH2N/second/summer/0/0/con</v>
      </c>
      <c r="G399" s="0" t="n">
        <f aca="false">IF(LEFT(H399,1)="A",1,IF(LEFT(H399,1)="B",2,IF(LEFT(H399,1)="C",3,IF(LEFT(H399,1)="D",4,#na))))</f>
        <v>2</v>
      </c>
      <c r="H399" s="0" t="str">
        <f aca="false">LMPreScn!A521</f>
        <v>BH2N</v>
      </c>
      <c r="I399" s="0" t="n">
        <v>1</v>
      </c>
      <c r="J399" s="0" t="s">
        <v>3592</v>
      </c>
      <c r="K399" s="0" t="n">
        <v>2</v>
      </c>
      <c r="L399" s="16" t="s">
        <v>3595</v>
      </c>
      <c r="M399" s="0" t="n">
        <f aca="false">1 + (2*(INT((ROW()-2-240)/4))) + MOD(ROW(),2)</f>
        <v>80</v>
      </c>
      <c r="N399" s="0" t="str">
        <f aca="false">CONCATENATE("context_",ASC(M399))</f>
        <v>context_80</v>
      </c>
      <c r="O399" s="0" t="n">
        <f aca="false">M399</f>
        <v>80</v>
      </c>
      <c r="P399" s="0" t="str">
        <f aca="false">MID(LMPreScn!M521, SEARCH(" ", LMPreScn!M521, SEARCH(" ", LMPreScn!M521))+1, SEARCH(" ", LMPreScn!M521, SEARCH(" ", LMPreScn!M521)+1) -  (SEARCH(" ", LMPreScn!M521, SEARCH(" ", LMPreScn!M521)) + 1))</f>
        <v>summer</v>
      </c>
      <c r="Q399" s="0" t="str">
        <f aca="false">IF(R399="attempted", 1, IF(R399="avoided", 2, IF(R399="began",3,IF(R399="completed",4, IF(R399="continued",5,IF(R399="endured", 6, IF(R399="enjoyed", 7, IF(R399="finished", 8, IF(R399="preferred", 9, IF(R399="resisted", 10, IF(R399="started", 11, IF(R399="tried",12,"ERROR"))))))))))))</f>
        <v>ERROR</v>
      </c>
      <c r="R399" s="0" t="n">
        <f aca="false">LMPreScn!T521</f>
        <v>0</v>
      </c>
      <c r="S399" s="0" t="n">
        <f aca="false">1 + (2*(INT((ROW()-2-240)/4))) + MOD(ROW()-2,2)</f>
        <v>80</v>
      </c>
      <c r="T399" s="0" t="n">
        <f aca="false">LMPreScn!CK521</f>
        <v>0</v>
      </c>
      <c r="U399" s="33" t="n">
        <f aca="false">U159</f>
        <v>0.166666666666667</v>
      </c>
      <c r="V399" s="0" t="n">
        <f aca="false">LMPreScn!R521</f>
        <v>3</v>
      </c>
      <c r="W399" s="0" t="n">
        <f aca="false">LMPreScn!S521</f>
        <v>10</v>
      </c>
      <c r="X399" s="0" t="str">
        <f aca="false">LMPreScn!M521</f>
        <v>The summer is a great time to go to the beach.</v>
      </c>
      <c r="Y399" s="0" t="n">
        <f aca="false">LMPreScn!N521</f>
        <v>0</v>
      </c>
    </row>
    <row r="400" customFormat="false" ht="13.8" hidden="false" customHeight="false" outlineLevel="0" collapsed="false">
      <c r="A400" s="0" t="str">
        <f aca="false">CONCATENATE("Item/",ASC(C400),"/",E400)</f>
        <v>Item/19065/list_3/half_2/agent_79/metverb_ERROR/target_80/avtcon_2</v>
      </c>
      <c r="B400" s="34" t="str">
        <f aca="false">CONCATENATE("(#", ASC( LMPreScn!I522), ") \d+ (\d+)")</f>
        <v>(#19065) \d+ (\d+)</v>
      </c>
      <c r="C400" s="0" t="n">
        <f aca="false">LMPreScn!I522</f>
        <v>19065</v>
      </c>
      <c r="D400" s="0" t="str">
        <f aca="false">CONCATENATE(P400,"_", R400, "_", T400)</f>
        <v>had_0_0</v>
      </c>
      <c r="E400" s="0" t="str">
        <f aca="false">CONCATENATE( "list_", G400, "/", "half_", K400, "/", "agent_", O400, "/", "metverb_", Q400, "/", "target_", S400, "/", "avtcon_", I400)</f>
        <v>list_3/half_2/agent_79/metverb_ERROR/target_80/avtcon_2</v>
      </c>
      <c r="F400" s="0" t="str">
        <f aca="false">CONCATENATE( H400, "/", L400, "/", P400, "/", R400, "/", T400, "/", J400)</f>
        <v>CH2N/second/had/0/0/incon</v>
      </c>
      <c r="G400" s="0" t="n">
        <f aca="false">IF(LEFT(H400,1)="A",1,IF(LEFT(H400,1)="B",2,IF(LEFT(H400,1)="C",3,IF(LEFT(H400,1)="D",4,#na))))</f>
        <v>3</v>
      </c>
      <c r="H400" s="0" t="str">
        <f aca="false">LMPreScn!A522</f>
        <v>CH2N</v>
      </c>
      <c r="I400" s="0" t="n">
        <v>2</v>
      </c>
      <c r="J400" s="0" t="s">
        <v>3594</v>
      </c>
      <c r="K400" s="0" t="n">
        <v>2</v>
      </c>
      <c r="L400" s="16" t="s">
        <v>3595</v>
      </c>
      <c r="M400" s="0" t="n">
        <f aca="false">1 + (2*(INT((ROW()-2-240)/4))) + MOD(ROW()-2,2)</f>
        <v>79</v>
      </c>
      <c r="N400" s="0" t="str">
        <f aca="false">CONCATENATE("context_",ASC(M400))</f>
        <v>context_79</v>
      </c>
      <c r="O400" s="0" t="n">
        <f aca="false">M400</f>
        <v>79</v>
      </c>
      <c r="P400" s="0" t="str">
        <f aca="false">MID(LMPreScn!M522, SEARCH(" ", LMPreScn!M522, SEARCH(" ", LMPreScn!M522))+1, SEARCH(" ", LMPreScn!M522, SEARCH(" ", LMPreScn!M522)+1) -  (SEARCH(" ", LMPreScn!M522, SEARCH(" ", LMPreScn!M522)) + 1))</f>
        <v>had</v>
      </c>
      <c r="Q400" s="0" t="str">
        <f aca="false">IF(R400="attempted", 1, IF(R400="avoided", 2, IF(R400="began",3,IF(R400="completed",4, IF(R400="continued",5,IF(R400="endured", 6, IF(R400="enjoyed", 7, IF(R400="finished", 8, IF(R400="preferred", 9, IF(R400="resisted", 10, IF(R400="started", 11, IF(R400="tried",12,"ERROR"))))))))))))</f>
        <v>ERROR</v>
      </c>
      <c r="R400" s="0" t="n">
        <f aca="false">LMPreScn!T522</f>
        <v>0</v>
      </c>
      <c r="S400" s="0" t="n">
        <f aca="false">1 + (2*(INT((ROW()-2-240)/4))) + MOD(ROW()-1,2)</f>
        <v>80</v>
      </c>
      <c r="T400" s="0" t="n">
        <f aca="false">LMPreScn!CK522</f>
        <v>0</v>
      </c>
      <c r="U400" s="33" t="n">
        <f aca="false">U160</f>
        <v>0</v>
      </c>
      <c r="V400" s="0" t="n">
        <f aca="false">LMPreScn!R522</f>
        <v>3</v>
      </c>
      <c r="W400" s="0" t="n">
        <f aca="false">LMPreScn!S522</f>
        <v>8</v>
      </c>
      <c r="X400" s="0" t="str">
        <f aca="false">LMPreScn!M522</f>
        <v>Michelle had a toothache for several months.</v>
      </c>
      <c r="Y400" s="0" t="n">
        <f aca="false">LMPreScn!N522</f>
        <v>0</v>
      </c>
    </row>
    <row r="401" customFormat="false" ht="13.8" hidden="false" customHeight="false" outlineLevel="0" collapsed="false">
      <c r="A401" s="0" t="str">
        <f aca="false">CONCATENATE("Item/",ASC(C401),"/",E401)</f>
        <v>Item/19065/list_4/half_2/agent_80/metverb_ERROR/target_79/avtcon_2</v>
      </c>
      <c r="B401" s="34" t="str">
        <f aca="false">CONCATENATE("(#", ASC( LMPreScn!I523), ") \d+ (\d+)")</f>
        <v>(#19065) \d+ (\d+)</v>
      </c>
      <c r="C401" s="0" t="n">
        <f aca="false">LMPreScn!I523</f>
        <v>19065</v>
      </c>
      <c r="D401" s="0" t="str">
        <f aca="false">CONCATENATE(P401,"_", R401, "_", T401)</f>
        <v>summer_0_0</v>
      </c>
      <c r="E401" s="0" t="str">
        <f aca="false">CONCATENATE( "list_", G401, "/", "half_", K401, "/", "agent_", O401, "/", "metverb_", Q401, "/", "target_", S401, "/", "avtcon_", I401)</f>
        <v>list_4/half_2/agent_80/metverb_ERROR/target_79/avtcon_2</v>
      </c>
      <c r="F401" s="0" t="str">
        <f aca="false">CONCATENATE( H401, "/", L401, "/", P401, "/", R401, "/", T401, "/", J401)</f>
        <v>DH2N/second/summer/0/0/incon</v>
      </c>
      <c r="G401" s="0" t="n">
        <f aca="false">IF(LEFT(H401,1)="A",1,IF(LEFT(H401,1)="B",2,IF(LEFT(H401,1)="C",3,IF(LEFT(H401,1)="D",4,#na))))</f>
        <v>4</v>
      </c>
      <c r="H401" s="0" t="str">
        <f aca="false">LMPreScn!A523</f>
        <v>DH2N</v>
      </c>
      <c r="I401" s="0" t="n">
        <v>2</v>
      </c>
      <c r="J401" s="0" t="s">
        <v>3594</v>
      </c>
      <c r="K401" s="0" t="n">
        <v>2</v>
      </c>
      <c r="L401" s="16" t="s">
        <v>3595</v>
      </c>
      <c r="M401" s="0" t="n">
        <f aca="false">1 + (2*(INT((ROW()-2-240)/4))) + MOD(ROW(),2)</f>
        <v>80</v>
      </c>
      <c r="N401" s="0" t="str">
        <f aca="false">CONCATENATE("context_",ASC(M401))</f>
        <v>context_80</v>
      </c>
      <c r="O401" s="0" t="n">
        <f aca="false">M401</f>
        <v>80</v>
      </c>
      <c r="P401" s="0" t="str">
        <f aca="false">MID(LMPreScn!M523, SEARCH(" ", LMPreScn!M523, SEARCH(" ", LMPreScn!M523))+1, SEARCH(" ", LMPreScn!M523, SEARCH(" ", LMPreScn!M523)+1) -  (SEARCH(" ", LMPreScn!M523, SEARCH(" ", LMPreScn!M523)) + 1))</f>
        <v>summer</v>
      </c>
      <c r="Q401" s="0" t="str">
        <f aca="false">IF(R401="attempted", 1, IF(R401="avoided", 2, IF(R401="began",3,IF(R401="completed",4, IF(R401="continued",5,IF(R401="endured", 6, IF(R401="enjoyed", 7, IF(R401="finished", 8, IF(R401="preferred", 9, IF(R401="resisted", 10, IF(R401="started", 11, IF(R401="tried",12,"ERROR"))))))))))))</f>
        <v>ERROR</v>
      </c>
      <c r="R401" s="0" t="n">
        <f aca="false">LMPreScn!T523</f>
        <v>0</v>
      </c>
      <c r="S401" s="0" t="n">
        <f aca="false">1 + (2*(INT((ROW()-2-240)/4))) + MOD(ROW()-1,2)</f>
        <v>79</v>
      </c>
      <c r="T401" s="0" t="n">
        <f aca="false">LMPreScn!CK523</f>
        <v>0</v>
      </c>
      <c r="U401" s="33" t="n">
        <f aca="false">U161</f>
        <v>0</v>
      </c>
      <c r="V401" s="0" t="n">
        <f aca="false">LMPreScn!R523</f>
        <v>3</v>
      </c>
      <c r="W401" s="0" t="n">
        <f aca="false">LMPreScn!S523</f>
        <v>10</v>
      </c>
      <c r="X401" s="0" t="str">
        <f aca="false">LMPreScn!M523</f>
        <v>The summer is a great time to go to the beach.</v>
      </c>
      <c r="Y401" s="0" t="n">
        <f aca="false">LMPreScn!N523</f>
        <v>0</v>
      </c>
    </row>
    <row r="402" customFormat="false" ht="13.8" hidden="false" customHeight="false" outlineLevel="0" collapsed="false">
      <c r="A402" s="0" t="str">
        <f aca="false">CONCATENATE("Item/",ASC(C402),"/",E402)</f>
        <v>Item/14066/list_1/half_2/agent_81/metverb_ERROR/target_81/avtcon_1</v>
      </c>
      <c r="B402" s="34" t="str">
        <f aca="false">CONCATENATE("(#", ASC( LMPreScn!I524), ") \d+ (\d+)")</f>
        <v>(#14066) \d+ (\d+)</v>
      </c>
      <c r="C402" s="0" t="n">
        <f aca="false">LMPreScn!I524</f>
        <v>14066</v>
      </c>
      <c r="D402" s="0" t="str">
        <f aca="false">CONCATENATE(P402,"_", R402, "_", T402)</f>
        <v>used_0_0</v>
      </c>
      <c r="E402" s="0" t="str">
        <f aca="false">CONCATENATE( "list_", G402, "/", "half_", K402, "/", "agent_", O402, "/", "metverb_", Q402, "/", "target_", S402, "/", "avtcon_", I402)</f>
        <v>list_1/half_2/agent_81/metverb_ERROR/target_81/avtcon_1</v>
      </c>
      <c r="F402" s="0" t="str">
        <f aca="false">CONCATENATE( H402, "/", L402, "/", P402, "/", R402, "/", T402, "/", J402)</f>
        <v>AH1N/second/used/0/0/con</v>
      </c>
      <c r="G402" s="0" t="n">
        <f aca="false">IF(LEFT(H402,1)="A",1,IF(LEFT(H402,1)="B",2,IF(LEFT(H402,1)="C",3,IF(LEFT(H402,1)="D",4,#na))))</f>
        <v>1</v>
      </c>
      <c r="H402" s="0" t="str">
        <f aca="false">LMPreScn!A524</f>
        <v>AH1N</v>
      </c>
      <c r="I402" s="0" t="n">
        <v>1</v>
      </c>
      <c r="J402" s="0" t="s">
        <v>3592</v>
      </c>
      <c r="K402" s="0" t="n">
        <v>2</v>
      </c>
      <c r="L402" s="16" t="s">
        <v>3595</v>
      </c>
      <c r="M402" s="0" t="n">
        <f aca="false">1 + (2*(INT((ROW()-2-240)/4))) + MOD(ROW()-2,2)</f>
        <v>81</v>
      </c>
      <c r="N402" s="0" t="str">
        <f aca="false">CONCATENATE("context_",ASC(M402))</f>
        <v>context_81</v>
      </c>
      <c r="O402" s="0" t="n">
        <f aca="false">M402</f>
        <v>81</v>
      </c>
      <c r="P402" s="0" t="str">
        <f aca="false">MID(LMPreScn!M524, SEARCH(" ", LMPreScn!M524, SEARCH(" ", LMPreScn!M524))+1, SEARCH(" ", LMPreScn!M524, SEARCH(" ", LMPreScn!M524)+1) -  (SEARCH(" ", LMPreScn!M524, SEARCH(" ", LMPreScn!M524)) + 1))</f>
        <v>used</v>
      </c>
      <c r="Q402" s="0" t="str">
        <f aca="false">IF(R402="attempted", 1, IF(R402="avoided", 2, IF(R402="began",3,IF(R402="completed",4, IF(R402="continued",5,IF(R402="endured", 6, IF(R402="enjoyed", 7, IF(R402="finished", 8, IF(R402="preferred", 9, IF(R402="resisted", 10, IF(R402="started", 11, IF(R402="tried",12,"ERROR"))))))))))))</f>
        <v>ERROR</v>
      </c>
      <c r="R402" s="0" t="n">
        <f aca="false">LMPreScn!T524</f>
        <v>0</v>
      </c>
      <c r="S402" s="0" t="n">
        <f aca="false">1 + (2*(INT((ROW()-2-240)/4))) + MOD(ROW()-2,2)</f>
        <v>81</v>
      </c>
      <c r="T402" s="0" t="n">
        <f aca="false">LMPreScn!CK524</f>
        <v>0</v>
      </c>
      <c r="U402" s="33" t="n">
        <f aca="false">U162</f>
        <v>0.102040816326531</v>
      </c>
      <c r="V402" s="0" t="n">
        <f aca="false">LMPreScn!R524</f>
        <v>3</v>
      </c>
      <c r="W402" s="0" t="n">
        <f aca="false">LMPreScn!S524</f>
        <v>6</v>
      </c>
      <c r="X402" s="0" t="str">
        <f aca="false">LMPreScn!M524</f>
        <v>I used to spend a lot of Saturday mornings fishing with my dad.</v>
      </c>
      <c r="Y402" s="0" t="n">
        <f aca="false">LMPreScn!N524</f>
        <v>0</v>
      </c>
    </row>
    <row r="403" customFormat="false" ht="13.8" hidden="false" customHeight="false" outlineLevel="0" collapsed="false">
      <c r="A403" s="0" t="str">
        <f aca="false">CONCATENATE("Item/",ASC(C403),"/",E403)</f>
        <v>Item/14066/list_2/half_2/agent_82/metverb_ERROR/target_82/avtcon_1</v>
      </c>
      <c r="B403" s="34" t="str">
        <f aca="false">CONCATENATE("(#", ASC( LMPreScn!I525), ") \d+ (\d+)")</f>
        <v>(#14066) \d+ (\d+)</v>
      </c>
      <c r="C403" s="0" t="n">
        <f aca="false">LMPreScn!I525</f>
        <v>14066</v>
      </c>
      <c r="D403" s="0" t="str">
        <f aca="false">CONCATENATE(P403,"_", R403, "_", T403)</f>
        <v>Aunt_0_0</v>
      </c>
      <c r="E403" s="0" t="str">
        <f aca="false">CONCATENATE( "list_", G403, "/", "half_", K403, "/", "agent_", O403, "/", "metverb_", Q403, "/", "target_", S403, "/", "avtcon_", I403)</f>
        <v>list_2/half_2/agent_82/metverb_ERROR/target_82/avtcon_1</v>
      </c>
      <c r="F403" s="0" t="str">
        <f aca="false">CONCATENATE( H403, "/", L403, "/", P403, "/", R403, "/", T403, "/", J403)</f>
        <v>BH1N/second/Aunt/0/0/con</v>
      </c>
      <c r="G403" s="0" t="n">
        <f aca="false">IF(LEFT(H403,1)="A",1,IF(LEFT(H403,1)="B",2,IF(LEFT(H403,1)="C",3,IF(LEFT(H403,1)="D",4,#na))))</f>
        <v>2</v>
      </c>
      <c r="H403" s="0" t="str">
        <f aca="false">LMPreScn!A525</f>
        <v>BH1N</v>
      </c>
      <c r="I403" s="0" t="n">
        <v>1</v>
      </c>
      <c r="J403" s="0" t="s">
        <v>3592</v>
      </c>
      <c r="K403" s="0" t="n">
        <v>2</v>
      </c>
      <c r="L403" s="16" t="s">
        <v>3595</v>
      </c>
      <c r="M403" s="0" t="n">
        <f aca="false">1 + (2*(INT((ROW()-2-240)/4))) + MOD(ROW(),2)</f>
        <v>82</v>
      </c>
      <c r="N403" s="0" t="str">
        <f aca="false">CONCATENATE("context_",ASC(M403))</f>
        <v>context_82</v>
      </c>
      <c r="O403" s="0" t="n">
        <f aca="false">M403</f>
        <v>82</v>
      </c>
      <c r="P403" s="0" t="str">
        <f aca="false">MID(LMPreScn!M525, SEARCH(" ", LMPreScn!M525, SEARCH(" ", LMPreScn!M525))+1, SEARCH(" ", LMPreScn!M525, SEARCH(" ", LMPreScn!M525)+1) -  (SEARCH(" ", LMPreScn!M525, SEARCH(" ", LMPreScn!M525)) + 1))</f>
        <v>Aunt</v>
      </c>
      <c r="Q403" s="0" t="str">
        <f aca="false">IF(R403="attempted", 1, IF(R403="avoided", 2, IF(R403="began",3,IF(R403="completed",4, IF(R403="continued",5,IF(R403="endured", 6, IF(R403="enjoyed", 7, IF(R403="finished", 8, IF(R403="preferred", 9, IF(R403="resisted", 10, IF(R403="started", 11, IF(R403="tried",12,"ERROR"))))))))))))</f>
        <v>ERROR</v>
      </c>
      <c r="R403" s="0" t="n">
        <f aca="false">LMPreScn!T525</f>
        <v>0</v>
      </c>
      <c r="S403" s="0" t="n">
        <f aca="false">1 + (2*(INT((ROW()-2-240)/4))) + MOD(ROW()-2,2)</f>
        <v>82</v>
      </c>
      <c r="T403" s="0" t="n">
        <f aca="false">LMPreScn!CK525</f>
        <v>0</v>
      </c>
      <c r="U403" s="33" t="n">
        <f aca="false">U163</f>
        <v>0.8125</v>
      </c>
      <c r="V403" s="0" t="n">
        <f aca="false">LMPreScn!R525</f>
        <v>3</v>
      </c>
      <c r="W403" s="0" t="n">
        <f aca="false">LMPreScn!S525</f>
        <v>9</v>
      </c>
      <c r="X403" s="0" t="str">
        <f aca="false">LMPreScn!M525</f>
        <v>My Aunt Bettie was very popular in our family.</v>
      </c>
      <c r="Y403" s="0" t="n">
        <f aca="false">LMPreScn!N525</f>
        <v>0</v>
      </c>
    </row>
    <row r="404" customFormat="false" ht="13.8" hidden="false" customHeight="false" outlineLevel="0" collapsed="false">
      <c r="A404" s="0" t="str">
        <f aca="false">CONCATENATE("Item/",ASC(C404),"/",E404)</f>
        <v>Item/14066/list_3/half_2/agent_81/metverb_ERROR/target_82/avtcon_2</v>
      </c>
      <c r="B404" s="34" t="str">
        <f aca="false">CONCATENATE("(#", ASC( LMPreScn!I526), ") \d+ (\d+)")</f>
        <v>(#14066) \d+ (\d+)</v>
      </c>
      <c r="C404" s="0" t="n">
        <f aca="false">LMPreScn!I526</f>
        <v>14066</v>
      </c>
      <c r="D404" s="0" t="str">
        <f aca="false">CONCATENATE(P404,"_", R404, "_", T404)</f>
        <v>used_0_0</v>
      </c>
      <c r="E404" s="0" t="str">
        <f aca="false">CONCATENATE( "list_", G404, "/", "half_", K404, "/", "agent_", O404, "/", "metverb_", Q404, "/", "target_", S404, "/", "avtcon_", I404)</f>
        <v>list_3/half_2/agent_81/metverb_ERROR/target_82/avtcon_2</v>
      </c>
      <c r="F404" s="0" t="str">
        <f aca="false">CONCATENATE( H404, "/", L404, "/", P404, "/", R404, "/", T404, "/", J404)</f>
        <v>CH1N/second/used/0/0/incon</v>
      </c>
      <c r="G404" s="0" t="n">
        <f aca="false">IF(LEFT(H404,1)="A",1,IF(LEFT(H404,1)="B",2,IF(LEFT(H404,1)="C",3,IF(LEFT(H404,1)="D",4,#na))))</f>
        <v>3</v>
      </c>
      <c r="H404" s="0" t="str">
        <f aca="false">LMPreScn!A526</f>
        <v>CH1N</v>
      </c>
      <c r="I404" s="0" t="n">
        <v>2</v>
      </c>
      <c r="J404" s="0" t="s">
        <v>3594</v>
      </c>
      <c r="K404" s="0" t="n">
        <v>2</v>
      </c>
      <c r="L404" s="16" t="s">
        <v>3595</v>
      </c>
      <c r="M404" s="0" t="n">
        <f aca="false">1 + (2*(INT((ROW()-2-240)/4))) + MOD(ROW()-2,2)</f>
        <v>81</v>
      </c>
      <c r="N404" s="0" t="str">
        <f aca="false">CONCATENATE("context_",ASC(M404))</f>
        <v>context_81</v>
      </c>
      <c r="O404" s="0" t="n">
        <f aca="false">M404</f>
        <v>81</v>
      </c>
      <c r="P404" s="0" t="str">
        <f aca="false">MID(LMPreScn!M526, SEARCH(" ", LMPreScn!M526, SEARCH(" ", LMPreScn!M526))+1, SEARCH(" ", LMPreScn!M526, SEARCH(" ", LMPreScn!M526)+1) -  (SEARCH(" ", LMPreScn!M526, SEARCH(" ", LMPreScn!M526)) + 1))</f>
        <v>used</v>
      </c>
      <c r="Q404" s="0" t="str">
        <f aca="false">IF(R404="attempted", 1, IF(R404="avoided", 2, IF(R404="began",3,IF(R404="completed",4, IF(R404="continued",5,IF(R404="endured", 6, IF(R404="enjoyed", 7, IF(R404="finished", 8, IF(R404="preferred", 9, IF(R404="resisted", 10, IF(R404="started", 11, IF(R404="tried",12,"ERROR"))))))))))))</f>
        <v>ERROR</v>
      </c>
      <c r="R404" s="0" t="n">
        <f aca="false">LMPreScn!T526</f>
        <v>0</v>
      </c>
      <c r="S404" s="0" t="n">
        <f aca="false">1 + (2*(INT((ROW()-2-240)/4))) + MOD(ROW()-1,2)</f>
        <v>82</v>
      </c>
      <c r="T404" s="0" t="n">
        <f aca="false">LMPreScn!CK526</f>
        <v>0</v>
      </c>
      <c r="U404" s="33" t="n">
        <f aca="false">U164</f>
        <v>0</v>
      </c>
      <c r="V404" s="0" t="n">
        <f aca="false">LMPreScn!R526</f>
        <v>3</v>
      </c>
      <c r="W404" s="0" t="n">
        <f aca="false">LMPreScn!S526</f>
        <v>6</v>
      </c>
      <c r="X404" s="0" t="str">
        <f aca="false">LMPreScn!M526</f>
        <v>I used to spend a lot of Saturday mornings fishing with my dad.</v>
      </c>
      <c r="Y404" s="0" t="n">
        <f aca="false">LMPreScn!N526</f>
        <v>0</v>
      </c>
    </row>
    <row r="405" customFormat="false" ht="13.8" hidden="false" customHeight="false" outlineLevel="0" collapsed="false">
      <c r="A405" s="0" t="str">
        <f aca="false">CONCATENATE("Item/",ASC(C405),"/",E405)</f>
        <v>Item/14066/list_4/half_2/agent_82/metverb_ERROR/target_81/avtcon_2</v>
      </c>
      <c r="B405" s="34" t="str">
        <f aca="false">CONCATENATE("(#", ASC( LMPreScn!I527), ") \d+ (\d+)")</f>
        <v>(#14066) \d+ (\d+)</v>
      </c>
      <c r="C405" s="0" t="n">
        <f aca="false">LMPreScn!I527</f>
        <v>14066</v>
      </c>
      <c r="D405" s="0" t="str">
        <f aca="false">CONCATENATE(P405,"_", R405, "_", T405)</f>
        <v>Aunt_0_0</v>
      </c>
      <c r="E405" s="0" t="str">
        <f aca="false">CONCATENATE( "list_", G405, "/", "half_", K405, "/", "agent_", O405, "/", "metverb_", Q405, "/", "target_", S405, "/", "avtcon_", I405)</f>
        <v>list_4/half_2/agent_82/metverb_ERROR/target_81/avtcon_2</v>
      </c>
      <c r="F405" s="0" t="str">
        <f aca="false">CONCATENATE( H405, "/", L405, "/", P405, "/", R405, "/", T405, "/", J405)</f>
        <v>DH1N/second/Aunt/0/0/incon</v>
      </c>
      <c r="G405" s="0" t="n">
        <f aca="false">IF(LEFT(H405,1)="A",1,IF(LEFT(H405,1)="B",2,IF(LEFT(H405,1)="C",3,IF(LEFT(H405,1)="D",4,#na))))</f>
        <v>4</v>
      </c>
      <c r="H405" s="0" t="str">
        <f aca="false">LMPreScn!A527</f>
        <v>DH1N</v>
      </c>
      <c r="I405" s="0" t="n">
        <v>2</v>
      </c>
      <c r="J405" s="0" t="s">
        <v>3594</v>
      </c>
      <c r="K405" s="0" t="n">
        <v>2</v>
      </c>
      <c r="L405" s="16" t="s">
        <v>3595</v>
      </c>
      <c r="M405" s="0" t="n">
        <f aca="false">1 + (2*(INT((ROW()-2-240)/4))) + MOD(ROW(),2)</f>
        <v>82</v>
      </c>
      <c r="N405" s="0" t="str">
        <f aca="false">CONCATENATE("context_",ASC(M405))</f>
        <v>context_82</v>
      </c>
      <c r="O405" s="0" t="n">
        <f aca="false">M405</f>
        <v>82</v>
      </c>
      <c r="P405" s="0" t="str">
        <f aca="false">MID(LMPreScn!M527, SEARCH(" ", LMPreScn!M527, SEARCH(" ", LMPreScn!M527))+1, SEARCH(" ", LMPreScn!M527, SEARCH(" ", LMPreScn!M527)+1) -  (SEARCH(" ", LMPreScn!M527, SEARCH(" ", LMPreScn!M527)) + 1))</f>
        <v>Aunt</v>
      </c>
      <c r="Q405" s="0" t="str">
        <f aca="false">IF(R405="attempted", 1, IF(R405="avoided", 2, IF(R405="began",3,IF(R405="completed",4, IF(R405="continued",5,IF(R405="endured", 6, IF(R405="enjoyed", 7, IF(R405="finished", 8, IF(R405="preferred", 9, IF(R405="resisted", 10, IF(R405="started", 11, IF(R405="tried",12,"ERROR"))))))))))))</f>
        <v>ERROR</v>
      </c>
      <c r="R405" s="0" t="n">
        <f aca="false">LMPreScn!T527</f>
        <v>0</v>
      </c>
      <c r="S405" s="0" t="n">
        <f aca="false">1 + (2*(INT((ROW()-2-240)/4))) + MOD(ROW()-1,2)</f>
        <v>81</v>
      </c>
      <c r="T405" s="0" t="n">
        <f aca="false">LMPreScn!CK527</f>
        <v>0</v>
      </c>
      <c r="U405" s="33" t="n">
        <f aca="false">U165</f>
        <v>0</v>
      </c>
      <c r="V405" s="0" t="n">
        <f aca="false">LMPreScn!R527</f>
        <v>3</v>
      </c>
      <c r="W405" s="0" t="n">
        <f aca="false">LMPreScn!S527</f>
        <v>9</v>
      </c>
      <c r="X405" s="0" t="str">
        <f aca="false">LMPreScn!M527</f>
        <v>My Aunt Bettie was very popular in our family.</v>
      </c>
      <c r="Y405" s="0" t="n">
        <f aca="false">LMPreScn!N527</f>
        <v>0</v>
      </c>
    </row>
    <row r="406" customFormat="false" ht="13.8" hidden="false" customHeight="false" outlineLevel="0" collapsed="false">
      <c r="A406" s="0" t="str">
        <f aca="false">CONCATENATE("Item/",ASC(C406),"/",E406)</f>
        <v>Item/19066/list_1/half_2/agent_83/metverb_ERROR/target_83/avtcon_1</v>
      </c>
      <c r="B406" s="34" t="str">
        <f aca="false">CONCATENATE("(#", ASC( LMPreScn!I528), ") \d+ (\d+)")</f>
        <v>(#19066) \d+ (\d+)</v>
      </c>
      <c r="C406" s="0" t="n">
        <f aca="false">LMPreScn!I528</f>
        <v>19066</v>
      </c>
      <c r="D406" s="0" t="str">
        <f aca="false">CONCATENATE(P406,"_", R406, "_", T406)</f>
        <v>Aunt_0_0</v>
      </c>
      <c r="E406" s="0" t="str">
        <f aca="false">CONCATENATE( "list_", G406, "/", "half_", K406, "/", "agent_", O406, "/", "metverb_", Q406, "/", "target_", S406, "/", "avtcon_", I406)</f>
        <v>list_1/half_2/agent_83/metverb_ERROR/target_83/avtcon_1</v>
      </c>
      <c r="F406" s="0" t="str">
        <f aca="false">CONCATENATE( H406, "/", L406, "/", P406, "/", R406, "/", T406, "/", J406)</f>
        <v>AH2N/second/Aunt/0/0/con</v>
      </c>
      <c r="G406" s="0" t="n">
        <f aca="false">IF(LEFT(H406,1)="A",1,IF(LEFT(H406,1)="B",2,IF(LEFT(H406,1)="C",3,IF(LEFT(H406,1)="D",4,#na))))</f>
        <v>1</v>
      </c>
      <c r="H406" s="0" t="str">
        <f aca="false">LMPreScn!A528</f>
        <v>AH2N</v>
      </c>
      <c r="I406" s="0" t="n">
        <v>1</v>
      </c>
      <c r="J406" s="0" t="s">
        <v>3592</v>
      </c>
      <c r="K406" s="0" t="n">
        <v>2</v>
      </c>
      <c r="L406" s="16" t="s">
        <v>3595</v>
      </c>
      <c r="M406" s="0" t="n">
        <f aca="false">1 + (2*(INT((ROW()-2-240)/4))) + MOD(ROW()-2,2)</f>
        <v>83</v>
      </c>
      <c r="N406" s="0" t="str">
        <f aca="false">CONCATENATE("context_",ASC(M406))</f>
        <v>context_83</v>
      </c>
      <c r="O406" s="0" t="n">
        <f aca="false">M406</f>
        <v>83</v>
      </c>
      <c r="P406" s="0" t="str">
        <f aca="false">MID(LMPreScn!M528, SEARCH(" ", LMPreScn!M528, SEARCH(" ", LMPreScn!M528))+1, SEARCH(" ", LMPreScn!M528, SEARCH(" ", LMPreScn!M528)+1) -  (SEARCH(" ", LMPreScn!M528, SEARCH(" ", LMPreScn!M528)) + 1))</f>
        <v>Aunt</v>
      </c>
      <c r="Q406" s="0" t="str">
        <f aca="false">IF(R406="attempted", 1, IF(R406="avoided", 2, IF(R406="began",3,IF(R406="completed",4, IF(R406="continued",5,IF(R406="endured", 6, IF(R406="enjoyed", 7, IF(R406="finished", 8, IF(R406="preferred", 9, IF(R406="resisted", 10, IF(R406="started", 11, IF(R406="tried",12,"ERROR"))))))))))))</f>
        <v>ERROR</v>
      </c>
      <c r="R406" s="0" t="n">
        <f aca="false">LMPreScn!T528</f>
        <v>0</v>
      </c>
      <c r="S406" s="0" t="n">
        <f aca="false">1 + (2*(INT((ROW()-2-240)/4))) + MOD(ROW()-2,2)</f>
        <v>83</v>
      </c>
      <c r="T406" s="0" t="n">
        <f aca="false">LMPreScn!CK528</f>
        <v>0</v>
      </c>
      <c r="U406" s="33" t="n">
        <f aca="false">U166</f>
        <v>0.102040816326531</v>
      </c>
      <c r="V406" s="0" t="n">
        <f aca="false">LMPreScn!R528</f>
        <v>3</v>
      </c>
      <c r="W406" s="0" t="n">
        <f aca="false">LMPreScn!S528</f>
        <v>9</v>
      </c>
      <c r="X406" s="0" t="str">
        <f aca="false">LMPreScn!M528</f>
        <v>My Aunt Bettie was very popular in our family.</v>
      </c>
      <c r="Y406" s="0" t="n">
        <f aca="false">LMPreScn!N528</f>
        <v>0</v>
      </c>
    </row>
    <row r="407" customFormat="false" ht="13.8" hidden="false" customHeight="false" outlineLevel="0" collapsed="false">
      <c r="A407" s="0" t="str">
        <f aca="false">CONCATENATE("Item/",ASC(C407),"/",E407)</f>
        <v>Item/19066/list_2/half_2/agent_84/metverb_ERROR/target_84/avtcon_1</v>
      </c>
      <c r="B407" s="34" t="str">
        <f aca="false">CONCATENATE("(#", ASC( LMPreScn!I529), ") \d+ (\d+)")</f>
        <v>(#19066) \d+ (\d+)</v>
      </c>
      <c r="C407" s="0" t="n">
        <f aca="false">LMPreScn!I529</f>
        <v>19066</v>
      </c>
      <c r="D407" s="0" t="str">
        <f aca="false">CONCATENATE(P407,"_", R407, "_", T407)</f>
        <v>used_0_0</v>
      </c>
      <c r="E407" s="0" t="str">
        <f aca="false">CONCATENATE( "list_", G407, "/", "half_", K407, "/", "agent_", O407, "/", "metverb_", Q407, "/", "target_", S407, "/", "avtcon_", I407)</f>
        <v>list_2/half_2/agent_84/metverb_ERROR/target_84/avtcon_1</v>
      </c>
      <c r="F407" s="0" t="str">
        <f aca="false">CONCATENATE( H407, "/", L407, "/", P407, "/", R407, "/", T407, "/", J407)</f>
        <v>BH2N/second/used/0/0/con</v>
      </c>
      <c r="G407" s="0" t="n">
        <f aca="false">IF(LEFT(H407,1)="A",1,IF(LEFT(H407,1)="B",2,IF(LEFT(H407,1)="C",3,IF(LEFT(H407,1)="D",4,#na))))</f>
        <v>2</v>
      </c>
      <c r="H407" s="0" t="str">
        <f aca="false">LMPreScn!A529</f>
        <v>BH2N</v>
      </c>
      <c r="I407" s="0" t="n">
        <v>1</v>
      </c>
      <c r="J407" s="0" t="s">
        <v>3592</v>
      </c>
      <c r="K407" s="0" t="n">
        <v>2</v>
      </c>
      <c r="L407" s="16" t="s">
        <v>3595</v>
      </c>
      <c r="M407" s="0" t="n">
        <f aca="false">1 + (2*(INT((ROW()-2-240)/4))) + MOD(ROW(),2)</f>
        <v>84</v>
      </c>
      <c r="N407" s="0" t="str">
        <f aca="false">CONCATENATE("context_",ASC(M407))</f>
        <v>context_84</v>
      </c>
      <c r="O407" s="0" t="n">
        <f aca="false">M407</f>
        <v>84</v>
      </c>
      <c r="P407" s="0" t="str">
        <f aca="false">MID(LMPreScn!M529, SEARCH(" ", LMPreScn!M529, SEARCH(" ", LMPreScn!M529))+1, SEARCH(" ", LMPreScn!M529, SEARCH(" ", LMPreScn!M529)+1) -  (SEARCH(" ", LMPreScn!M529, SEARCH(" ", LMPreScn!M529)) + 1))</f>
        <v>used</v>
      </c>
      <c r="Q407" s="0" t="str">
        <f aca="false">IF(R407="attempted", 1, IF(R407="avoided", 2, IF(R407="began",3,IF(R407="completed",4, IF(R407="continued",5,IF(R407="endured", 6, IF(R407="enjoyed", 7, IF(R407="finished", 8, IF(R407="preferred", 9, IF(R407="resisted", 10, IF(R407="started", 11, IF(R407="tried",12,"ERROR"))))))))))))</f>
        <v>ERROR</v>
      </c>
      <c r="R407" s="0" t="n">
        <f aca="false">LMPreScn!T529</f>
        <v>0</v>
      </c>
      <c r="S407" s="0" t="n">
        <f aca="false">1 + (2*(INT((ROW()-2-240)/4))) + MOD(ROW()-2,2)</f>
        <v>84</v>
      </c>
      <c r="T407" s="0" t="n">
        <f aca="false">LMPreScn!CK529</f>
        <v>0</v>
      </c>
      <c r="U407" s="33" t="n">
        <f aca="false">U167</f>
        <v>0.8125</v>
      </c>
      <c r="V407" s="0" t="n">
        <f aca="false">LMPreScn!R529</f>
        <v>3</v>
      </c>
      <c r="W407" s="0" t="n">
        <f aca="false">LMPreScn!S529</f>
        <v>6</v>
      </c>
      <c r="X407" s="0" t="str">
        <f aca="false">LMPreScn!M529</f>
        <v>I used to spend a lot of Saturday mornings fishing with my dad.</v>
      </c>
      <c r="Y407" s="0" t="n">
        <f aca="false">LMPreScn!N529</f>
        <v>0</v>
      </c>
    </row>
    <row r="408" customFormat="false" ht="13.8" hidden="false" customHeight="false" outlineLevel="0" collapsed="false">
      <c r="A408" s="0" t="str">
        <f aca="false">CONCATENATE("Item/",ASC(C408),"/",E408)</f>
        <v>Item/19066/list_3/half_2/agent_83/metverb_ERROR/target_84/avtcon_2</v>
      </c>
      <c r="B408" s="34" t="str">
        <f aca="false">CONCATENATE("(#", ASC( LMPreScn!I530), ") \d+ (\d+)")</f>
        <v>(#19066) \d+ (\d+)</v>
      </c>
      <c r="C408" s="0" t="n">
        <f aca="false">LMPreScn!I530</f>
        <v>19066</v>
      </c>
      <c r="D408" s="0" t="str">
        <f aca="false">CONCATENATE(P408,"_", R408, "_", T408)</f>
        <v>Aunt_0_0</v>
      </c>
      <c r="E408" s="0" t="str">
        <f aca="false">CONCATENATE( "list_", G408, "/", "half_", K408, "/", "agent_", O408, "/", "metverb_", Q408, "/", "target_", S408, "/", "avtcon_", I408)</f>
        <v>list_3/half_2/agent_83/metverb_ERROR/target_84/avtcon_2</v>
      </c>
      <c r="F408" s="0" t="str">
        <f aca="false">CONCATENATE( H408, "/", L408, "/", P408, "/", R408, "/", T408, "/", J408)</f>
        <v>CH2N/second/Aunt/0/0/incon</v>
      </c>
      <c r="G408" s="0" t="n">
        <f aca="false">IF(LEFT(H408,1)="A",1,IF(LEFT(H408,1)="B",2,IF(LEFT(H408,1)="C",3,IF(LEFT(H408,1)="D",4,#na))))</f>
        <v>3</v>
      </c>
      <c r="H408" s="0" t="str">
        <f aca="false">LMPreScn!A530</f>
        <v>CH2N</v>
      </c>
      <c r="I408" s="0" t="n">
        <v>2</v>
      </c>
      <c r="J408" s="0" t="s">
        <v>3594</v>
      </c>
      <c r="K408" s="0" t="n">
        <v>2</v>
      </c>
      <c r="L408" s="16" t="s">
        <v>3595</v>
      </c>
      <c r="M408" s="0" t="n">
        <f aca="false">1 + (2*(INT((ROW()-2-240)/4))) + MOD(ROW()-2,2)</f>
        <v>83</v>
      </c>
      <c r="N408" s="0" t="str">
        <f aca="false">CONCATENATE("context_",ASC(M408))</f>
        <v>context_83</v>
      </c>
      <c r="O408" s="0" t="n">
        <f aca="false">M408</f>
        <v>83</v>
      </c>
      <c r="P408" s="0" t="str">
        <f aca="false">MID(LMPreScn!M530, SEARCH(" ", LMPreScn!M530, SEARCH(" ", LMPreScn!M530))+1, SEARCH(" ", LMPreScn!M530, SEARCH(" ", LMPreScn!M530)+1) -  (SEARCH(" ", LMPreScn!M530, SEARCH(" ", LMPreScn!M530)) + 1))</f>
        <v>Aunt</v>
      </c>
      <c r="Q408" s="0" t="str">
        <f aca="false">IF(R408="attempted", 1, IF(R408="avoided", 2, IF(R408="began",3,IF(R408="completed",4, IF(R408="continued",5,IF(R408="endured", 6, IF(R408="enjoyed", 7, IF(R408="finished", 8, IF(R408="preferred", 9, IF(R408="resisted", 10, IF(R408="started", 11, IF(R408="tried",12,"ERROR"))))))))))))</f>
        <v>ERROR</v>
      </c>
      <c r="R408" s="0" t="n">
        <f aca="false">LMPreScn!T530</f>
        <v>0</v>
      </c>
      <c r="S408" s="0" t="n">
        <f aca="false">1 + (2*(INT((ROW()-2-240)/4))) + MOD(ROW()-1,2)</f>
        <v>84</v>
      </c>
      <c r="T408" s="0" t="n">
        <f aca="false">LMPreScn!CK530</f>
        <v>0</v>
      </c>
      <c r="U408" s="33" t="n">
        <f aca="false">U168</f>
        <v>0</v>
      </c>
      <c r="V408" s="0" t="n">
        <f aca="false">LMPreScn!R530</f>
        <v>3</v>
      </c>
      <c r="W408" s="0" t="n">
        <f aca="false">LMPreScn!S530</f>
        <v>9</v>
      </c>
      <c r="X408" s="0" t="str">
        <f aca="false">LMPreScn!M530</f>
        <v>My Aunt Bettie was very popular in our family.</v>
      </c>
      <c r="Y408" s="0" t="n">
        <f aca="false">LMPreScn!N530</f>
        <v>0</v>
      </c>
    </row>
    <row r="409" customFormat="false" ht="13.8" hidden="false" customHeight="false" outlineLevel="0" collapsed="false">
      <c r="A409" s="0" t="str">
        <f aca="false">CONCATENATE("Item/",ASC(C409),"/",E409)</f>
        <v>Item/19066/list_4/half_2/agent_84/metverb_ERROR/target_83/avtcon_2</v>
      </c>
      <c r="B409" s="34" t="str">
        <f aca="false">CONCATENATE("(#", ASC( LMPreScn!I531), ") \d+ (\d+)")</f>
        <v>(#19066) \d+ (\d+)</v>
      </c>
      <c r="C409" s="0" t="n">
        <f aca="false">LMPreScn!I531</f>
        <v>19066</v>
      </c>
      <c r="D409" s="0" t="str">
        <f aca="false">CONCATENATE(P409,"_", R409, "_", T409)</f>
        <v>used_0_0</v>
      </c>
      <c r="E409" s="0" t="str">
        <f aca="false">CONCATENATE( "list_", G409, "/", "half_", K409, "/", "agent_", O409, "/", "metverb_", Q409, "/", "target_", S409, "/", "avtcon_", I409)</f>
        <v>list_4/half_2/agent_84/metverb_ERROR/target_83/avtcon_2</v>
      </c>
      <c r="F409" s="0" t="str">
        <f aca="false">CONCATENATE( H409, "/", L409, "/", P409, "/", R409, "/", T409, "/", J409)</f>
        <v>DH2N/second/used/0/0/incon</v>
      </c>
      <c r="G409" s="0" t="n">
        <f aca="false">IF(LEFT(H409,1)="A",1,IF(LEFT(H409,1)="B",2,IF(LEFT(H409,1)="C",3,IF(LEFT(H409,1)="D",4,#na))))</f>
        <v>4</v>
      </c>
      <c r="H409" s="0" t="str">
        <f aca="false">LMPreScn!A531</f>
        <v>DH2N</v>
      </c>
      <c r="I409" s="0" t="n">
        <v>2</v>
      </c>
      <c r="J409" s="0" t="s">
        <v>3594</v>
      </c>
      <c r="K409" s="0" t="n">
        <v>2</v>
      </c>
      <c r="L409" s="16" t="s">
        <v>3595</v>
      </c>
      <c r="M409" s="0" t="n">
        <f aca="false">1 + (2*(INT((ROW()-2-240)/4))) + MOD(ROW(),2)</f>
        <v>84</v>
      </c>
      <c r="N409" s="0" t="str">
        <f aca="false">CONCATENATE("context_",ASC(M409))</f>
        <v>context_84</v>
      </c>
      <c r="O409" s="0" t="n">
        <f aca="false">M409</f>
        <v>84</v>
      </c>
      <c r="P409" s="0" t="str">
        <f aca="false">MID(LMPreScn!M531, SEARCH(" ", LMPreScn!M531, SEARCH(" ", LMPreScn!M531))+1, SEARCH(" ", LMPreScn!M531, SEARCH(" ", LMPreScn!M531)+1) -  (SEARCH(" ", LMPreScn!M531, SEARCH(" ", LMPreScn!M531)) + 1))</f>
        <v>used</v>
      </c>
      <c r="Q409" s="0" t="str">
        <f aca="false">IF(R409="attempted", 1, IF(R409="avoided", 2, IF(R409="began",3,IF(R409="completed",4, IF(R409="continued",5,IF(R409="endured", 6, IF(R409="enjoyed", 7, IF(R409="finished", 8, IF(R409="preferred", 9, IF(R409="resisted", 10, IF(R409="started", 11, IF(R409="tried",12,"ERROR"))))))))))))</f>
        <v>ERROR</v>
      </c>
      <c r="R409" s="0" t="n">
        <f aca="false">LMPreScn!T531</f>
        <v>0</v>
      </c>
      <c r="S409" s="0" t="n">
        <f aca="false">1 + (2*(INT((ROW()-2-240)/4))) + MOD(ROW()-1,2)</f>
        <v>83</v>
      </c>
      <c r="T409" s="0" t="n">
        <f aca="false">LMPreScn!CK531</f>
        <v>0</v>
      </c>
      <c r="U409" s="33" t="n">
        <f aca="false">U169</f>
        <v>0</v>
      </c>
      <c r="V409" s="0" t="n">
        <f aca="false">LMPreScn!R531</f>
        <v>3</v>
      </c>
      <c r="W409" s="0" t="n">
        <f aca="false">LMPreScn!S531</f>
        <v>6</v>
      </c>
      <c r="X409" s="0" t="str">
        <f aca="false">LMPreScn!M531</f>
        <v>I used to spend a lot of Saturday mornings fishing with my dad.</v>
      </c>
      <c r="Y409" s="0" t="n">
        <f aca="false">LMPreScn!N531</f>
        <v>0</v>
      </c>
    </row>
    <row r="410" customFormat="false" ht="13.8" hidden="false" customHeight="false" outlineLevel="0" collapsed="false">
      <c r="A410" s="0" t="str">
        <f aca="false">CONCATENATE("Item/",ASC(C410),"/",E410)</f>
        <v>Item/14067/list_1/half_2/agent_85/metverb_ERROR/target_85/avtcon_1</v>
      </c>
      <c r="B410" s="34" t="str">
        <f aca="false">CONCATENATE("(#", ASC( LMPreScn!I532), ") \d+ (\d+)")</f>
        <v>(#14067) \d+ (\d+)</v>
      </c>
      <c r="C410" s="0" t="n">
        <f aca="false">LMPreScn!I532</f>
        <v>14067</v>
      </c>
      <c r="D410" s="0" t="str">
        <f aca="false">CONCATENATE(P410,"_", R410, "_", T410)</f>
        <v>these_0_0</v>
      </c>
      <c r="E410" s="0" t="str">
        <f aca="false">CONCATENATE( "list_", G410, "/", "half_", K410, "/", "agent_", O410, "/", "metverb_", Q410, "/", "target_", S410, "/", "avtcon_", I410)</f>
        <v>list_1/half_2/agent_85/metverb_ERROR/target_85/avtcon_1</v>
      </c>
      <c r="F410" s="0" t="str">
        <f aca="false">CONCATENATE( H410, "/", L410, "/", P410, "/", R410, "/", T410, "/", J410)</f>
        <v>AH1N/second/these/0/0/con</v>
      </c>
      <c r="G410" s="0" t="n">
        <f aca="false">IF(LEFT(H410,1)="A",1,IF(LEFT(H410,1)="B",2,IF(LEFT(H410,1)="C",3,IF(LEFT(H410,1)="D",4,#na))))</f>
        <v>1</v>
      </c>
      <c r="H410" s="0" t="str">
        <f aca="false">LMPreScn!A532</f>
        <v>AH1N</v>
      </c>
      <c r="I410" s="0" t="n">
        <v>1</v>
      </c>
      <c r="J410" s="0" t="s">
        <v>3592</v>
      </c>
      <c r="K410" s="0" t="n">
        <v>2</v>
      </c>
      <c r="L410" s="16" t="s">
        <v>3595</v>
      </c>
      <c r="M410" s="0" t="n">
        <f aca="false">1 + (2*(INT((ROW()-2-240)/4))) + MOD(ROW()-2,2)</f>
        <v>85</v>
      </c>
      <c r="N410" s="0" t="str">
        <f aca="false">CONCATENATE("context_",ASC(M410))</f>
        <v>context_85</v>
      </c>
      <c r="O410" s="0" t="n">
        <f aca="false">M410</f>
        <v>85</v>
      </c>
      <c r="P410" s="0" t="str">
        <f aca="false">MID(LMPreScn!M532, SEARCH(" ", LMPreScn!M532, SEARCH(" ", LMPreScn!M532))+1, SEARCH(" ", LMPreScn!M532, SEARCH(" ", LMPreScn!M532)+1) -  (SEARCH(" ", LMPreScn!M532, SEARCH(" ", LMPreScn!M532)) + 1))</f>
        <v>these</v>
      </c>
      <c r="Q410" s="0" t="str">
        <f aca="false">IF(R410="attempted", 1, IF(R410="avoided", 2, IF(R410="began",3,IF(R410="completed",4, IF(R410="continued",5,IF(R410="endured", 6, IF(R410="enjoyed", 7, IF(R410="finished", 8, IF(R410="preferred", 9, IF(R410="resisted", 10, IF(R410="started", 11, IF(R410="tried",12,"ERROR"))))))))))))</f>
        <v>ERROR</v>
      </c>
      <c r="R410" s="0" t="n">
        <f aca="false">LMPreScn!T532</f>
        <v>0</v>
      </c>
      <c r="S410" s="0" t="n">
        <f aca="false">1 + (2*(INT((ROW()-2-240)/4))) + MOD(ROW()-2,2)</f>
        <v>85</v>
      </c>
      <c r="T410" s="0" t="n">
        <f aca="false">LMPreScn!CK532</f>
        <v>0</v>
      </c>
      <c r="U410" s="33" t="n">
        <f aca="false">U170</f>
        <v>0.408163265306122</v>
      </c>
      <c r="V410" s="0" t="n">
        <f aca="false">LMPreScn!R532</f>
        <v>3</v>
      </c>
      <c r="W410" s="0" t="n">
        <f aca="false">LMPreScn!S532</f>
        <v>9</v>
      </c>
      <c r="X410" s="0" t="str">
        <f aca="false">LMPreScn!M532</f>
        <v>Traveling these days is much less fun than it used to be.</v>
      </c>
      <c r="Y410" s="0" t="n">
        <f aca="false">LMPreScn!N532</f>
        <v>0</v>
      </c>
    </row>
    <row r="411" customFormat="false" ht="13.8" hidden="false" customHeight="false" outlineLevel="0" collapsed="false">
      <c r="A411" s="0" t="str">
        <f aca="false">CONCATENATE("Item/",ASC(C411),"/",E411)</f>
        <v>Item/14067/list_2/half_2/agent_86/metverb_ERROR/target_86/avtcon_1</v>
      </c>
      <c r="B411" s="34" t="str">
        <f aca="false">CONCATENATE("(#", ASC( LMPreScn!I533), ") \d+ (\d+)")</f>
        <v>(#14067) \d+ (\d+)</v>
      </c>
      <c r="C411" s="0" t="n">
        <f aca="false">LMPreScn!I533</f>
        <v>14067</v>
      </c>
      <c r="D411" s="0" t="str">
        <f aca="false">CONCATENATE(P411,"_", R411, "_", T411)</f>
        <v>in_0_0</v>
      </c>
      <c r="E411" s="0" t="str">
        <f aca="false">CONCATENATE( "list_", G411, "/", "half_", K411, "/", "agent_", O411, "/", "metverb_", Q411, "/", "target_", S411, "/", "avtcon_", I411)</f>
        <v>list_2/half_2/agent_86/metverb_ERROR/target_86/avtcon_1</v>
      </c>
      <c r="F411" s="0" t="str">
        <f aca="false">CONCATENATE( H411, "/", L411, "/", P411, "/", R411, "/", T411, "/", J411)</f>
        <v>BH1N/second/in/0/0/con</v>
      </c>
      <c r="G411" s="0" t="n">
        <f aca="false">IF(LEFT(H411,1)="A",1,IF(LEFT(H411,1)="B",2,IF(LEFT(H411,1)="C",3,IF(LEFT(H411,1)="D",4,#na))))</f>
        <v>2</v>
      </c>
      <c r="H411" s="0" t="str">
        <f aca="false">LMPreScn!A533</f>
        <v>BH1N</v>
      </c>
      <c r="I411" s="0" t="n">
        <v>1</v>
      </c>
      <c r="J411" s="0" t="s">
        <v>3592</v>
      </c>
      <c r="K411" s="0" t="n">
        <v>2</v>
      </c>
      <c r="L411" s="16" t="s">
        <v>3595</v>
      </c>
      <c r="M411" s="0" t="n">
        <f aca="false">1 + (2*(INT((ROW()-2-240)/4))) + MOD(ROW(),2)</f>
        <v>86</v>
      </c>
      <c r="N411" s="0" t="str">
        <f aca="false">CONCATENATE("context_",ASC(M411))</f>
        <v>context_86</v>
      </c>
      <c r="O411" s="0" t="n">
        <f aca="false">M411</f>
        <v>86</v>
      </c>
      <c r="P411" s="0" t="str">
        <f aca="false">MID(LMPreScn!M533, SEARCH(" ", LMPreScn!M533, SEARCH(" ", LMPreScn!M533))+1, SEARCH(" ", LMPreScn!M533, SEARCH(" ", LMPreScn!M533)+1) -  (SEARCH(" ", LMPreScn!M533, SEARCH(" ", LMPreScn!M533)) + 1))</f>
        <v>in</v>
      </c>
      <c r="Q411" s="0" t="str">
        <f aca="false">IF(R411="attempted", 1, IF(R411="avoided", 2, IF(R411="began",3,IF(R411="completed",4, IF(R411="continued",5,IF(R411="endured", 6, IF(R411="enjoyed", 7, IF(R411="finished", 8, IF(R411="preferred", 9, IF(R411="resisted", 10, IF(R411="started", 11, IF(R411="tried",12,"ERROR"))))))))))))</f>
        <v>ERROR</v>
      </c>
      <c r="R411" s="0" t="n">
        <f aca="false">LMPreScn!T533</f>
        <v>0</v>
      </c>
      <c r="S411" s="0" t="n">
        <f aca="false">1 + (2*(INT((ROW()-2-240)/4))) + MOD(ROW()-2,2)</f>
        <v>86</v>
      </c>
      <c r="T411" s="0" t="n">
        <f aca="false">LMPreScn!CK533</f>
        <v>0</v>
      </c>
      <c r="U411" s="33" t="n">
        <f aca="false">U171</f>
        <v>0.816326530612245</v>
      </c>
      <c r="V411" s="0" t="n">
        <f aca="false">LMPreScn!R533</f>
        <v>3</v>
      </c>
      <c r="W411" s="0" t="n">
        <f aca="false">LMPreScn!S533</f>
        <v>9</v>
      </c>
      <c r="X411" s="0" t="str">
        <f aca="false">LMPreScn!M533</f>
        <v>Living in San Diego is great if you love to surf.</v>
      </c>
      <c r="Y411" s="0" t="n">
        <f aca="false">LMPreScn!N533</f>
        <v>0</v>
      </c>
    </row>
    <row r="412" customFormat="false" ht="13.8" hidden="false" customHeight="false" outlineLevel="0" collapsed="false">
      <c r="A412" s="0" t="str">
        <f aca="false">CONCATENATE("Item/",ASC(C412),"/",E412)</f>
        <v>Item/14067/list_3/half_2/agent_85/metverb_ERROR/target_86/avtcon_2</v>
      </c>
      <c r="B412" s="34" t="str">
        <f aca="false">CONCATENATE("(#", ASC( LMPreScn!I534), ") \d+ (\d+)")</f>
        <v>(#14067) \d+ (\d+)</v>
      </c>
      <c r="C412" s="0" t="n">
        <f aca="false">LMPreScn!I534</f>
        <v>14067</v>
      </c>
      <c r="D412" s="0" t="str">
        <f aca="false">CONCATENATE(P412,"_", R412, "_", T412)</f>
        <v>these_0_0</v>
      </c>
      <c r="E412" s="0" t="str">
        <f aca="false">CONCATENATE( "list_", G412, "/", "half_", K412, "/", "agent_", O412, "/", "metverb_", Q412, "/", "target_", S412, "/", "avtcon_", I412)</f>
        <v>list_3/half_2/agent_85/metverb_ERROR/target_86/avtcon_2</v>
      </c>
      <c r="F412" s="0" t="str">
        <f aca="false">CONCATENATE( H412, "/", L412, "/", P412, "/", R412, "/", T412, "/", J412)</f>
        <v>CH1N/second/these/0/0/incon</v>
      </c>
      <c r="G412" s="0" t="n">
        <f aca="false">IF(LEFT(H412,1)="A",1,IF(LEFT(H412,1)="B",2,IF(LEFT(H412,1)="C",3,IF(LEFT(H412,1)="D",4,#na))))</f>
        <v>3</v>
      </c>
      <c r="H412" s="0" t="str">
        <f aca="false">LMPreScn!A534</f>
        <v>CH1N</v>
      </c>
      <c r="I412" s="0" t="n">
        <v>2</v>
      </c>
      <c r="J412" s="0" t="s">
        <v>3594</v>
      </c>
      <c r="K412" s="0" t="n">
        <v>2</v>
      </c>
      <c r="L412" s="16" t="s">
        <v>3595</v>
      </c>
      <c r="M412" s="0" t="n">
        <f aca="false">1 + (2*(INT((ROW()-2-240)/4))) + MOD(ROW()-2,2)</f>
        <v>85</v>
      </c>
      <c r="N412" s="0" t="str">
        <f aca="false">CONCATENATE("context_",ASC(M412))</f>
        <v>context_85</v>
      </c>
      <c r="O412" s="0" t="n">
        <f aca="false">M412</f>
        <v>85</v>
      </c>
      <c r="P412" s="0" t="str">
        <f aca="false">MID(LMPreScn!M534, SEARCH(" ", LMPreScn!M534, SEARCH(" ", LMPreScn!M534))+1, SEARCH(" ", LMPreScn!M534, SEARCH(" ", LMPreScn!M534)+1) -  (SEARCH(" ", LMPreScn!M534, SEARCH(" ", LMPreScn!M534)) + 1))</f>
        <v>these</v>
      </c>
      <c r="Q412" s="0" t="str">
        <f aca="false">IF(R412="attempted", 1, IF(R412="avoided", 2, IF(R412="began",3,IF(R412="completed",4, IF(R412="continued",5,IF(R412="endured", 6, IF(R412="enjoyed", 7, IF(R412="finished", 8, IF(R412="preferred", 9, IF(R412="resisted", 10, IF(R412="started", 11, IF(R412="tried",12,"ERROR"))))))))))))</f>
        <v>ERROR</v>
      </c>
      <c r="R412" s="0" t="n">
        <f aca="false">LMPreScn!T534</f>
        <v>0</v>
      </c>
      <c r="S412" s="0" t="n">
        <f aca="false">1 + (2*(INT((ROW()-2-240)/4))) + MOD(ROW()-1,2)</f>
        <v>86</v>
      </c>
      <c r="T412" s="0" t="n">
        <f aca="false">LMPreScn!CK534</f>
        <v>0</v>
      </c>
      <c r="U412" s="33" t="n">
        <f aca="false">U172</f>
        <v>0</v>
      </c>
      <c r="V412" s="0" t="n">
        <f aca="false">LMPreScn!R534</f>
        <v>3</v>
      </c>
      <c r="W412" s="0" t="n">
        <f aca="false">LMPreScn!S534</f>
        <v>9</v>
      </c>
      <c r="X412" s="0" t="str">
        <f aca="false">LMPreScn!M534</f>
        <v>Traveling these days is much less fun than it used to be.</v>
      </c>
      <c r="Y412" s="0" t="n">
        <f aca="false">LMPreScn!N534</f>
        <v>0</v>
      </c>
    </row>
    <row r="413" customFormat="false" ht="13.8" hidden="false" customHeight="false" outlineLevel="0" collapsed="false">
      <c r="A413" s="0" t="str">
        <f aca="false">CONCATENATE("Item/",ASC(C413),"/",E413)</f>
        <v>Item/14067/list_4/half_2/agent_86/metverb_ERROR/target_85/avtcon_2</v>
      </c>
      <c r="B413" s="34" t="str">
        <f aca="false">CONCATENATE("(#", ASC( LMPreScn!I535), ") \d+ (\d+)")</f>
        <v>(#14067) \d+ (\d+)</v>
      </c>
      <c r="C413" s="0" t="n">
        <f aca="false">LMPreScn!I535</f>
        <v>14067</v>
      </c>
      <c r="D413" s="0" t="str">
        <f aca="false">CONCATENATE(P413,"_", R413, "_", T413)</f>
        <v>in_0_0</v>
      </c>
      <c r="E413" s="0" t="str">
        <f aca="false">CONCATENATE( "list_", G413, "/", "half_", K413, "/", "agent_", O413, "/", "metverb_", Q413, "/", "target_", S413, "/", "avtcon_", I413)</f>
        <v>list_4/half_2/agent_86/metverb_ERROR/target_85/avtcon_2</v>
      </c>
      <c r="F413" s="0" t="str">
        <f aca="false">CONCATENATE( H413, "/", L413, "/", P413, "/", R413, "/", T413, "/", J413)</f>
        <v>DH1N/second/in/0/0/incon</v>
      </c>
      <c r="G413" s="0" t="n">
        <f aca="false">IF(LEFT(H413,1)="A",1,IF(LEFT(H413,1)="B",2,IF(LEFT(H413,1)="C",3,IF(LEFT(H413,1)="D",4,#na))))</f>
        <v>4</v>
      </c>
      <c r="H413" s="0" t="str">
        <f aca="false">LMPreScn!A535</f>
        <v>DH1N</v>
      </c>
      <c r="I413" s="0" t="n">
        <v>2</v>
      </c>
      <c r="J413" s="0" t="s">
        <v>3594</v>
      </c>
      <c r="K413" s="0" t="n">
        <v>2</v>
      </c>
      <c r="L413" s="16" t="s">
        <v>3595</v>
      </c>
      <c r="M413" s="0" t="n">
        <f aca="false">1 + (2*(INT((ROW()-2-240)/4))) + MOD(ROW(),2)</f>
        <v>86</v>
      </c>
      <c r="N413" s="0" t="str">
        <f aca="false">CONCATENATE("context_",ASC(M413))</f>
        <v>context_86</v>
      </c>
      <c r="O413" s="0" t="n">
        <f aca="false">M413</f>
        <v>86</v>
      </c>
      <c r="P413" s="0" t="str">
        <f aca="false">MID(LMPreScn!M535, SEARCH(" ", LMPreScn!M535, SEARCH(" ", LMPreScn!M535))+1, SEARCH(" ", LMPreScn!M535, SEARCH(" ", LMPreScn!M535)+1) -  (SEARCH(" ", LMPreScn!M535, SEARCH(" ", LMPreScn!M535)) + 1))</f>
        <v>in</v>
      </c>
      <c r="Q413" s="0" t="str">
        <f aca="false">IF(R413="attempted", 1, IF(R413="avoided", 2, IF(R413="began",3,IF(R413="completed",4, IF(R413="continued",5,IF(R413="endured", 6, IF(R413="enjoyed", 7, IF(R413="finished", 8, IF(R413="preferred", 9, IF(R413="resisted", 10, IF(R413="started", 11, IF(R413="tried",12,"ERROR"))))))))))))</f>
        <v>ERROR</v>
      </c>
      <c r="R413" s="0" t="n">
        <f aca="false">LMPreScn!T535</f>
        <v>0</v>
      </c>
      <c r="S413" s="0" t="n">
        <f aca="false">1 + (2*(INT((ROW()-2-240)/4))) + MOD(ROW()-1,2)</f>
        <v>85</v>
      </c>
      <c r="T413" s="0" t="n">
        <f aca="false">LMPreScn!CK535</f>
        <v>0</v>
      </c>
      <c r="U413" s="33" t="n">
        <f aca="false">U173</f>
        <v>0</v>
      </c>
      <c r="V413" s="0" t="n">
        <f aca="false">LMPreScn!R535</f>
        <v>3</v>
      </c>
      <c r="W413" s="0" t="n">
        <f aca="false">LMPreScn!S535</f>
        <v>9</v>
      </c>
      <c r="X413" s="0" t="str">
        <f aca="false">LMPreScn!M535</f>
        <v>Living in San Diego is great if you love to surf.</v>
      </c>
      <c r="Y413" s="0" t="n">
        <f aca="false">LMPreScn!N535</f>
        <v>0</v>
      </c>
    </row>
    <row r="414" customFormat="false" ht="13.8" hidden="false" customHeight="false" outlineLevel="0" collapsed="false">
      <c r="A414" s="0" t="str">
        <f aca="false">CONCATENATE("Item/",ASC(C414),"/",E414)</f>
        <v>Item/19067/list_1/half_2/agent_87/metverb_ERROR/target_87/avtcon_1</v>
      </c>
      <c r="B414" s="34" t="str">
        <f aca="false">CONCATENATE("(#", ASC( LMPreScn!I536), ") \d+ (\d+)")</f>
        <v>(#19067) \d+ (\d+)</v>
      </c>
      <c r="C414" s="0" t="n">
        <f aca="false">LMPreScn!I536</f>
        <v>19067</v>
      </c>
      <c r="D414" s="0" t="str">
        <f aca="false">CONCATENATE(P414,"_", R414, "_", T414)</f>
        <v>in_0_0</v>
      </c>
      <c r="E414" s="0" t="str">
        <f aca="false">CONCATENATE( "list_", G414, "/", "half_", K414, "/", "agent_", O414, "/", "metverb_", Q414, "/", "target_", S414, "/", "avtcon_", I414)</f>
        <v>list_1/half_2/agent_87/metverb_ERROR/target_87/avtcon_1</v>
      </c>
      <c r="F414" s="0" t="str">
        <f aca="false">CONCATENATE( H414, "/", L414, "/", P414, "/", R414, "/", T414, "/", J414)</f>
        <v>AH2N/second/in/0/0/con</v>
      </c>
      <c r="G414" s="0" t="n">
        <f aca="false">IF(LEFT(H414,1)="A",1,IF(LEFT(H414,1)="B",2,IF(LEFT(H414,1)="C",3,IF(LEFT(H414,1)="D",4,#na))))</f>
        <v>1</v>
      </c>
      <c r="H414" s="0" t="str">
        <f aca="false">LMPreScn!A536</f>
        <v>AH2N</v>
      </c>
      <c r="I414" s="0" t="n">
        <v>1</v>
      </c>
      <c r="J414" s="0" t="s">
        <v>3592</v>
      </c>
      <c r="K414" s="0" t="n">
        <v>2</v>
      </c>
      <c r="L414" s="16" t="s">
        <v>3595</v>
      </c>
      <c r="M414" s="0" t="n">
        <f aca="false">1 + (2*(INT((ROW()-2-240)/4))) + MOD(ROW()-2,2)</f>
        <v>87</v>
      </c>
      <c r="N414" s="0" t="str">
        <f aca="false">CONCATENATE("context_",ASC(M414))</f>
        <v>context_87</v>
      </c>
      <c r="O414" s="0" t="n">
        <f aca="false">M414</f>
        <v>87</v>
      </c>
      <c r="P414" s="0" t="str">
        <f aca="false">MID(LMPreScn!M536, SEARCH(" ", LMPreScn!M536, SEARCH(" ", LMPreScn!M536))+1, SEARCH(" ", LMPreScn!M536, SEARCH(" ", LMPreScn!M536)+1) -  (SEARCH(" ", LMPreScn!M536, SEARCH(" ", LMPreScn!M536)) + 1))</f>
        <v>in</v>
      </c>
      <c r="Q414" s="0" t="str">
        <f aca="false">IF(R414="attempted", 1, IF(R414="avoided", 2, IF(R414="began",3,IF(R414="completed",4, IF(R414="continued",5,IF(R414="endured", 6, IF(R414="enjoyed", 7, IF(R414="finished", 8, IF(R414="preferred", 9, IF(R414="resisted", 10, IF(R414="started", 11, IF(R414="tried",12,"ERROR"))))))))))))</f>
        <v>ERROR</v>
      </c>
      <c r="R414" s="0" t="n">
        <f aca="false">LMPreScn!T536</f>
        <v>0</v>
      </c>
      <c r="S414" s="0" t="n">
        <f aca="false">1 + (2*(INT((ROW()-2-240)/4))) + MOD(ROW()-2,2)</f>
        <v>87</v>
      </c>
      <c r="T414" s="0" t="n">
        <f aca="false">LMPreScn!CK536</f>
        <v>0</v>
      </c>
      <c r="U414" s="33" t="n">
        <f aca="false">U174</f>
        <v>0.408163265306122</v>
      </c>
      <c r="V414" s="0" t="n">
        <f aca="false">LMPreScn!R536</f>
        <v>3</v>
      </c>
      <c r="W414" s="0" t="n">
        <f aca="false">LMPreScn!S536</f>
        <v>9</v>
      </c>
      <c r="X414" s="0" t="str">
        <f aca="false">LMPreScn!M536</f>
        <v>Living in San Diego is great if you love to surf.</v>
      </c>
      <c r="Y414" s="0" t="n">
        <f aca="false">LMPreScn!N536</f>
        <v>0</v>
      </c>
    </row>
    <row r="415" customFormat="false" ht="13.8" hidden="false" customHeight="false" outlineLevel="0" collapsed="false">
      <c r="A415" s="0" t="str">
        <f aca="false">CONCATENATE("Item/",ASC(C415),"/",E415)</f>
        <v>Item/19067/list_2/half_2/agent_88/metverb_ERROR/target_88/avtcon_1</v>
      </c>
      <c r="B415" s="34" t="str">
        <f aca="false">CONCATENATE("(#", ASC( LMPreScn!I537), ") \d+ (\d+)")</f>
        <v>(#19067) \d+ (\d+)</v>
      </c>
      <c r="C415" s="0" t="n">
        <f aca="false">LMPreScn!I537</f>
        <v>19067</v>
      </c>
      <c r="D415" s="0" t="str">
        <f aca="false">CONCATENATE(P415,"_", R415, "_", T415)</f>
        <v>these_0_0</v>
      </c>
      <c r="E415" s="0" t="str">
        <f aca="false">CONCATENATE( "list_", G415, "/", "half_", K415, "/", "agent_", O415, "/", "metverb_", Q415, "/", "target_", S415, "/", "avtcon_", I415)</f>
        <v>list_2/half_2/agent_88/metverb_ERROR/target_88/avtcon_1</v>
      </c>
      <c r="F415" s="0" t="str">
        <f aca="false">CONCATENATE( H415, "/", L415, "/", P415, "/", R415, "/", T415, "/", J415)</f>
        <v>BH2N/second/these/0/0/con</v>
      </c>
      <c r="G415" s="0" t="n">
        <f aca="false">IF(LEFT(H415,1)="A",1,IF(LEFT(H415,1)="B",2,IF(LEFT(H415,1)="C",3,IF(LEFT(H415,1)="D",4,#na))))</f>
        <v>2</v>
      </c>
      <c r="H415" s="0" t="str">
        <f aca="false">LMPreScn!A537</f>
        <v>BH2N</v>
      </c>
      <c r="I415" s="0" t="n">
        <v>1</v>
      </c>
      <c r="J415" s="0" t="s">
        <v>3592</v>
      </c>
      <c r="K415" s="0" t="n">
        <v>2</v>
      </c>
      <c r="L415" s="16" t="s">
        <v>3595</v>
      </c>
      <c r="M415" s="0" t="n">
        <f aca="false">1 + (2*(INT((ROW()-2-240)/4))) + MOD(ROW(),2)</f>
        <v>88</v>
      </c>
      <c r="N415" s="0" t="str">
        <f aca="false">CONCATENATE("context_",ASC(M415))</f>
        <v>context_88</v>
      </c>
      <c r="O415" s="0" t="n">
        <f aca="false">M415</f>
        <v>88</v>
      </c>
      <c r="P415" s="0" t="str">
        <f aca="false">MID(LMPreScn!M537, SEARCH(" ", LMPreScn!M537, SEARCH(" ", LMPreScn!M537))+1, SEARCH(" ", LMPreScn!M537, SEARCH(" ", LMPreScn!M537)+1) -  (SEARCH(" ", LMPreScn!M537, SEARCH(" ", LMPreScn!M537)) + 1))</f>
        <v>these</v>
      </c>
      <c r="Q415" s="0" t="str">
        <f aca="false">IF(R415="attempted", 1, IF(R415="avoided", 2, IF(R415="began",3,IF(R415="completed",4, IF(R415="continued",5,IF(R415="endured", 6, IF(R415="enjoyed", 7, IF(R415="finished", 8, IF(R415="preferred", 9, IF(R415="resisted", 10, IF(R415="started", 11, IF(R415="tried",12,"ERROR"))))))))))))</f>
        <v>ERROR</v>
      </c>
      <c r="R415" s="0" t="n">
        <f aca="false">LMPreScn!T537</f>
        <v>0</v>
      </c>
      <c r="S415" s="0" t="n">
        <f aca="false">1 + (2*(INT((ROW()-2-240)/4))) + MOD(ROW()-2,2)</f>
        <v>88</v>
      </c>
      <c r="T415" s="0" t="n">
        <f aca="false">LMPreScn!CK537</f>
        <v>0</v>
      </c>
      <c r="U415" s="33" t="n">
        <f aca="false">U175</f>
        <v>0.816326530612245</v>
      </c>
      <c r="V415" s="0" t="n">
        <f aca="false">LMPreScn!R537</f>
        <v>3</v>
      </c>
      <c r="W415" s="0" t="n">
        <f aca="false">LMPreScn!S537</f>
        <v>9</v>
      </c>
      <c r="X415" s="0" t="str">
        <f aca="false">LMPreScn!M537</f>
        <v>Traveling these days is much less fun than it used to be.</v>
      </c>
      <c r="Y415" s="0" t="n">
        <f aca="false">LMPreScn!N537</f>
        <v>0</v>
      </c>
    </row>
    <row r="416" customFormat="false" ht="13.8" hidden="false" customHeight="false" outlineLevel="0" collapsed="false">
      <c r="A416" s="0" t="str">
        <f aca="false">CONCATENATE("Item/",ASC(C416),"/",E416)</f>
        <v>Item/19067/list_3/half_2/agent_87/metverb_ERROR/target_88/avtcon_2</v>
      </c>
      <c r="B416" s="34" t="str">
        <f aca="false">CONCATENATE("(#", ASC( LMPreScn!I538), ") \d+ (\d+)")</f>
        <v>(#19067) \d+ (\d+)</v>
      </c>
      <c r="C416" s="0" t="n">
        <f aca="false">LMPreScn!I538</f>
        <v>19067</v>
      </c>
      <c r="D416" s="0" t="str">
        <f aca="false">CONCATENATE(P416,"_", R416, "_", T416)</f>
        <v>in_0_0</v>
      </c>
      <c r="E416" s="0" t="str">
        <f aca="false">CONCATENATE( "list_", G416, "/", "half_", K416, "/", "agent_", O416, "/", "metverb_", Q416, "/", "target_", S416, "/", "avtcon_", I416)</f>
        <v>list_3/half_2/agent_87/metverb_ERROR/target_88/avtcon_2</v>
      </c>
      <c r="F416" s="0" t="str">
        <f aca="false">CONCATENATE( H416, "/", L416, "/", P416, "/", R416, "/", T416, "/", J416)</f>
        <v>CH2N/second/in/0/0/incon</v>
      </c>
      <c r="G416" s="0" t="n">
        <f aca="false">IF(LEFT(H416,1)="A",1,IF(LEFT(H416,1)="B",2,IF(LEFT(H416,1)="C",3,IF(LEFT(H416,1)="D",4,#na))))</f>
        <v>3</v>
      </c>
      <c r="H416" s="0" t="str">
        <f aca="false">LMPreScn!A538</f>
        <v>CH2N</v>
      </c>
      <c r="I416" s="0" t="n">
        <v>2</v>
      </c>
      <c r="J416" s="0" t="s">
        <v>3594</v>
      </c>
      <c r="K416" s="0" t="n">
        <v>2</v>
      </c>
      <c r="L416" s="16" t="s">
        <v>3595</v>
      </c>
      <c r="M416" s="0" t="n">
        <f aca="false">1 + (2*(INT((ROW()-2-240)/4))) + MOD(ROW()-2,2)</f>
        <v>87</v>
      </c>
      <c r="N416" s="0" t="str">
        <f aca="false">CONCATENATE("context_",ASC(M416))</f>
        <v>context_87</v>
      </c>
      <c r="O416" s="0" t="n">
        <f aca="false">M416</f>
        <v>87</v>
      </c>
      <c r="P416" s="0" t="str">
        <f aca="false">MID(LMPreScn!M538, SEARCH(" ", LMPreScn!M538, SEARCH(" ", LMPreScn!M538))+1, SEARCH(" ", LMPreScn!M538, SEARCH(" ", LMPreScn!M538)+1) -  (SEARCH(" ", LMPreScn!M538, SEARCH(" ", LMPreScn!M538)) + 1))</f>
        <v>in</v>
      </c>
      <c r="Q416" s="0" t="str">
        <f aca="false">IF(R416="attempted", 1, IF(R416="avoided", 2, IF(R416="began",3,IF(R416="completed",4, IF(R416="continued",5,IF(R416="endured", 6, IF(R416="enjoyed", 7, IF(R416="finished", 8, IF(R416="preferred", 9, IF(R416="resisted", 10, IF(R416="started", 11, IF(R416="tried",12,"ERROR"))))))))))))</f>
        <v>ERROR</v>
      </c>
      <c r="R416" s="0" t="n">
        <f aca="false">LMPreScn!T538</f>
        <v>0</v>
      </c>
      <c r="S416" s="0" t="n">
        <f aca="false">1 + (2*(INT((ROW()-2-240)/4))) + MOD(ROW()-1,2)</f>
        <v>88</v>
      </c>
      <c r="T416" s="0" t="n">
        <f aca="false">LMPreScn!CK538</f>
        <v>0</v>
      </c>
      <c r="U416" s="33" t="n">
        <f aca="false">U176</f>
        <v>0</v>
      </c>
      <c r="V416" s="0" t="n">
        <f aca="false">LMPreScn!R538</f>
        <v>3</v>
      </c>
      <c r="W416" s="0" t="n">
        <f aca="false">LMPreScn!S538</f>
        <v>9</v>
      </c>
      <c r="X416" s="0" t="str">
        <f aca="false">LMPreScn!M538</f>
        <v>Living in San Diego is great if you love to surf.</v>
      </c>
      <c r="Y416" s="0" t="n">
        <f aca="false">LMPreScn!N538</f>
        <v>0</v>
      </c>
    </row>
    <row r="417" customFormat="false" ht="13.8" hidden="false" customHeight="false" outlineLevel="0" collapsed="false">
      <c r="A417" s="0" t="str">
        <f aca="false">CONCATENATE("Item/",ASC(C417),"/",E417)</f>
        <v>Item/19067/list_4/half_2/agent_88/metverb_ERROR/target_87/avtcon_2</v>
      </c>
      <c r="B417" s="34" t="str">
        <f aca="false">CONCATENATE("(#", ASC( LMPreScn!I539), ") \d+ (\d+)")</f>
        <v>(#19067) \d+ (\d+)</v>
      </c>
      <c r="C417" s="0" t="n">
        <f aca="false">LMPreScn!I539</f>
        <v>19067</v>
      </c>
      <c r="D417" s="0" t="str">
        <f aca="false">CONCATENATE(P417,"_", R417, "_", T417)</f>
        <v>these_0_0</v>
      </c>
      <c r="E417" s="0" t="str">
        <f aca="false">CONCATENATE( "list_", G417, "/", "half_", K417, "/", "agent_", O417, "/", "metverb_", Q417, "/", "target_", S417, "/", "avtcon_", I417)</f>
        <v>list_4/half_2/agent_88/metverb_ERROR/target_87/avtcon_2</v>
      </c>
      <c r="F417" s="0" t="str">
        <f aca="false">CONCATENATE( H417, "/", L417, "/", P417, "/", R417, "/", T417, "/", J417)</f>
        <v>DH2N/second/these/0/0/incon</v>
      </c>
      <c r="G417" s="0" t="n">
        <f aca="false">IF(LEFT(H417,1)="A",1,IF(LEFT(H417,1)="B",2,IF(LEFT(H417,1)="C",3,IF(LEFT(H417,1)="D",4,#na))))</f>
        <v>4</v>
      </c>
      <c r="H417" s="0" t="str">
        <f aca="false">LMPreScn!A539</f>
        <v>DH2N</v>
      </c>
      <c r="I417" s="0" t="n">
        <v>2</v>
      </c>
      <c r="J417" s="0" t="s">
        <v>3594</v>
      </c>
      <c r="K417" s="0" t="n">
        <v>2</v>
      </c>
      <c r="L417" s="16" t="s">
        <v>3595</v>
      </c>
      <c r="M417" s="0" t="n">
        <f aca="false">1 + (2*(INT((ROW()-2-240)/4))) + MOD(ROW(),2)</f>
        <v>88</v>
      </c>
      <c r="N417" s="0" t="str">
        <f aca="false">CONCATENATE("context_",ASC(M417))</f>
        <v>context_88</v>
      </c>
      <c r="O417" s="0" t="n">
        <f aca="false">M417</f>
        <v>88</v>
      </c>
      <c r="P417" s="0" t="str">
        <f aca="false">MID(LMPreScn!M539, SEARCH(" ", LMPreScn!M539, SEARCH(" ", LMPreScn!M539))+1, SEARCH(" ", LMPreScn!M539, SEARCH(" ", LMPreScn!M539)+1) -  (SEARCH(" ", LMPreScn!M539, SEARCH(" ", LMPreScn!M539)) + 1))</f>
        <v>these</v>
      </c>
      <c r="Q417" s="0" t="str">
        <f aca="false">IF(R417="attempted", 1, IF(R417="avoided", 2, IF(R417="began",3,IF(R417="completed",4, IF(R417="continued",5,IF(R417="endured", 6, IF(R417="enjoyed", 7, IF(R417="finished", 8, IF(R417="preferred", 9, IF(R417="resisted", 10, IF(R417="started", 11, IF(R417="tried",12,"ERROR"))))))))))))</f>
        <v>ERROR</v>
      </c>
      <c r="R417" s="0" t="n">
        <f aca="false">LMPreScn!T539</f>
        <v>0</v>
      </c>
      <c r="S417" s="0" t="n">
        <f aca="false">1 + (2*(INT((ROW()-2-240)/4))) + MOD(ROW()-1,2)</f>
        <v>87</v>
      </c>
      <c r="T417" s="0" t="n">
        <f aca="false">LMPreScn!CK539</f>
        <v>0</v>
      </c>
      <c r="U417" s="33" t="n">
        <f aca="false">U177</f>
        <v>0</v>
      </c>
      <c r="V417" s="0" t="n">
        <f aca="false">LMPreScn!R539</f>
        <v>3</v>
      </c>
      <c r="W417" s="0" t="n">
        <f aca="false">LMPreScn!S539</f>
        <v>9</v>
      </c>
      <c r="X417" s="0" t="str">
        <f aca="false">LMPreScn!M539</f>
        <v>Traveling these days is much less fun than it used to be.</v>
      </c>
      <c r="Y417" s="0" t="n">
        <f aca="false">LMPreScn!N539</f>
        <v>0</v>
      </c>
    </row>
    <row r="418" customFormat="false" ht="13.8" hidden="false" customHeight="false" outlineLevel="0" collapsed="false">
      <c r="A418" s="0" t="str">
        <f aca="false">CONCATENATE("Item/",ASC(C418),"/",E418)</f>
        <v>Item/14068/list_1/half_2/agent_89/metverb_ERROR/target_89/avtcon_1</v>
      </c>
      <c r="B418" s="34" t="str">
        <f aca="false">CONCATENATE("(#", ASC( LMPreScn!I540), ") \d+ (\d+)")</f>
        <v>(#14068) \d+ (\d+)</v>
      </c>
      <c r="C418" s="0" t="n">
        <f aca="false">LMPreScn!I540</f>
        <v>14068</v>
      </c>
      <c r="D418" s="0" t="str">
        <f aca="false">CONCATENATE(P418,"_", R418, "_", T418)</f>
        <v>sister_0_0</v>
      </c>
      <c r="E418" s="0" t="str">
        <f aca="false">CONCATENATE( "list_", G418, "/", "half_", K418, "/", "agent_", O418, "/", "metverb_", Q418, "/", "target_", S418, "/", "avtcon_", I418)</f>
        <v>list_1/half_2/agent_89/metverb_ERROR/target_89/avtcon_1</v>
      </c>
      <c r="F418" s="0" t="str">
        <f aca="false">CONCATENATE( H418, "/", L418, "/", P418, "/", R418, "/", T418, "/", J418)</f>
        <v>AH1N/second/sister/0/0/con</v>
      </c>
      <c r="G418" s="0" t="n">
        <f aca="false">IF(LEFT(H418,1)="A",1,IF(LEFT(H418,1)="B",2,IF(LEFT(H418,1)="C",3,IF(LEFT(H418,1)="D",4,#na))))</f>
        <v>1</v>
      </c>
      <c r="H418" s="0" t="str">
        <f aca="false">LMPreScn!A540</f>
        <v>AH1N</v>
      </c>
      <c r="I418" s="0" t="n">
        <v>1</v>
      </c>
      <c r="J418" s="0" t="s">
        <v>3592</v>
      </c>
      <c r="K418" s="0" t="n">
        <v>2</v>
      </c>
      <c r="L418" s="16" t="s">
        <v>3595</v>
      </c>
      <c r="M418" s="0" t="n">
        <f aca="false">1 + (2*(INT((ROW()-2-240)/4))) + MOD(ROW()-2,2)</f>
        <v>89</v>
      </c>
      <c r="N418" s="0" t="str">
        <f aca="false">CONCATENATE("context_",ASC(M418))</f>
        <v>context_89</v>
      </c>
      <c r="O418" s="0" t="n">
        <f aca="false">M418</f>
        <v>89</v>
      </c>
      <c r="P418" s="0" t="str">
        <f aca="false">MID(LMPreScn!M540, SEARCH(" ", LMPreScn!M540, SEARCH(" ", LMPreScn!M540))+1, SEARCH(" ", LMPreScn!M540, SEARCH(" ", LMPreScn!M540)+1) -  (SEARCH(" ", LMPreScn!M540, SEARCH(" ", LMPreScn!M540)) + 1))</f>
        <v>sister</v>
      </c>
      <c r="Q418" s="0" t="str">
        <f aca="false">IF(R418="attempted", 1, IF(R418="avoided", 2, IF(R418="began",3,IF(R418="completed",4, IF(R418="continued",5,IF(R418="endured", 6, IF(R418="enjoyed", 7, IF(R418="finished", 8, IF(R418="preferred", 9, IF(R418="resisted", 10, IF(R418="started", 11, IF(R418="tried",12,"ERROR"))))))))))))</f>
        <v>ERROR</v>
      </c>
      <c r="R418" s="0" t="n">
        <f aca="false">LMPreScn!T540</f>
        <v>0</v>
      </c>
      <c r="S418" s="0" t="n">
        <f aca="false">1 + (2*(INT((ROW()-2-240)/4))) + MOD(ROW()-2,2)</f>
        <v>89</v>
      </c>
      <c r="T418" s="0" t="n">
        <f aca="false">LMPreScn!CK540</f>
        <v>0</v>
      </c>
      <c r="U418" s="33" t="n">
        <f aca="false">U178</f>
        <v>0.166666666666667</v>
      </c>
      <c r="V418" s="0" t="n">
        <f aca="false">LMPreScn!R540</f>
        <v>3</v>
      </c>
      <c r="W418" s="0" t="n">
        <f aca="false">LMPreScn!S540</f>
        <v>10</v>
      </c>
      <c r="X418" s="0" t="str">
        <f aca="false">LMPreScn!M540</f>
        <v>My sister was only twenty when she won a Grammy for her first album.</v>
      </c>
      <c r="Y418" s="0" t="n">
        <f aca="false">LMPreScn!N540</f>
        <v>0</v>
      </c>
    </row>
    <row r="419" customFormat="false" ht="13.8" hidden="false" customHeight="false" outlineLevel="0" collapsed="false">
      <c r="A419" s="0" t="str">
        <f aca="false">CONCATENATE("Item/",ASC(C419),"/",E419)</f>
        <v>Item/14068/list_2/half_2/agent_90/metverb_ERROR/target_90/avtcon_1</v>
      </c>
      <c r="B419" s="34" t="str">
        <f aca="false">CONCATENATE("(#", ASC( LMPreScn!I541), ") \d+ (\d+)")</f>
        <v>(#14068) \d+ (\d+)</v>
      </c>
      <c r="C419" s="0" t="n">
        <f aca="false">LMPreScn!I541</f>
        <v>14068</v>
      </c>
      <c r="D419" s="0" t="str">
        <f aca="false">CONCATENATE(P419,"_", R419, "_", T419)</f>
        <v>had_0_0</v>
      </c>
      <c r="E419" s="0" t="str">
        <f aca="false">CONCATENATE( "list_", G419, "/", "half_", K419, "/", "agent_", O419, "/", "metverb_", Q419, "/", "target_", S419, "/", "avtcon_", I419)</f>
        <v>list_2/half_2/agent_90/metverb_ERROR/target_90/avtcon_1</v>
      </c>
      <c r="F419" s="0" t="str">
        <f aca="false">CONCATENATE( H419, "/", L419, "/", P419, "/", R419, "/", T419, "/", J419)</f>
        <v>BH1N/second/had/0/0/con</v>
      </c>
      <c r="G419" s="0" t="n">
        <f aca="false">IF(LEFT(H419,1)="A",1,IF(LEFT(H419,1)="B",2,IF(LEFT(H419,1)="C",3,IF(LEFT(H419,1)="D",4,#na))))</f>
        <v>2</v>
      </c>
      <c r="H419" s="0" t="str">
        <f aca="false">LMPreScn!A541</f>
        <v>BH1N</v>
      </c>
      <c r="I419" s="0" t="n">
        <v>1</v>
      </c>
      <c r="J419" s="0" t="s">
        <v>3592</v>
      </c>
      <c r="K419" s="0" t="n">
        <v>2</v>
      </c>
      <c r="L419" s="16" t="s">
        <v>3595</v>
      </c>
      <c r="M419" s="0" t="n">
        <f aca="false">1 + (2*(INT((ROW()-2-240)/4))) + MOD(ROW(),2)</f>
        <v>90</v>
      </c>
      <c r="N419" s="0" t="str">
        <f aca="false">CONCATENATE("context_",ASC(M419))</f>
        <v>context_90</v>
      </c>
      <c r="O419" s="0" t="n">
        <f aca="false">M419</f>
        <v>90</v>
      </c>
      <c r="P419" s="0" t="str">
        <f aca="false">MID(LMPreScn!M541, SEARCH(" ", LMPreScn!M541, SEARCH(" ", LMPreScn!M541))+1, SEARCH(" ", LMPreScn!M541, SEARCH(" ", LMPreScn!M541)+1) -  (SEARCH(" ", LMPreScn!M541, SEARCH(" ", LMPreScn!M541)) + 1))</f>
        <v>had</v>
      </c>
      <c r="Q419" s="0" t="str">
        <f aca="false">IF(R419="attempted", 1, IF(R419="avoided", 2, IF(R419="began",3,IF(R419="completed",4, IF(R419="continued",5,IF(R419="endured", 6, IF(R419="enjoyed", 7, IF(R419="finished", 8, IF(R419="preferred", 9, IF(R419="resisted", 10, IF(R419="started", 11, IF(R419="tried",12,"ERROR"))))))))))))</f>
        <v>ERROR</v>
      </c>
      <c r="R419" s="0" t="n">
        <f aca="false">LMPreScn!T541</f>
        <v>0</v>
      </c>
      <c r="S419" s="0" t="n">
        <f aca="false">1 + (2*(INT((ROW()-2-240)/4))) + MOD(ROW()-2,2)</f>
        <v>90</v>
      </c>
      <c r="T419" s="0" t="n">
        <f aca="false">LMPreScn!CK541</f>
        <v>0</v>
      </c>
      <c r="U419" s="33" t="n">
        <f aca="false">U179</f>
        <v>0.375</v>
      </c>
      <c r="V419" s="0" t="n">
        <f aca="false">LMPreScn!R541</f>
        <v>3</v>
      </c>
      <c r="W419" s="0" t="n">
        <f aca="false">LMPreScn!S541</f>
        <v>8</v>
      </c>
      <c r="X419" s="0" t="str">
        <f aca="false">LMPreScn!M541</f>
        <v>We had our entire family over to our house for Thanksgiving this year.</v>
      </c>
      <c r="Y419" s="0" t="n">
        <f aca="false">LMPreScn!N541</f>
        <v>0</v>
      </c>
    </row>
    <row r="420" customFormat="false" ht="13.8" hidden="false" customHeight="false" outlineLevel="0" collapsed="false">
      <c r="A420" s="0" t="str">
        <f aca="false">CONCATENATE("Item/",ASC(C420),"/",E420)</f>
        <v>Item/14068/list_3/half_2/agent_89/metverb_ERROR/target_90/avtcon_2</v>
      </c>
      <c r="B420" s="34" t="str">
        <f aca="false">CONCATENATE("(#", ASC( LMPreScn!I542), ") \d+ (\d+)")</f>
        <v>(#14068) \d+ (\d+)</v>
      </c>
      <c r="C420" s="0" t="n">
        <f aca="false">LMPreScn!I542</f>
        <v>14068</v>
      </c>
      <c r="D420" s="0" t="str">
        <f aca="false">CONCATENATE(P420,"_", R420, "_", T420)</f>
        <v>sister_0_0</v>
      </c>
      <c r="E420" s="0" t="str">
        <f aca="false">CONCATENATE( "list_", G420, "/", "half_", K420, "/", "agent_", O420, "/", "metverb_", Q420, "/", "target_", S420, "/", "avtcon_", I420)</f>
        <v>list_3/half_2/agent_89/metverb_ERROR/target_90/avtcon_2</v>
      </c>
      <c r="F420" s="0" t="str">
        <f aca="false">CONCATENATE( H420, "/", L420, "/", P420, "/", R420, "/", T420, "/", J420)</f>
        <v>CH1N/second/sister/0/0/incon</v>
      </c>
      <c r="G420" s="0" t="n">
        <f aca="false">IF(LEFT(H420,1)="A",1,IF(LEFT(H420,1)="B",2,IF(LEFT(H420,1)="C",3,IF(LEFT(H420,1)="D",4,#na))))</f>
        <v>3</v>
      </c>
      <c r="H420" s="0" t="str">
        <f aca="false">LMPreScn!A542</f>
        <v>CH1N</v>
      </c>
      <c r="I420" s="0" t="n">
        <v>2</v>
      </c>
      <c r="J420" s="0" t="s">
        <v>3594</v>
      </c>
      <c r="K420" s="0" t="n">
        <v>2</v>
      </c>
      <c r="L420" s="16" t="s">
        <v>3595</v>
      </c>
      <c r="M420" s="0" t="n">
        <f aca="false">1 + (2*(INT((ROW()-2-240)/4))) + MOD(ROW()-2,2)</f>
        <v>89</v>
      </c>
      <c r="N420" s="0" t="str">
        <f aca="false">CONCATENATE("context_",ASC(M420))</f>
        <v>context_89</v>
      </c>
      <c r="O420" s="0" t="n">
        <f aca="false">M420</f>
        <v>89</v>
      </c>
      <c r="P420" s="0" t="str">
        <f aca="false">MID(LMPreScn!M542, SEARCH(" ", LMPreScn!M542, SEARCH(" ", LMPreScn!M542))+1, SEARCH(" ", LMPreScn!M542, SEARCH(" ", LMPreScn!M542)+1) -  (SEARCH(" ", LMPreScn!M542, SEARCH(" ", LMPreScn!M542)) + 1))</f>
        <v>sister</v>
      </c>
      <c r="Q420" s="0" t="str">
        <f aca="false">IF(R420="attempted", 1, IF(R420="avoided", 2, IF(R420="began",3,IF(R420="completed",4, IF(R420="continued",5,IF(R420="endured", 6, IF(R420="enjoyed", 7, IF(R420="finished", 8, IF(R420="preferred", 9, IF(R420="resisted", 10, IF(R420="started", 11, IF(R420="tried",12,"ERROR"))))))))))))</f>
        <v>ERROR</v>
      </c>
      <c r="R420" s="0" t="n">
        <f aca="false">LMPreScn!T542</f>
        <v>0</v>
      </c>
      <c r="S420" s="0" t="n">
        <f aca="false">1 + (2*(INT((ROW()-2-240)/4))) + MOD(ROW()-1,2)</f>
        <v>90</v>
      </c>
      <c r="T420" s="0" t="n">
        <f aca="false">LMPreScn!CK542</f>
        <v>0</v>
      </c>
      <c r="U420" s="33" t="n">
        <f aca="false">U180</f>
        <v>0</v>
      </c>
      <c r="V420" s="0" t="n">
        <f aca="false">LMPreScn!R542</f>
        <v>3</v>
      </c>
      <c r="W420" s="0" t="n">
        <f aca="false">LMPreScn!S542</f>
        <v>10</v>
      </c>
      <c r="X420" s="0" t="str">
        <f aca="false">LMPreScn!M542</f>
        <v>My sister was only twenty when she won a Grammy for her first album.</v>
      </c>
      <c r="Y420" s="0" t="n">
        <f aca="false">LMPreScn!N542</f>
        <v>0</v>
      </c>
    </row>
    <row r="421" customFormat="false" ht="13.8" hidden="false" customHeight="false" outlineLevel="0" collapsed="false">
      <c r="A421" s="0" t="str">
        <f aca="false">CONCATENATE("Item/",ASC(C421),"/",E421)</f>
        <v>Item/14068/list_4/half_2/agent_90/metverb_ERROR/target_89/avtcon_2</v>
      </c>
      <c r="B421" s="34" t="str">
        <f aca="false">CONCATENATE("(#", ASC( LMPreScn!I543), ") \d+ (\d+)")</f>
        <v>(#14068) \d+ (\d+)</v>
      </c>
      <c r="C421" s="0" t="n">
        <f aca="false">LMPreScn!I543</f>
        <v>14068</v>
      </c>
      <c r="D421" s="0" t="str">
        <f aca="false">CONCATENATE(P421,"_", R421, "_", T421)</f>
        <v>had_0_0</v>
      </c>
      <c r="E421" s="0" t="str">
        <f aca="false">CONCATENATE( "list_", G421, "/", "half_", K421, "/", "agent_", O421, "/", "metverb_", Q421, "/", "target_", S421, "/", "avtcon_", I421)</f>
        <v>list_4/half_2/agent_90/metverb_ERROR/target_89/avtcon_2</v>
      </c>
      <c r="F421" s="0" t="str">
        <f aca="false">CONCATENATE( H421, "/", L421, "/", P421, "/", R421, "/", T421, "/", J421)</f>
        <v>DH1N/second/had/0/0/incon</v>
      </c>
      <c r="G421" s="0" t="n">
        <f aca="false">IF(LEFT(H421,1)="A",1,IF(LEFT(H421,1)="B",2,IF(LEFT(H421,1)="C",3,IF(LEFT(H421,1)="D",4,#na))))</f>
        <v>4</v>
      </c>
      <c r="H421" s="0" t="str">
        <f aca="false">LMPreScn!A543</f>
        <v>DH1N</v>
      </c>
      <c r="I421" s="0" t="n">
        <v>2</v>
      </c>
      <c r="J421" s="0" t="s">
        <v>3594</v>
      </c>
      <c r="K421" s="0" t="n">
        <v>2</v>
      </c>
      <c r="L421" s="16" t="s">
        <v>3595</v>
      </c>
      <c r="M421" s="0" t="n">
        <f aca="false">1 + (2*(INT((ROW()-2-240)/4))) + MOD(ROW(),2)</f>
        <v>90</v>
      </c>
      <c r="N421" s="0" t="str">
        <f aca="false">CONCATENATE("context_",ASC(M421))</f>
        <v>context_90</v>
      </c>
      <c r="O421" s="0" t="n">
        <f aca="false">M421</f>
        <v>90</v>
      </c>
      <c r="P421" s="0" t="str">
        <f aca="false">MID(LMPreScn!M543, SEARCH(" ", LMPreScn!M543, SEARCH(" ", LMPreScn!M543))+1, SEARCH(" ", LMPreScn!M543, SEARCH(" ", LMPreScn!M543)+1) -  (SEARCH(" ", LMPreScn!M543, SEARCH(" ", LMPreScn!M543)) + 1))</f>
        <v>had</v>
      </c>
      <c r="Q421" s="0" t="str">
        <f aca="false">IF(R421="attempted", 1, IF(R421="avoided", 2, IF(R421="began",3,IF(R421="completed",4, IF(R421="continued",5,IF(R421="endured", 6, IF(R421="enjoyed", 7, IF(R421="finished", 8, IF(R421="preferred", 9, IF(R421="resisted", 10, IF(R421="started", 11, IF(R421="tried",12,"ERROR"))))))))))))</f>
        <v>ERROR</v>
      </c>
      <c r="R421" s="0" t="n">
        <f aca="false">LMPreScn!T543</f>
        <v>0</v>
      </c>
      <c r="S421" s="0" t="n">
        <f aca="false">1 + (2*(INT((ROW()-2-240)/4))) + MOD(ROW()-1,2)</f>
        <v>89</v>
      </c>
      <c r="T421" s="0" t="n">
        <f aca="false">LMPreScn!CK543</f>
        <v>0</v>
      </c>
      <c r="U421" s="33" t="n">
        <f aca="false">U181</f>
        <v>0</v>
      </c>
      <c r="V421" s="0" t="n">
        <f aca="false">LMPreScn!R543</f>
        <v>3</v>
      </c>
      <c r="W421" s="0" t="n">
        <f aca="false">LMPreScn!S543</f>
        <v>8</v>
      </c>
      <c r="X421" s="0" t="str">
        <f aca="false">LMPreScn!M543</f>
        <v>We had our entire family over to our house for Thanksgiving this year.</v>
      </c>
      <c r="Y421" s="0" t="n">
        <f aca="false">LMPreScn!N543</f>
        <v>0</v>
      </c>
    </row>
    <row r="422" customFormat="false" ht="13.8" hidden="false" customHeight="false" outlineLevel="0" collapsed="false">
      <c r="A422" s="0" t="str">
        <f aca="false">CONCATENATE("Item/",ASC(C422),"/",E422)</f>
        <v>Item/19068/list_1/half_2/agent_91/metverb_ERROR/target_91/avtcon_1</v>
      </c>
      <c r="B422" s="34" t="str">
        <f aca="false">CONCATENATE("(#", ASC( LMPreScn!I544), ") \d+ (\d+)")</f>
        <v>(#19068) \d+ (\d+)</v>
      </c>
      <c r="C422" s="0" t="n">
        <f aca="false">LMPreScn!I544</f>
        <v>19068</v>
      </c>
      <c r="D422" s="0" t="str">
        <f aca="false">CONCATENATE(P422,"_", R422, "_", T422)</f>
        <v>had_0_0</v>
      </c>
      <c r="E422" s="0" t="str">
        <f aca="false">CONCATENATE( "list_", G422, "/", "half_", K422, "/", "agent_", O422, "/", "metverb_", Q422, "/", "target_", S422, "/", "avtcon_", I422)</f>
        <v>list_1/half_2/agent_91/metverb_ERROR/target_91/avtcon_1</v>
      </c>
      <c r="F422" s="0" t="str">
        <f aca="false">CONCATENATE( H422, "/", L422, "/", P422, "/", R422, "/", T422, "/", J422)</f>
        <v>AH2N/second/had/0/0/con</v>
      </c>
      <c r="G422" s="0" t="n">
        <f aca="false">IF(LEFT(H422,1)="A",1,IF(LEFT(H422,1)="B",2,IF(LEFT(H422,1)="C",3,IF(LEFT(H422,1)="D",4,#na))))</f>
        <v>1</v>
      </c>
      <c r="H422" s="0" t="str">
        <f aca="false">LMPreScn!A544</f>
        <v>AH2N</v>
      </c>
      <c r="I422" s="0" t="n">
        <v>1</v>
      </c>
      <c r="J422" s="0" t="s">
        <v>3592</v>
      </c>
      <c r="K422" s="0" t="n">
        <v>2</v>
      </c>
      <c r="L422" s="16" t="s">
        <v>3595</v>
      </c>
      <c r="M422" s="0" t="n">
        <f aca="false">1 + (2*(INT((ROW()-2-240)/4))) + MOD(ROW()-2,2)</f>
        <v>91</v>
      </c>
      <c r="N422" s="0" t="str">
        <f aca="false">CONCATENATE("context_",ASC(M422))</f>
        <v>context_91</v>
      </c>
      <c r="O422" s="0" t="n">
        <f aca="false">M422</f>
        <v>91</v>
      </c>
      <c r="P422" s="0" t="str">
        <f aca="false">MID(LMPreScn!M544, SEARCH(" ", LMPreScn!M544, SEARCH(" ", LMPreScn!M544))+1, SEARCH(" ", LMPreScn!M544, SEARCH(" ", LMPreScn!M544)+1) -  (SEARCH(" ", LMPreScn!M544, SEARCH(" ", LMPreScn!M544)) + 1))</f>
        <v>had</v>
      </c>
      <c r="Q422" s="0" t="str">
        <f aca="false">IF(R422="attempted", 1, IF(R422="avoided", 2, IF(R422="began",3,IF(R422="completed",4, IF(R422="continued",5,IF(R422="endured", 6, IF(R422="enjoyed", 7, IF(R422="finished", 8, IF(R422="preferred", 9, IF(R422="resisted", 10, IF(R422="started", 11, IF(R422="tried",12,"ERROR"))))))))))))</f>
        <v>ERROR</v>
      </c>
      <c r="R422" s="0" t="n">
        <f aca="false">LMPreScn!T544</f>
        <v>0</v>
      </c>
      <c r="S422" s="0" t="n">
        <f aca="false">1 + (2*(INT((ROW()-2-240)/4))) + MOD(ROW()-2,2)</f>
        <v>91</v>
      </c>
      <c r="T422" s="0" t="n">
        <f aca="false">LMPreScn!CK544</f>
        <v>0</v>
      </c>
      <c r="U422" s="33" t="n">
        <f aca="false">U182</f>
        <v>0.166666666666667</v>
      </c>
      <c r="V422" s="0" t="n">
        <f aca="false">LMPreScn!R544</f>
        <v>3</v>
      </c>
      <c r="W422" s="0" t="n">
        <f aca="false">LMPreScn!S544</f>
        <v>8</v>
      </c>
      <c r="X422" s="0" t="str">
        <f aca="false">LMPreScn!M544</f>
        <v>We had our entire family over to our house for Thanksgiving this year.</v>
      </c>
      <c r="Y422" s="0" t="n">
        <f aca="false">LMPreScn!N544</f>
        <v>0</v>
      </c>
    </row>
    <row r="423" customFormat="false" ht="13.8" hidden="false" customHeight="false" outlineLevel="0" collapsed="false">
      <c r="A423" s="0" t="str">
        <f aca="false">CONCATENATE("Item/",ASC(C423),"/",E423)</f>
        <v>Item/19068/list_2/half_2/agent_92/metverb_ERROR/target_92/avtcon_1</v>
      </c>
      <c r="B423" s="34" t="str">
        <f aca="false">CONCATENATE("(#", ASC( LMPreScn!I545), ") \d+ (\d+)")</f>
        <v>(#19068) \d+ (\d+)</v>
      </c>
      <c r="C423" s="0" t="n">
        <f aca="false">LMPreScn!I545</f>
        <v>19068</v>
      </c>
      <c r="D423" s="0" t="str">
        <f aca="false">CONCATENATE(P423,"_", R423, "_", T423)</f>
        <v>sister_0_0</v>
      </c>
      <c r="E423" s="0" t="str">
        <f aca="false">CONCATENATE( "list_", G423, "/", "half_", K423, "/", "agent_", O423, "/", "metverb_", Q423, "/", "target_", S423, "/", "avtcon_", I423)</f>
        <v>list_2/half_2/agent_92/metverb_ERROR/target_92/avtcon_1</v>
      </c>
      <c r="F423" s="0" t="str">
        <f aca="false">CONCATENATE( H423, "/", L423, "/", P423, "/", R423, "/", T423, "/", J423)</f>
        <v>BH2N/second/sister/0/0/con</v>
      </c>
      <c r="G423" s="0" t="n">
        <f aca="false">IF(LEFT(H423,1)="A",1,IF(LEFT(H423,1)="B",2,IF(LEFT(H423,1)="C",3,IF(LEFT(H423,1)="D",4,#na))))</f>
        <v>2</v>
      </c>
      <c r="H423" s="0" t="str">
        <f aca="false">LMPreScn!A545</f>
        <v>BH2N</v>
      </c>
      <c r="I423" s="0" t="n">
        <v>1</v>
      </c>
      <c r="J423" s="0" t="s">
        <v>3592</v>
      </c>
      <c r="K423" s="0" t="n">
        <v>2</v>
      </c>
      <c r="L423" s="16" t="s">
        <v>3595</v>
      </c>
      <c r="M423" s="0" t="n">
        <f aca="false">1 + (2*(INT((ROW()-2-240)/4))) + MOD(ROW(),2)</f>
        <v>92</v>
      </c>
      <c r="N423" s="0" t="str">
        <f aca="false">CONCATENATE("context_",ASC(M423))</f>
        <v>context_92</v>
      </c>
      <c r="O423" s="0" t="n">
        <f aca="false">M423</f>
        <v>92</v>
      </c>
      <c r="P423" s="0" t="str">
        <f aca="false">MID(LMPreScn!M545, SEARCH(" ", LMPreScn!M545, SEARCH(" ", LMPreScn!M545))+1, SEARCH(" ", LMPreScn!M545, SEARCH(" ", LMPreScn!M545)+1) -  (SEARCH(" ", LMPreScn!M545, SEARCH(" ", LMPreScn!M545)) + 1))</f>
        <v>sister</v>
      </c>
      <c r="Q423" s="0" t="str">
        <f aca="false">IF(R423="attempted", 1, IF(R423="avoided", 2, IF(R423="began",3,IF(R423="completed",4, IF(R423="continued",5,IF(R423="endured", 6, IF(R423="enjoyed", 7, IF(R423="finished", 8, IF(R423="preferred", 9, IF(R423="resisted", 10, IF(R423="started", 11, IF(R423="tried",12,"ERROR"))))))))))))</f>
        <v>ERROR</v>
      </c>
      <c r="R423" s="0" t="n">
        <f aca="false">LMPreScn!T545</f>
        <v>0</v>
      </c>
      <c r="S423" s="0" t="n">
        <f aca="false">1 + (2*(INT((ROW()-2-240)/4))) + MOD(ROW()-2,2)</f>
        <v>92</v>
      </c>
      <c r="T423" s="0" t="n">
        <f aca="false">LMPreScn!CK545</f>
        <v>0</v>
      </c>
      <c r="U423" s="33" t="n">
        <f aca="false">U183</f>
        <v>0.375</v>
      </c>
      <c r="V423" s="0" t="n">
        <f aca="false">LMPreScn!R545</f>
        <v>3</v>
      </c>
      <c r="W423" s="0" t="n">
        <f aca="false">LMPreScn!S545</f>
        <v>10</v>
      </c>
      <c r="X423" s="0" t="str">
        <f aca="false">LMPreScn!M545</f>
        <v>My sister was only twenty when she won a Grammy for her first album.</v>
      </c>
      <c r="Y423" s="0" t="n">
        <f aca="false">LMPreScn!N545</f>
        <v>0</v>
      </c>
    </row>
    <row r="424" customFormat="false" ht="13.8" hidden="false" customHeight="false" outlineLevel="0" collapsed="false">
      <c r="A424" s="0" t="str">
        <f aca="false">CONCATENATE("Item/",ASC(C424),"/",E424)</f>
        <v>Item/19068/list_3/half_2/agent_91/metverb_ERROR/target_92/avtcon_2</v>
      </c>
      <c r="B424" s="34" t="str">
        <f aca="false">CONCATENATE("(#", ASC( LMPreScn!I546), ") \d+ (\d+)")</f>
        <v>(#19068) \d+ (\d+)</v>
      </c>
      <c r="C424" s="0" t="n">
        <f aca="false">LMPreScn!I546</f>
        <v>19068</v>
      </c>
      <c r="D424" s="0" t="str">
        <f aca="false">CONCATENATE(P424,"_", R424, "_", T424)</f>
        <v>had_0_0</v>
      </c>
      <c r="E424" s="0" t="str">
        <f aca="false">CONCATENATE( "list_", G424, "/", "half_", K424, "/", "agent_", O424, "/", "metverb_", Q424, "/", "target_", S424, "/", "avtcon_", I424)</f>
        <v>list_3/half_2/agent_91/metverb_ERROR/target_92/avtcon_2</v>
      </c>
      <c r="F424" s="0" t="str">
        <f aca="false">CONCATENATE( H424, "/", L424, "/", P424, "/", R424, "/", T424, "/", J424)</f>
        <v>CH2N/second/had/0/0/incon</v>
      </c>
      <c r="G424" s="0" t="n">
        <f aca="false">IF(LEFT(H424,1)="A",1,IF(LEFT(H424,1)="B",2,IF(LEFT(H424,1)="C",3,IF(LEFT(H424,1)="D",4,#na))))</f>
        <v>3</v>
      </c>
      <c r="H424" s="0" t="str">
        <f aca="false">LMPreScn!A546</f>
        <v>CH2N</v>
      </c>
      <c r="I424" s="0" t="n">
        <v>2</v>
      </c>
      <c r="J424" s="0" t="s">
        <v>3594</v>
      </c>
      <c r="K424" s="0" t="n">
        <v>2</v>
      </c>
      <c r="L424" s="16" t="s">
        <v>3595</v>
      </c>
      <c r="M424" s="0" t="n">
        <f aca="false">1 + (2*(INT((ROW()-2-240)/4))) + MOD(ROW()-2,2)</f>
        <v>91</v>
      </c>
      <c r="N424" s="0" t="str">
        <f aca="false">CONCATENATE("context_",ASC(M424))</f>
        <v>context_91</v>
      </c>
      <c r="O424" s="0" t="n">
        <f aca="false">M424</f>
        <v>91</v>
      </c>
      <c r="P424" s="0" t="str">
        <f aca="false">MID(LMPreScn!M546, SEARCH(" ", LMPreScn!M546, SEARCH(" ", LMPreScn!M546))+1, SEARCH(" ", LMPreScn!M546, SEARCH(" ", LMPreScn!M546)+1) -  (SEARCH(" ", LMPreScn!M546, SEARCH(" ", LMPreScn!M546)) + 1))</f>
        <v>had</v>
      </c>
      <c r="Q424" s="0" t="str">
        <f aca="false">IF(R424="attempted", 1, IF(R424="avoided", 2, IF(R424="began",3,IF(R424="completed",4, IF(R424="continued",5,IF(R424="endured", 6, IF(R424="enjoyed", 7, IF(R424="finished", 8, IF(R424="preferred", 9, IF(R424="resisted", 10, IF(R424="started", 11, IF(R424="tried",12,"ERROR"))))))))))))</f>
        <v>ERROR</v>
      </c>
      <c r="R424" s="0" t="n">
        <f aca="false">LMPreScn!T546</f>
        <v>0</v>
      </c>
      <c r="S424" s="0" t="n">
        <f aca="false">1 + (2*(INT((ROW()-2-240)/4))) + MOD(ROW()-1,2)</f>
        <v>92</v>
      </c>
      <c r="T424" s="0" t="n">
        <f aca="false">LMPreScn!CK546</f>
        <v>0</v>
      </c>
      <c r="U424" s="33" t="n">
        <f aca="false">U184</f>
        <v>0</v>
      </c>
      <c r="V424" s="0" t="n">
        <f aca="false">LMPreScn!R546</f>
        <v>3</v>
      </c>
      <c r="W424" s="0" t="n">
        <f aca="false">LMPreScn!S546</f>
        <v>8</v>
      </c>
      <c r="X424" s="0" t="str">
        <f aca="false">LMPreScn!M546</f>
        <v>We had our entire family over to our house for Thanksgiving this year.</v>
      </c>
      <c r="Y424" s="0" t="n">
        <f aca="false">LMPreScn!N546</f>
        <v>0</v>
      </c>
    </row>
    <row r="425" customFormat="false" ht="13.8" hidden="false" customHeight="false" outlineLevel="0" collapsed="false">
      <c r="A425" s="0" t="str">
        <f aca="false">CONCATENATE("Item/",ASC(C425),"/",E425)</f>
        <v>Item/19068/list_4/half_2/agent_92/metverb_ERROR/target_91/avtcon_2</v>
      </c>
      <c r="B425" s="34" t="str">
        <f aca="false">CONCATENATE("(#", ASC( LMPreScn!I547), ") \d+ (\d+)")</f>
        <v>(#19068) \d+ (\d+)</v>
      </c>
      <c r="C425" s="0" t="n">
        <f aca="false">LMPreScn!I547</f>
        <v>19068</v>
      </c>
      <c r="D425" s="0" t="str">
        <f aca="false">CONCATENATE(P425,"_", R425, "_", T425)</f>
        <v>sister_0_0</v>
      </c>
      <c r="E425" s="0" t="str">
        <f aca="false">CONCATENATE( "list_", G425, "/", "half_", K425, "/", "agent_", O425, "/", "metverb_", Q425, "/", "target_", S425, "/", "avtcon_", I425)</f>
        <v>list_4/half_2/agent_92/metverb_ERROR/target_91/avtcon_2</v>
      </c>
      <c r="F425" s="0" t="str">
        <f aca="false">CONCATENATE( H425, "/", L425, "/", P425, "/", R425, "/", T425, "/", J425)</f>
        <v>DH2N/second/sister/0/0/incon</v>
      </c>
      <c r="G425" s="0" t="n">
        <f aca="false">IF(LEFT(H425,1)="A",1,IF(LEFT(H425,1)="B",2,IF(LEFT(H425,1)="C",3,IF(LEFT(H425,1)="D",4,#na))))</f>
        <v>4</v>
      </c>
      <c r="H425" s="0" t="str">
        <f aca="false">LMPreScn!A547</f>
        <v>DH2N</v>
      </c>
      <c r="I425" s="0" t="n">
        <v>2</v>
      </c>
      <c r="J425" s="0" t="s">
        <v>3594</v>
      </c>
      <c r="K425" s="0" t="n">
        <v>2</v>
      </c>
      <c r="L425" s="16" t="s">
        <v>3595</v>
      </c>
      <c r="M425" s="0" t="n">
        <f aca="false">1 + (2*(INT((ROW()-2-240)/4))) + MOD(ROW(),2)</f>
        <v>92</v>
      </c>
      <c r="N425" s="0" t="str">
        <f aca="false">CONCATENATE("context_",ASC(M425))</f>
        <v>context_92</v>
      </c>
      <c r="O425" s="0" t="n">
        <f aca="false">M425</f>
        <v>92</v>
      </c>
      <c r="P425" s="0" t="str">
        <f aca="false">MID(LMPreScn!M547, SEARCH(" ", LMPreScn!M547, SEARCH(" ", LMPreScn!M547))+1, SEARCH(" ", LMPreScn!M547, SEARCH(" ", LMPreScn!M547)+1) -  (SEARCH(" ", LMPreScn!M547, SEARCH(" ", LMPreScn!M547)) + 1))</f>
        <v>sister</v>
      </c>
      <c r="Q425" s="0" t="str">
        <f aca="false">IF(R425="attempted", 1, IF(R425="avoided", 2, IF(R425="began",3,IF(R425="completed",4, IF(R425="continued",5,IF(R425="endured", 6, IF(R425="enjoyed", 7, IF(R425="finished", 8, IF(R425="preferred", 9, IF(R425="resisted", 10, IF(R425="started", 11, IF(R425="tried",12,"ERROR"))))))))))))</f>
        <v>ERROR</v>
      </c>
      <c r="R425" s="0" t="n">
        <f aca="false">LMPreScn!T547</f>
        <v>0</v>
      </c>
      <c r="S425" s="0" t="n">
        <f aca="false">1 + (2*(INT((ROW()-2-240)/4))) + MOD(ROW()-1,2)</f>
        <v>91</v>
      </c>
      <c r="T425" s="0" t="n">
        <f aca="false">LMPreScn!CK547</f>
        <v>0</v>
      </c>
      <c r="U425" s="33" t="n">
        <f aca="false">U185</f>
        <v>0</v>
      </c>
      <c r="V425" s="0" t="n">
        <f aca="false">LMPreScn!R547</f>
        <v>3</v>
      </c>
      <c r="W425" s="0" t="n">
        <f aca="false">LMPreScn!S547</f>
        <v>10</v>
      </c>
      <c r="X425" s="0" t="str">
        <f aca="false">LMPreScn!M547</f>
        <v>My sister was only twenty when she won a Grammy for her first album.</v>
      </c>
      <c r="Y425" s="0" t="n">
        <f aca="false">LMPreScn!N547</f>
        <v>0</v>
      </c>
    </row>
    <row r="426" customFormat="false" ht="13.8" hidden="false" customHeight="false" outlineLevel="0" collapsed="false">
      <c r="A426" s="0" t="str">
        <f aca="false">CONCATENATE("Item/",ASC(C426),"/",E426)</f>
        <v>Item/14069/list_1/half_2/agent_93/metverb_ERROR/target_93/avtcon_1</v>
      </c>
      <c r="B426" s="34" t="str">
        <f aca="false">CONCATENATE("(#", ASC( LMPreScn!I548), ") \d+ (\d+)")</f>
        <v>(#14069) \d+ (\d+)</v>
      </c>
      <c r="C426" s="0" t="n">
        <f aca="false">LMPreScn!I548</f>
        <v>14069</v>
      </c>
      <c r="D426" s="0" t="str">
        <f aca="false">CONCATENATE(P426,"_", R426, "_", T426)</f>
        <v>the_0_0</v>
      </c>
      <c r="E426" s="0" t="str">
        <f aca="false">CONCATENATE( "list_", G426, "/", "half_", K426, "/", "agent_", O426, "/", "metverb_", Q426, "/", "target_", S426, "/", "avtcon_", I426)</f>
        <v>list_1/half_2/agent_93/metverb_ERROR/target_93/avtcon_1</v>
      </c>
      <c r="F426" s="0" t="str">
        <f aca="false">CONCATENATE( H426, "/", L426, "/", P426, "/", R426, "/", T426, "/", J426)</f>
        <v>AH1N/second/the/0/0/con</v>
      </c>
      <c r="G426" s="0" t="n">
        <f aca="false">IF(LEFT(H426,1)="A",1,IF(LEFT(H426,1)="B",2,IF(LEFT(H426,1)="C",3,IF(LEFT(H426,1)="D",4,#na))))</f>
        <v>1</v>
      </c>
      <c r="H426" s="0" t="str">
        <f aca="false">LMPreScn!A548</f>
        <v>AH1N</v>
      </c>
      <c r="I426" s="0" t="n">
        <v>1</v>
      </c>
      <c r="J426" s="0" t="s">
        <v>3592</v>
      </c>
      <c r="K426" s="0" t="n">
        <v>2</v>
      </c>
      <c r="L426" s="16" t="s">
        <v>3595</v>
      </c>
      <c r="M426" s="0" t="n">
        <f aca="false">1 + (2*(INT((ROW()-2-240)/4))) + MOD(ROW()-2,2)</f>
        <v>93</v>
      </c>
      <c r="N426" s="0" t="str">
        <f aca="false">CONCATENATE("context_",ASC(M426))</f>
        <v>context_93</v>
      </c>
      <c r="O426" s="0" t="n">
        <f aca="false">M426</f>
        <v>93</v>
      </c>
      <c r="P426" s="0" t="str">
        <f aca="false">MID(LMPreScn!M548, SEARCH(" ", LMPreScn!M548, SEARCH(" ", LMPreScn!M548))+1, SEARCH(" ", LMPreScn!M548, SEARCH(" ", LMPreScn!M548)+1) -  (SEARCH(" ", LMPreScn!M548, SEARCH(" ", LMPreScn!M548)) + 1))</f>
        <v>the</v>
      </c>
      <c r="Q426" s="0" t="str">
        <f aca="false">IF(R426="attempted", 1, IF(R426="avoided", 2, IF(R426="began",3,IF(R426="completed",4, IF(R426="continued",5,IF(R426="endured", 6, IF(R426="enjoyed", 7, IF(R426="finished", 8, IF(R426="preferred", 9, IF(R426="resisted", 10, IF(R426="started", 11, IF(R426="tried",12,"ERROR"))))))))))))</f>
        <v>ERROR</v>
      </c>
      <c r="R426" s="0" t="n">
        <f aca="false">LMPreScn!T548</f>
        <v>0</v>
      </c>
      <c r="S426" s="0" t="n">
        <f aca="false">1 + (2*(INT((ROW()-2-240)/4))) + MOD(ROW()-2,2)</f>
        <v>93</v>
      </c>
      <c r="T426" s="0" t="n">
        <f aca="false">LMPreScn!CK548</f>
        <v>0</v>
      </c>
      <c r="U426" s="33" t="n">
        <f aca="false">U186</f>
        <v>0.163265306122449</v>
      </c>
      <c r="V426" s="0" t="n">
        <f aca="false">LMPreScn!R548</f>
        <v>3</v>
      </c>
      <c r="W426" s="0" t="n">
        <f aca="false">LMPreScn!S548</f>
        <v>7</v>
      </c>
      <c r="X426" s="0" t="str">
        <f aca="false">LMPreScn!M548</f>
        <v>Even the laziest people clean up around the house every once in a while.</v>
      </c>
      <c r="Y426" s="0" t="n">
        <f aca="false">LMPreScn!N548</f>
        <v>0</v>
      </c>
    </row>
    <row r="427" customFormat="false" ht="13.8" hidden="false" customHeight="false" outlineLevel="0" collapsed="false">
      <c r="A427" s="0" t="str">
        <f aca="false">CONCATENATE("Item/",ASC(C427),"/",E427)</f>
        <v>Item/14069/list_2/half_2/agent_94/metverb_ERROR/target_94/avtcon_1</v>
      </c>
      <c r="B427" s="34" t="str">
        <f aca="false">CONCATENATE("(#", ASC( LMPreScn!I549), ") \d+ (\d+)")</f>
        <v>(#14069) \d+ (\d+)</v>
      </c>
      <c r="C427" s="0" t="n">
        <f aca="false">LMPreScn!I549</f>
        <v>14069</v>
      </c>
      <c r="D427" s="0" t="str">
        <f aca="false">CONCATENATE(P427,"_", R427, "_", T427)</f>
        <v>used_0_0</v>
      </c>
      <c r="E427" s="0" t="str">
        <f aca="false">CONCATENATE( "list_", G427, "/", "half_", K427, "/", "agent_", O427, "/", "metverb_", Q427, "/", "target_", S427, "/", "avtcon_", I427)</f>
        <v>list_2/half_2/agent_94/metverb_ERROR/target_94/avtcon_1</v>
      </c>
      <c r="F427" s="0" t="str">
        <f aca="false">CONCATENATE( H427, "/", L427, "/", P427, "/", R427, "/", T427, "/", J427)</f>
        <v>BH1N/second/used/0/0/con</v>
      </c>
      <c r="G427" s="0" t="n">
        <f aca="false">IF(LEFT(H427,1)="A",1,IF(LEFT(H427,1)="B",2,IF(LEFT(H427,1)="C",3,IF(LEFT(H427,1)="D",4,#na))))</f>
        <v>2</v>
      </c>
      <c r="H427" s="0" t="str">
        <f aca="false">LMPreScn!A549</f>
        <v>BH1N</v>
      </c>
      <c r="I427" s="0" t="n">
        <v>1</v>
      </c>
      <c r="J427" s="0" t="s">
        <v>3592</v>
      </c>
      <c r="K427" s="0" t="n">
        <v>2</v>
      </c>
      <c r="L427" s="16" t="s">
        <v>3595</v>
      </c>
      <c r="M427" s="0" t="n">
        <f aca="false">1 + (2*(INT((ROW()-2-240)/4))) + MOD(ROW(),2)</f>
        <v>94</v>
      </c>
      <c r="N427" s="0" t="str">
        <f aca="false">CONCATENATE("context_",ASC(M427))</f>
        <v>context_94</v>
      </c>
      <c r="O427" s="0" t="n">
        <f aca="false">M427</f>
        <v>94</v>
      </c>
      <c r="P427" s="0" t="str">
        <f aca="false">MID(LMPreScn!M549, SEARCH(" ", LMPreScn!M549, SEARCH(" ", LMPreScn!M549))+1, SEARCH(" ", LMPreScn!M549, SEARCH(" ", LMPreScn!M549)+1) -  (SEARCH(" ", LMPreScn!M549, SEARCH(" ", LMPreScn!M549)) + 1))</f>
        <v>used</v>
      </c>
      <c r="Q427" s="0" t="str">
        <f aca="false">IF(R427="attempted", 1, IF(R427="avoided", 2, IF(R427="began",3,IF(R427="completed",4, IF(R427="continued",5,IF(R427="endured", 6, IF(R427="enjoyed", 7, IF(R427="finished", 8, IF(R427="preferred", 9, IF(R427="resisted", 10, IF(R427="started", 11, IF(R427="tried",12,"ERROR"))))))))))))</f>
        <v>ERROR</v>
      </c>
      <c r="R427" s="0" t="n">
        <f aca="false">LMPreScn!T549</f>
        <v>0</v>
      </c>
      <c r="S427" s="0" t="n">
        <f aca="false">1 + (2*(INT((ROW()-2-240)/4))) + MOD(ROW()-2,2)</f>
        <v>94</v>
      </c>
      <c r="T427" s="0" t="n">
        <f aca="false">LMPreScn!CK549</f>
        <v>0</v>
      </c>
      <c r="U427" s="33" t="n">
        <f aca="false">U187</f>
        <v>0.382978723404255</v>
      </c>
      <c r="V427" s="0" t="n">
        <f aca="false">LMPreScn!R549</f>
        <v>3</v>
      </c>
      <c r="W427" s="0" t="n">
        <f aca="false">LMPreScn!S549</f>
        <v>5</v>
      </c>
      <c r="X427" s="0" t="str">
        <f aca="false">LMPreScn!M549</f>
        <v>I used to love taking field trips with my elementary school.</v>
      </c>
      <c r="Y427" s="0" t="n">
        <f aca="false">LMPreScn!N549</f>
        <v>0</v>
      </c>
    </row>
    <row r="428" customFormat="false" ht="13.8" hidden="false" customHeight="false" outlineLevel="0" collapsed="false">
      <c r="A428" s="0" t="str">
        <f aca="false">CONCATENATE("Item/",ASC(C428),"/",E428)</f>
        <v>Item/14069/list_3/half_2/agent_93/metverb_ERROR/target_94/avtcon_2</v>
      </c>
      <c r="B428" s="34" t="str">
        <f aca="false">CONCATENATE("(#", ASC( LMPreScn!I550), ") \d+ (\d+)")</f>
        <v>(#14069) \d+ (\d+)</v>
      </c>
      <c r="C428" s="0" t="n">
        <f aca="false">LMPreScn!I550</f>
        <v>14069</v>
      </c>
      <c r="D428" s="0" t="str">
        <f aca="false">CONCATENATE(P428,"_", R428, "_", T428)</f>
        <v>the_0_0</v>
      </c>
      <c r="E428" s="0" t="str">
        <f aca="false">CONCATENATE( "list_", G428, "/", "half_", K428, "/", "agent_", O428, "/", "metverb_", Q428, "/", "target_", S428, "/", "avtcon_", I428)</f>
        <v>list_3/half_2/agent_93/metverb_ERROR/target_94/avtcon_2</v>
      </c>
      <c r="F428" s="0" t="str">
        <f aca="false">CONCATENATE( H428, "/", L428, "/", P428, "/", R428, "/", T428, "/", J428)</f>
        <v>CH1N/second/the/0/0/incon</v>
      </c>
      <c r="G428" s="0" t="n">
        <f aca="false">IF(LEFT(H428,1)="A",1,IF(LEFT(H428,1)="B",2,IF(LEFT(H428,1)="C",3,IF(LEFT(H428,1)="D",4,#na))))</f>
        <v>3</v>
      </c>
      <c r="H428" s="0" t="str">
        <f aca="false">LMPreScn!A550</f>
        <v>CH1N</v>
      </c>
      <c r="I428" s="0" t="n">
        <v>2</v>
      </c>
      <c r="J428" s="0" t="s">
        <v>3594</v>
      </c>
      <c r="K428" s="0" t="n">
        <v>2</v>
      </c>
      <c r="L428" s="16" t="s">
        <v>3595</v>
      </c>
      <c r="M428" s="0" t="n">
        <f aca="false">1 + (2*(INT((ROW()-2-240)/4))) + MOD(ROW()-2,2)</f>
        <v>93</v>
      </c>
      <c r="N428" s="0" t="str">
        <f aca="false">CONCATENATE("context_",ASC(M428))</f>
        <v>context_93</v>
      </c>
      <c r="O428" s="0" t="n">
        <f aca="false">M428</f>
        <v>93</v>
      </c>
      <c r="P428" s="0" t="str">
        <f aca="false">MID(LMPreScn!M550, SEARCH(" ", LMPreScn!M550, SEARCH(" ", LMPreScn!M550))+1, SEARCH(" ", LMPreScn!M550, SEARCH(" ", LMPreScn!M550)+1) -  (SEARCH(" ", LMPreScn!M550, SEARCH(" ", LMPreScn!M550)) + 1))</f>
        <v>the</v>
      </c>
      <c r="Q428" s="0" t="str">
        <f aca="false">IF(R428="attempted", 1, IF(R428="avoided", 2, IF(R428="began",3,IF(R428="completed",4, IF(R428="continued",5,IF(R428="endured", 6, IF(R428="enjoyed", 7, IF(R428="finished", 8, IF(R428="preferred", 9, IF(R428="resisted", 10, IF(R428="started", 11, IF(R428="tried",12,"ERROR"))))))))))))</f>
        <v>ERROR</v>
      </c>
      <c r="R428" s="0" t="n">
        <f aca="false">LMPreScn!T550</f>
        <v>0</v>
      </c>
      <c r="S428" s="0" t="n">
        <f aca="false">1 + (2*(INT((ROW()-2-240)/4))) + MOD(ROW()-1,2)</f>
        <v>94</v>
      </c>
      <c r="T428" s="0" t="n">
        <f aca="false">LMPreScn!CK550</f>
        <v>0</v>
      </c>
      <c r="U428" s="33" t="n">
        <f aca="false">U188</f>
        <v>0</v>
      </c>
      <c r="V428" s="0" t="n">
        <f aca="false">LMPreScn!R550</f>
        <v>3</v>
      </c>
      <c r="W428" s="0" t="n">
        <f aca="false">LMPreScn!S550</f>
        <v>7</v>
      </c>
      <c r="X428" s="0" t="str">
        <f aca="false">LMPreScn!M550</f>
        <v>Even the laziest people clean up around the house every once in a while.</v>
      </c>
      <c r="Y428" s="0" t="n">
        <f aca="false">LMPreScn!N550</f>
        <v>0</v>
      </c>
    </row>
    <row r="429" customFormat="false" ht="13.8" hidden="false" customHeight="false" outlineLevel="0" collapsed="false">
      <c r="A429" s="0" t="str">
        <f aca="false">CONCATENATE("Item/",ASC(C429),"/",E429)</f>
        <v>Item/14069/list_4/half_2/agent_94/metverb_ERROR/target_93/avtcon_2</v>
      </c>
      <c r="B429" s="34" t="str">
        <f aca="false">CONCATENATE("(#", ASC( LMPreScn!I551), ") \d+ (\d+)")</f>
        <v>(#14069) \d+ (\d+)</v>
      </c>
      <c r="C429" s="0" t="n">
        <f aca="false">LMPreScn!I551</f>
        <v>14069</v>
      </c>
      <c r="D429" s="0" t="str">
        <f aca="false">CONCATENATE(P429,"_", R429, "_", T429)</f>
        <v>used_0_0</v>
      </c>
      <c r="E429" s="0" t="str">
        <f aca="false">CONCATENATE( "list_", G429, "/", "half_", K429, "/", "agent_", O429, "/", "metverb_", Q429, "/", "target_", S429, "/", "avtcon_", I429)</f>
        <v>list_4/half_2/agent_94/metverb_ERROR/target_93/avtcon_2</v>
      </c>
      <c r="F429" s="0" t="str">
        <f aca="false">CONCATENATE( H429, "/", L429, "/", P429, "/", R429, "/", T429, "/", J429)</f>
        <v>DH1N/second/used/0/0/incon</v>
      </c>
      <c r="G429" s="0" t="n">
        <f aca="false">IF(LEFT(H429,1)="A",1,IF(LEFT(H429,1)="B",2,IF(LEFT(H429,1)="C",3,IF(LEFT(H429,1)="D",4,#na))))</f>
        <v>4</v>
      </c>
      <c r="H429" s="0" t="str">
        <f aca="false">LMPreScn!A551</f>
        <v>DH1N</v>
      </c>
      <c r="I429" s="0" t="n">
        <v>2</v>
      </c>
      <c r="J429" s="0" t="s">
        <v>3594</v>
      </c>
      <c r="K429" s="0" t="n">
        <v>2</v>
      </c>
      <c r="L429" s="16" t="s">
        <v>3595</v>
      </c>
      <c r="M429" s="0" t="n">
        <f aca="false">1 + (2*(INT((ROW()-2-240)/4))) + MOD(ROW(),2)</f>
        <v>94</v>
      </c>
      <c r="N429" s="0" t="str">
        <f aca="false">CONCATENATE("context_",ASC(M429))</f>
        <v>context_94</v>
      </c>
      <c r="O429" s="0" t="n">
        <f aca="false">M429</f>
        <v>94</v>
      </c>
      <c r="P429" s="0" t="str">
        <f aca="false">MID(LMPreScn!M551, SEARCH(" ", LMPreScn!M551, SEARCH(" ", LMPreScn!M551))+1, SEARCH(" ", LMPreScn!M551, SEARCH(" ", LMPreScn!M551)+1) -  (SEARCH(" ", LMPreScn!M551, SEARCH(" ", LMPreScn!M551)) + 1))</f>
        <v>used</v>
      </c>
      <c r="Q429" s="0" t="str">
        <f aca="false">IF(R429="attempted", 1, IF(R429="avoided", 2, IF(R429="began",3,IF(R429="completed",4, IF(R429="continued",5,IF(R429="endured", 6, IF(R429="enjoyed", 7, IF(R429="finished", 8, IF(R429="preferred", 9, IF(R429="resisted", 10, IF(R429="started", 11, IF(R429="tried",12,"ERROR"))))))))))))</f>
        <v>ERROR</v>
      </c>
      <c r="R429" s="0" t="n">
        <f aca="false">LMPreScn!T551</f>
        <v>0</v>
      </c>
      <c r="S429" s="0" t="n">
        <f aca="false">1 + (2*(INT((ROW()-2-240)/4))) + MOD(ROW()-1,2)</f>
        <v>93</v>
      </c>
      <c r="T429" s="0" t="n">
        <f aca="false">LMPreScn!CK551</f>
        <v>0</v>
      </c>
      <c r="U429" s="33" t="n">
        <f aca="false">U189</f>
        <v>0.0851063829787234</v>
      </c>
      <c r="V429" s="0" t="n">
        <f aca="false">LMPreScn!R551</f>
        <v>3</v>
      </c>
      <c r="W429" s="0" t="n">
        <f aca="false">LMPreScn!S551</f>
        <v>5</v>
      </c>
      <c r="X429" s="0" t="str">
        <f aca="false">LMPreScn!M551</f>
        <v>I used to love taking field trips with my elementary school.</v>
      </c>
      <c r="Y429" s="0" t="n">
        <f aca="false">LMPreScn!N551</f>
        <v>0</v>
      </c>
    </row>
    <row r="430" customFormat="false" ht="13.8" hidden="false" customHeight="false" outlineLevel="0" collapsed="false">
      <c r="A430" s="0" t="str">
        <f aca="false">CONCATENATE("Item/",ASC(C430),"/",E430)</f>
        <v>Item/19069/list_1/half_2/agent_95/metverb_ERROR/target_95/avtcon_1</v>
      </c>
      <c r="B430" s="34" t="str">
        <f aca="false">CONCATENATE("(#", ASC( LMPreScn!I552), ") \d+ (\d+)")</f>
        <v>(#19069) \d+ (\d+)</v>
      </c>
      <c r="C430" s="0" t="n">
        <f aca="false">LMPreScn!I552</f>
        <v>19069</v>
      </c>
      <c r="D430" s="0" t="str">
        <f aca="false">CONCATENATE(P430,"_", R430, "_", T430)</f>
        <v>used_0_0</v>
      </c>
      <c r="E430" s="0" t="str">
        <f aca="false">CONCATENATE( "list_", G430, "/", "half_", K430, "/", "agent_", O430, "/", "metverb_", Q430, "/", "target_", S430, "/", "avtcon_", I430)</f>
        <v>list_1/half_2/agent_95/metverb_ERROR/target_95/avtcon_1</v>
      </c>
      <c r="F430" s="0" t="str">
        <f aca="false">CONCATENATE( H430, "/", L430, "/", P430, "/", R430, "/", T430, "/", J430)</f>
        <v>AH2N/second/used/0/0/con</v>
      </c>
      <c r="G430" s="0" t="n">
        <f aca="false">IF(LEFT(H430,1)="A",1,IF(LEFT(H430,1)="B",2,IF(LEFT(H430,1)="C",3,IF(LEFT(H430,1)="D",4,#na))))</f>
        <v>1</v>
      </c>
      <c r="H430" s="0" t="str">
        <f aca="false">LMPreScn!A552</f>
        <v>AH2N</v>
      </c>
      <c r="I430" s="0" t="n">
        <v>1</v>
      </c>
      <c r="J430" s="0" t="s">
        <v>3592</v>
      </c>
      <c r="K430" s="0" t="n">
        <v>2</v>
      </c>
      <c r="L430" s="16" t="s">
        <v>3595</v>
      </c>
      <c r="M430" s="0" t="n">
        <f aca="false">1 + (2*(INT((ROW()-2-240)/4))) + MOD(ROW()-2,2)</f>
        <v>95</v>
      </c>
      <c r="N430" s="0" t="str">
        <f aca="false">CONCATENATE("context_",ASC(M430))</f>
        <v>context_95</v>
      </c>
      <c r="O430" s="0" t="n">
        <f aca="false">M430</f>
        <v>95</v>
      </c>
      <c r="P430" s="0" t="str">
        <f aca="false">MID(LMPreScn!M552, SEARCH(" ", LMPreScn!M552, SEARCH(" ", LMPreScn!M552))+1, SEARCH(" ", LMPreScn!M552, SEARCH(" ", LMPreScn!M552)+1) -  (SEARCH(" ", LMPreScn!M552, SEARCH(" ", LMPreScn!M552)) + 1))</f>
        <v>used</v>
      </c>
      <c r="Q430" s="0" t="str">
        <f aca="false">IF(R430="attempted", 1, IF(R430="avoided", 2, IF(R430="began",3,IF(R430="completed",4, IF(R430="continued",5,IF(R430="endured", 6, IF(R430="enjoyed", 7, IF(R430="finished", 8, IF(R430="preferred", 9, IF(R430="resisted", 10, IF(R430="started", 11, IF(R430="tried",12,"ERROR"))))))))))))</f>
        <v>ERROR</v>
      </c>
      <c r="R430" s="0" t="n">
        <f aca="false">LMPreScn!T552</f>
        <v>0</v>
      </c>
      <c r="S430" s="0" t="n">
        <f aca="false">1 + (2*(INT((ROW()-2-240)/4))) + MOD(ROW()-2,2)</f>
        <v>95</v>
      </c>
      <c r="T430" s="0" t="n">
        <f aca="false">LMPreScn!CK552</f>
        <v>0</v>
      </c>
      <c r="U430" s="33" t="n">
        <f aca="false">U190</f>
        <v>0.163265306122449</v>
      </c>
      <c r="V430" s="0" t="n">
        <f aca="false">LMPreScn!R552</f>
        <v>3</v>
      </c>
      <c r="W430" s="0" t="n">
        <f aca="false">LMPreScn!S552</f>
        <v>5</v>
      </c>
      <c r="X430" s="0" t="str">
        <f aca="false">LMPreScn!M552</f>
        <v>I used to love taking field trips with my elementary school.</v>
      </c>
      <c r="Y430" s="0" t="n">
        <f aca="false">LMPreScn!N552</f>
        <v>0</v>
      </c>
    </row>
    <row r="431" customFormat="false" ht="13.8" hidden="false" customHeight="false" outlineLevel="0" collapsed="false">
      <c r="A431" s="0" t="str">
        <f aca="false">CONCATENATE("Item/",ASC(C431),"/",E431)</f>
        <v>Item/19069/list_2/half_2/agent_96/metverb_ERROR/target_96/avtcon_1</v>
      </c>
      <c r="B431" s="34" t="str">
        <f aca="false">CONCATENATE("(#", ASC( LMPreScn!I553), ") \d+ (\d+)")</f>
        <v>(#19069) \d+ (\d+)</v>
      </c>
      <c r="C431" s="0" t="n">
        <f aca="false">LMPreScn!I553</f>
        <v>19069</v>
      </c>
      <c r="D431" s="0" t="str">
        <f aca="false">CONCATENATE(P431,"_", R431, "_", T431)</f>
        <v>the_0_0</v>
      </c>
      <c r="E431" s="0" t="str">
        <f aca="false">CONCATENATE( "list_", G431, "/", "half_", K431, "/", "agent_", O431, "/", "metverb_", Q431, "/", "target_", S431, "/", "avtcon_", I431)</f>
        <v>list_2/half_2/agent_96/metverb_ERROR/target_96/avtcon_1</v>
      </c>
      <c r="F431" s="0" t="str">
        <f aca="false">CONCATENATE( H431, "/", L431, "/", P431, "/", R431, "/", T431, "/", J431)</f>
        <v>BH2N/second/the/0/0/con</v>
      </c>
      <c r="G431" s="0" t="n">
        <f aca="false">IF(LEFT(H431,1)="A",1,IF(LEFT(H431,1)="B",2,IF(LEFT(H431,1)="C",3,IF(LEFT(H431,1)="D",4,#na))))</f>
        <v>2</v>
      </c>
      <c r="H431" s="0" t="str">
        <f aca="false">LMPreScn!A553</f>
        <v>BH2N</v>
      </c>
      <c r="I431" s="0" t="n">
        <v>1</v>
      </c>
      <c r="J431" s="0" t="s">
        <v>3592</v>
      </c>
      <c r="K431" s="0" t="n">
        <v>2</v>
      </c>
      <c r="L431" s="16" t="s">
        <v>3595</v>
      </c>
      <c r="M431" s="0" t="n">
        <f aca="false">1 + (2*(INT((ROW()-2-240)/4))) + MOD(ROW(),2)</f>
        <v>96</v>
      </c>
      <c r="N431" s="0" t="str">
        <f aca="false">CONCATENATE("context_",ASC(M431))</f>
        <v>context_96</v>
      </c>
      <c r="O431" s="0" t="n">
        <f aca="false">M431</f>
        <v>96</v>
      </c>
      <c r="P431" s="0" t="str">
        <f aca="false">MID(LMPreScn!M553, SEARCH(" ", LMPreScn!M553, SEARCH(" ", LMPreScn!M553))+1, SEARCH(" ", LMPreScn!M553, SEARCH(" ", LMPreScn!M553)+1) -  (SEARCH(" ", LMPreScn!M553, SEARCH(" ", LMPreScn!M553)) + 1))</f>
        <v>the</v>
      </c>
      <c r="Q431" s="0" t="str">
        <f aca="false">IF(R431="attempted", 1, IF(R431="avoided", 2, IF(R431="began",3,IF(R431="completed",4, IF(R431="continued",5,IF(R431="endured", 6, IF(R431="enjoyed", 7, IF(R431="finished", 8, IF(R431="preferred", 9, IF(R431="resisted", 10, IF(R431="started", 11, IF(R431="tried",12,"ERROR"))))))))))))</f>
        <v>ERROR</v>
      </c>
      <c r="R431" s="0" t="n">
        <f aca="false">LMPreScn!T553</f>
        <v>0</v>
      </c>
      <c r="S431" s="0" t="n">
        <f aca="false">1 + (2*(INT((ROW()-2-240)/4))) + MOD(ROW()-2,2)</f>
        <v>96</v>
      </c>
      <c r="T431" s="0" t="n">
        <f aca="false">LMPreScn!CK553</f>
        <v>0</v>
      </c>
      <c r="U431" s="33" t="n">
        <f aca="false">U191</f>
        <v>0.382978723404255</v>
      </c>
      <c r="V431" s="0" t="n">
        <f aca="false">LMPreScn!R553</f>
        <v>3</v>
      </c>
      <c r="W431" s="0" t="n">
        <f aca="false">LMPreScn!S553</f>
        <v>7</v>
      </c>
      <c r="X431" s="0" t="str">
        <f aca="false">LMPreScn!M553</f>
        <v>Even the laziest people clean up around the house every once in a while.</v>
      </c>
      <c r="Y431" s="0" t="n">
        <f aca="false">LMPreScn!N553</f>
        <v>0</v>
      </c>
    </row>
    <row r="432" customFormat="false" ht="13.8" hidden="false" customHeight="false" outlineLevel="0" collapsed="false">
      <c r="A432" s="0" t="str">
        <f aca="false">CONCATENATE("Item/",ASC(C432),"/",E432)</f>
        <v>Item/19069/list_3/half_2/agent_95/metverb_ERROR/target_96/avtcon_2</v>
      </c>
      <c r="B432" s="34" t="str">
        <f aca="false">CONCATENATE("(#", ASC( LMPreScn!I554), ") \d+ (\d+)")</f>
        <v>(#19069) \d+ (\d+)</v>
      </c>
      <c r="C432" s="0" t="n">
        <f aca="false">LMPreScn!I554</f>
        <v>19069</v>
      </c>
      <c r="D432" s="0" t="str">
        <f aca="false">CONCATENATE(P432,"_", R432, "_", T432)</f>
        <v>used_0_0</v>
      </c>
      <c r="E432" s="0" t="str">
        <f aca="false">CONCATENATE( "list_", G432, "/", "half_", K432, "/", "agent_", O432, "/", "metverb_", Q432, "/", "target_", S432, "/", "avtcon_", I432)</f>
        <v>list_3/half_2/agent_95/metverb_ERROR/target_96/avtcon_2</v>
      </c>
      <c r="F432" s="0" t="str">
        <f aca="false">CONCATENATE( H432, "/", L432, "/", P432, "/", R432, "/", T432, "/", J432)</f>
        <v>CH2N/second/used/0/0/incon</v>
      </c>
      <c r="G432" s="0" t="n">
        <f aca="false">IF(LEFT(H432,1)="A",1,IF(LEFT(H432,1)="B",2,IF(LEFT(H432,1)="C",3,IF(LEFT(H432,1)="D",4,#na))))</f>
        <v>3</v>
      </c>
      <c r="H432" s="0" t="str">
        <f aca="false">LMPreScn!A554</f>
        <v>CH2N</v>
      </c>
      <c r="I432" s="0" t="n">
        <v>2</v>
      </c>
      <c r="J432" s="0" t="s">
        <v>3594</v>
      </c>
      <c r="K432" s="0" t="n">
        <v>2</v>
      </c>
      <c r="L432" s="16" t="s">
        <v>3595</v>
      </c>
      <c r="M432" s="0" t="n">
        <f aca="false">1 + (2*(INT((ROW()-2-240)/4))) + MOD(ROW()-2,2)</f>
        <v>95</v>
      </c>
      <c r="N432" s="0" t="str">
        <f aca="false">CONCATENATE("context_",ASC(M432))</f>
        <v>context_95</v>
      </c>
      <c r="O432" s="0" t="n">
        <f aca="false">M432</f>
        <v>95</v>
      </c>
      <c r="P432" s="0" t="str">
        <f aca="false">MID(LMPreScn!M554, SEARCH(" ", LMPreScn!M554, SEARCH(" ", LMPreScn!M554))+1, SEARCH(" ", LMPreScn!M554, SEARCH(" ", LMPreScn!M554)+1) -  (SEARCH(" ", LMPreScn!M554, SEARCH(" ", LMPreScn!M554)) + 1))</f>
        <v>used</v>
      </c>
      <c r="Q432" s="0" t="str">
        <f aca="false">IF(R432="attempted", 1, IF(R432="avoided", 2, IF(R432="began",3,IF(R432="completed",4, IF(R432="continued",5,IF(R432="endured", 6, IF(R432="enjoyed", 7, IF(R432="finished", 8, IF(R432="preferred", 9, IF(R432="resisted", 10, IF(R432="started", 11, IF(R432="tried",12,"ERROR"))))))))))))</f>
        <v>ERROR</v>
      </c>
      <c r="R432" s="0" t="n">
        <f aca="false">LMPreScn!T554</f>
        <v>0</v>
      </c>
      <c r="S432" s="0" t="n">
        <f aca="false">1 + (2*(INT((ROW()-2-240)/4))) + MOD(ROW()-1,2)</f>
        <v>96</v>
      </c>
      <c r="T432" s="0" t="n">
        <f aca="false">LMPreScn!CK554</f>
        <v>0</v>
      </c>
      <c r="U432" s="33" t="n">
        <f aca="false">U192</f>
        <v>0</v>
      </c>
      <c r="V432" s="0" t="n">
        <f aca="false">LMPreScn!R554</f>
        <v>3</v>
      </c>
      <c r="W432" s="0" t="n">
        <f aca="false">LMPreScn!S554</f>
        <v>5</v>
      </c>
      <c r="X432" s="0" t="str">
        <f aca="false">LMPreScn!M554</f>
        <v>I used to love taking field trips with my elementary school.</v>
      </c>
      <c r="Y432" s="0" t="n">
        <f aca="false">LMPreScn!N554</f>
        <v>0</v>
      </c>
    </row>
    <row r="433" customFormat="false" ht="13.8" hidden="false" customHeight="false" outlineLevel="0" collapsed="false">
      <c r="A433" s="0" t="str">
        <f aca="false">CONCATENATE("Item/",ASC(C433),"/",E433)</f>
        <v>Item/19069/list_4/half_2/agent_96/metverb_ERROR/target_95/avtcon_2</v>
      </c>
      <c r="B433" s="34" t="str">
        <f aca="false">CONCATENATE("(#", ASC( LMPreScn!I555), ") \d+ (\d+)")</f>
        <v>(#19069) \d+ (\d+)</v>
      </c>
      <c r="C433" s="0" t="n">
        <f aca="false">LMPreScn!I555</f>
        <v>19069</v>
      </c>
      <c r="D433" s="0" t="str">
        <f aca="false">CONCATENATE(P433,"_", R433, "_", T433)</f>
        <v>the_0_0</v>
      </c>
      <c r="E433" s="0" t="str">
        <f aca="false">CONCATENATE( "list_", G433, "/", "half_", K433, "/", "agent_", O433, "/", "metverb_", Q433, "/", "target_", S433, "/", "avtcon_", I433)</f>
        <v>list_4/half_2/agent_96/metverb_ERROR/target_95/avtcon_2</v>
      </c>
      <c r="F433" s="0" t="str">
        <f aca="false">CONCATENATE( H433, "/", L433, "/", P433, "/", R433, "/", T433, "/", J433)</f>
        <v>DH2N/second/the/0/0/incon</v>
      </c>
      <c r="G433" s="0" t="n">
        <f aca="false">IF(LEFT(H433,1)="A",1,IF(LEFT(H433,1)="B",2,IF(LEFT(H433,1)="C",3,IF(LEFT(H433,1)="D",4,#na))))</f>
        <v>4</v>
      </c>
      <c r="H433" s="0" t="str">
        <f aca="false">LMPreScn!A555</f>
        <v>DH2N</v>
      </c>
      <c r="I433" s="0" t="n">
        <v>2</v>
      </c>
      <c r="J433" s="0" t="s">
        <v>3594</v>
      </c>
      <c r="K433" s="0" t="n">
        <v>2</v>
      </c>
      <c r="L433" s="16" t="s">
        <v>3595</v>
      </c>
      <c r="M433" s="0" t="n">
        <f aca="false">1 + (2*(INT((ROW()-2-240)/4))) + MOD(ROW(),2)</f>
        <v>96</v>
      </c>
      <c r="N433" s="0" t="str">
        <f aca="false">CONCATENATE("context_",ASC(M433))</f>
        <v>context_96</v>
      </c>
      <c r="O433" s="0" t="n">
        <f aca="false">M433</f>
        <v>96</v>
      </c>
      <c r="P433" s="0" t="str">
        <f aca="false">MID(LMPreScn!M555, SEARCH(" ", LMPreScn!M555, SEARCH(" ", LMPreScn!M555))+1, SEARCH(" ", LMPreScn!M555, SEARCH(" ", LMPreScn!M555)+1) -  (SEARCH(" ", LMPreScn!M555, SEARCH(" ", LMPreScn!M555)) + 1))</f>
        <v>the</v>
      </c>
      <c r="Q433" s="0" t="str">
        <f aca="false">IF(R433="attempted", 1, IF(R433="avoided", 2, IF(R433="began",3,IF(R433="completed",4, IF(R433="continued",5,IF(R433="endured", 6, IF(R433="enjoyed", 7, IF(R433="finished", 8, IF(R433="preferred", 9, IF(R433="resisted", 10, IF(R433="started", 11, IF(R433="tried",12,"ERROR"))))))))))))</f>
        <v>ERROR</v>
      </c>
      <c r="R433" s="0" t="n">
        <f aca="false">LMPreScn!T555</f>
        <v>0</v>
      </c>
      <c r="S433" s="0" t="n">
        <f aca="false">1 + (2*(INT((ROW()-2-240)/4))) + MOD(ROW()-1,2)</f>
        <v>95</v>
      </c>
      <c r="T433" s="0" t="n">
        <f aca="false">LMPreScn!CK555</f>
        <v>0</v>
      </c>
      <c r="U433" s="33" t="n">
        <f aca="false">U193</f>
        <v>0.0851063829787234</v>
      </c>
      <c r="V433" s="0" t="n">
        <f aca="false">LMPreScn!R555</f>
        <v>3</v>
      </c>
      <c r="W433" s="0" t="n">
        <f aca="false">LMPreScn!S555</f>
        <v>7</v>
      </c>
      <c r="X433" s="0" t="str">
        <f aca="false">LMPreScn!M555</f>
        <v>Even the laziest people clean up around the house every once in a while.</v>
      </c>
      <c r="Y433" s="0" t="n">
        <f aca="false">LMPreScn!N555</f>
        <v>0</v>
      </c>
    </row>
    <row r="434" customFormat="false" ht="13.8" hidden="false" customHeight="false" outlineLevel="0" collapsed="false">
      <c r="A434" s="0" t="str">
        <f aca="false">CONCATENATE("Item/",ASC(C434),"/",E434)</f>
        <v>Item/14070/list_1/half_2/agent_97/metverb_ERROR/target_97/avtcon_1</v>
      </c>
      <c r="B434" s="34" t="str">
        <f aca="false">CONCATENATE("(#", ASC( LMPreScn!I556), ") \d+ (\d+)")</f>
        <v>(#14070) \d+ (\d+)</v>
      </c>
      <c r="C434" s="0" t="n">
        <f aca="false">LMPreScn!I556</f>
        <v>14070</v>
      </c>
      <c r="D434" s="0" t="str">
        <f aca="false">CONCATENATE(P434,"_", R434, "_", T434)</f>
        <v>had_0_0</v>
      </c>
      <c r="E434" s="0" t="str">
        <f aca="false">CONCATENATE( "list_", G434, "/", "half_", K434, "/", "agent_", O434, "/", "metverb_", Q434, "/", "target_", S434, "/", "avtcon_", I434)</f>
        <v>list_1/half_2/agent_97/metverb_ERROR/target_97/avtcon_1</v>
      </c>
      <c r="F434" s="0" t="str">
        <f aca="false">CONCATENATE( H434, "/", L434, "/", P434, "/", R434, "/", T434, "/", J434)</f>
        <v>AH1N/second/had/0/0/con</v>
      </c>
      <c r="G434" s="0" t="n">
        <f aca="false">IF(LEFT(H434,1)="A",1,IF(LEFT(H434,1)="B",2,IF(LEFT(H434,1)="C",3,IF(LEFT(H434,1)="D",4,#na))))</f>
        <v>1</v>
      </c>
      <c r="H434" s="0" t="str">
        <f aca="false">LMPreScn!A556</f>
        <v>AH1N</v>
      </c>
      <c r="I434" s="0" t="n">
        <v>1</v>
      </c>
      <c r="J434" s="0" t="s">
        <v>3592</v>
      </c>
      <c r="K434" s="0" t="n">
        <v>2</v>
      </c>
      <c r="L434" s="16" t="s">
        <v>3595</v>
      </c>
      <c r="M434" s="0" t="n">
        <f aca="false">1 + (2*(INT((ROW()-2-240)/4))) + MOD(ROW()-2,2)</f>
        <v>97</v>
      </c>
      <c r="N434" s="0" t="str">
        <f aca="false">CONCATENATE("context_",ASC(M434))</f>
        <v>context_97</v>
      </c>
      <c r="O434" s="0" t="n">
        <f aca="false">M434</f>
        <v>97</v>
      </c>
      <c r="P434" s="0" t="str">
        <f aca="false">MID(LMPreScn!M556, SEARCH(" ", LMPreScn!M556, SEARCH(" ", LMPreScn!M556))+1, SEARCH(" ", LMPreScn!M556, SEARCH(" ", LMPreScn!M556)+1) -  (SEARCH(" ", LMPreScn!M556, SEARCH(" ", LMPreScn!M556)) + 1))</f>
        <v>had</v>
      </c>
      <c r="Q434" s="0" t="str">
        <f aca="false">IF(R434="attempted", 1, IF(R434="avoided", 2, IF(R434="began",3,IF(R434="completed",4, IF(R434="continued",5,IF(R434="endured", 6, IF(R434="enjoyed", 7, IF(R434="finished", 8, IF(R434="preferred", 9, IF(R434="resisted", 10, IF(R434="started", 11, IF(R434="tried",12,"ERROR"))))))))))))</f>
        <v>ERROR</v>
      </c>
      <c r="R434" s="0" t="n">
        <f aca="false">LMPreScn!T556</f>
        <v>0</v>
      </c>
      <c r="S434" s="0" t="n">
        <f aca="false">1 + (2*(INT((ROW()-2-240)/4))) + MOD(ROW()-2,2)</f>
        <v>97</v>
      </c>
      <c r="T434" s="0" t="n">
        <f aca="false">LMPreScn!CK556</f>
        <v>0</v>
      </c>
      <c r="U434" s="33" t="n">
        <f aca="false">U194</f>
        <v>0.326530612244898</v>
      </c>
      <c r="V434" s="0" t="n">
        <f aca="false">LMPreScn!R556</f>
        <v>3</v>
      </c>
      <c r="W434" s="0" t="n">
        <f aca="false">LMPreScn!S556</f>
        <v>5</v>
      </c>
      <c r="X434" s="0" t="str">
        <f aca="false">LMPreScn!M556</f>
        <v>Jenny had a really difficult math exam earlier this week.</v>
      </c>
      <c r="Y434" s="0" t="n">
        <f aca="false">LMPreScn!N556</f>
        <v>0</v>
      </c>
    </row>
    <row r="435" customFormat="false" ht="13.8" hidden="false" customHeight="false" outlineLevel="0" collapsed="false">
      <c r="A435" s="0" t="str">
        <f aca="false">CONCATENATE("Item/",ASC(C435),"/",E435)</f>
        <v>Item/14070/list_2/half_2/agent_98/metverb_ERROR/target_98/avtcon_1</v>
      </c>
      <c r="B435" s="34" t="str">
        <f aca="false">CONCATENATE("(#", ASC( LMPreScn!I557), ") \d+ (\d+)")</f>
        <v>(#14070) \d+ (\d+)</v>
      </c>
      <c r="C435" s="0" t="n">
        <f aca="false">LMPreScn!I557</f>
        <v>14070</v>
      </c>
      <c r="D435" s="0" t="str">
        <f aca="false">CONCATENATE(P435,"_", R435, "_", T435)</f>
        <v>for_0_0</v>
      </c>
      <c r="E435" s="0" t="str">
        <f aca="false">CONCATENATE( "list_", G435, "/", "half_", K435, "/", "agent_", O435, "/", "metverb_", Q435, "/", "target_", S435, "/", "avtcon_", I435)</f>
        <v>list_2/half_2/agent_98/metverb_ERROR/target_98/avtcon_1</v>
      </c>
      <c r="F435" s="0" t="str">
        <f aca="false">CONCATENATE( H435, "/", L435, "/", P435, "/", R435, "/", T435, "/", J435)</f>
        <v>BH1N/second/for/0/0/con</v>
      </c>
      <c r="G435" s="0" t="n">
        <f aca="false">IF(LEFT(H435,1)="A",1,IF(LEFT(H435,1)="B",2,IF(LEFT(H435,1)="C",3,IF(LEFT(H435,1)="D",4,#na))))</f>
        <v>2</v>
      </c>
      <c r="H435" s="0" t="str">
        <f aca="false">LMPreScn!A557</f>
        <v>BH1N</v>
      </c>
      <c r="I435" s="0" t="n">
        <v>1</v>
      </c>
      <c r="J435" s="0" t="s">
        <v>3592</v>
      </c>
      <c r="K435" s="0" t="n">
        <v>2</v>
      </c>
      <c r="L435" s="16" t="s">
        <v>3595</v>
      </c>
      <c r="M435" s="0" t="n">
        <f aca="false">1 + (2*(INT((ROW()-2-240)/4))) + MOD(ROW(),2)</f>
        <v>98</v>
      </c>
      <c r="N435" s="0" t="str">
        <f aca="false">CONCATENATE("context_",ASC(M435))</f>
        <v>context_98</v>
      </c>
      <c r="O435" s="0" t="n">
        <f aca="false">M435</f>
        <v>98</v>
      </c>
      <c r="P435" s="0" t="str">
        <f aca="false">MID(LMPreScn!M557, SEARCH(" ", LMPreScn!M557, SEARCH(" ", LMPreScn!M557))+1, SEARCH(" ", LMPreScn!M557, SEARCH(" ", LMPreScn!M557)+1) -  (SEARCH(" ", LMPreScn!M557, SEARCH(" ", LMPreScn!M557)) + 1))</f>
        <v>for</v>
      </c>
      <c r="Q435" s="0" t="str">
        <f aca="false">IF(R435="attempted", 1, IF(R435="avoided", 2, IF(R435="began",3,IF(R435="completed",4, IF(R435="continued",5,IF(R435="endured", 6, IF(R435="enjoyed", 7, IF(R435="finished", 8, IF(R435="preferred", 9, IF(R435="resisted", 10, IF(R435="started", 11, IF(R435="tried",12,"ERROR"))))))))))))</f>
        <v>ERROR</v>
      </c>
      <c r="R435" s="0" t="n">
        <f aca="false">LMPreScn!T557</f>
        <v>0</v>
      </c>
      <c r="S435" s="0" t="n">
        <f aca="false">1 + (2*(INT((ROW()-2-240)/4))) + MOD(ROW()-2,2)</f>
        <v>98</v>
      </c>
      <c r="T435" s="0" t="n">
        <f aca="false">LMPreScn!CK557</f>
        <v>0</v>
      </c>
      <c r="U435" s="33" t="n">
        <f aca="false">U195</f>
        <v>0.714285714285714</v>
      </c>
      <c r="V435" s="0" t="n">
        <f aca="false">LMPreScn!R557</f>
        <v>3</v>
      </c>
      <c r="W435" s="0" t="n">
        <f aca="false">LMPreScn!S557</f>
        <v>9</v>
      </c>
      <c r="X435" s="0" t="str">
        <f aca="false">LMPreScn!M557</f>
        <v>Filming for the new movie was getting underway, and the crew was ready to shoot the first scene.</v>
      </c>
      <c r="Y435" s="0" t="n">
        <f aca="false">LMPreScn!N557</f>
        <v>0</v>
      </c>
    </row>
    <row r="436" customFormat="false" ht="13.8" hidden="false" customHeight="false" outlineLevel="0" collapsed="false">
      <c r="A436" s="0" t="str">
        <f aca="false">CONCATENATE("Item/",ASC(C436),"/",E436)</f>
        <v>Item/14070/list_3/half_2/agent_97/metverb_ERROR/target_98/avtcon_2</v>
      </c>
      <c r="B436" s="34" t="str">
        <f aca="false">CONCATENATE("(#", ASC( LMPreScn!I558), ") \d+ (\d+)")</f>
        <v>(#14070) \d+ (\d+)</v>
      </c>
      <c r="C436" s="0" t="n">
        <f aca="false">LMPreScn!I558</f>
        <v>14070</v>
      </c>
      <c r="D436" s="0" t="str">
        <f aca="false">CONCATENATE(P436,"_", R436, "_", T436)</f>
        <v>had_0_0</v>
      </c>
      <c r="E436" s="0" t="str">
        <f aca="false">CONCATENATE( "list_", G436, "/", "half_", K436, "/", "agent_", O436, "/", "metverb_", Q436, "/", "target_", S436, "/", "avtcon_", I436)</f>
        <v>list_3/half_2/agent_97/metverb_ERROR/target_98/avtcon_2</v>
      </c>
      <c r="F436" s="0" t="str">
        <f aca="false">CONCATENATE( H436, "/", L436, "/", P436, "/", R436, "/", T436, "/", J436)</f>
        <v>CH1N/second/had/0/0/incon</v>
      </c>
      <c r="G436" s="0" t="n">
        <f aca="false">IF(LEFT(H436,1)="A",1,IF(LEFT(H436,1)="B",2,IF(LEFT(H436,1)="C",3,IF(LEFT(H436,1)="D",4,#na))))</f>
        <v>3</v>
      </c>
      <c r="H436" s="0" t="str">
        <f aca="false">LMPreScn!A558</f>
        <v>CH1N</v>
      </c>
      <c r="I436" s="0" t="n">
        <v>2</v>
      </c>
      <c r="J436" s="0" t="s">
        <v>3594</v>
      </c>
      <c r="K436" s="0" t="n">
        <v>2</v>
      </c>
      <c r="L436" s="16" t="s">
        <v>3595</v>
      </c>
      <c r="M436" s="0" t="n">
        <f aca="false">1 + (2*(INT((ROW()-2-240)/4))) + MOD(ROW()-2,2)</f>
        <v>97</v>
      </c>
      <c r="N436" s="0" t="str">
        <f aca="false">CONCATENATE("context_",ASC(M436))</f>
        <v>context_97</v>
      </c>
      <c r="O436" s="0" t="n">
        <f aca="false">M436</f>
        <v>97</v>
      </c>
      <c r="P436" s="0" t="str">
        <f aca="false">MID(LMPreScn!M558, SEARCH(" ", LMPreScn!M558, SEARCH(" ", LMPreScn!M558))+1, SEARCH(" ", LMPreScn!M558, SEARCH(" ", LMPreScn!M558)+1) -  (SEARCH(" ", LMPreScn!M558, SEARCH(" ", LMPreScn!M558)) + 1))</f>
        <v>had</v>
      </c>
      <c r="Q436" s="0" t="str">
        <f aca="false">IF(R436="attempted", 1, IF(R436="avoided", 2, IF(R436="began",3,IF(R436="completed",4, IF(R436="continued",5,IF(R436="endured", 6, IF(R436="enjoyed", 7, IF(R436="finished", 8, IF(R436="preferred", 9, IF(R436="resisted", 10, IF(R436="started", 11, IF(R436="tried",12,"ERROR"))))))))))))</f>
        <v>ERROR</v>
      </c>
      <c r="R436" s="0" t="n">
        <f aca="false">LMPreScn!T558</f>
        <v>0</v>
      </c>
      <c r="S436" s="0" t="n">
        <f aca="false">1 + (2*(INT((ROW()-2-240)/4))) + MOD(ROW()-1,2)</f>
        <v>98</v>
      </c>
      <c r="T436" s="0" t="n">
        <f aca="false">LMPreScn!CK558</f>
        <v>0</v>
      </c>
      <c r="U436" s="33" t="n">
        <f aca="false">U196</f>
        <v>0.0204081632653061</v>
      </c>
      <c r="V436" s="0" t="n">
        <f aca="false">LMPreScn!R558</f>
        <v>3</v>
      </c>
      <c r="W436" s="0" t="n">
        <f aca="false">LMPreScn!S558</f>
        <v>5</v>
      </c>
      <c r="X436" s="0" t="str">
        <f aca="false">LMPreScn!M558</f>
        <v>Jenny had a really difficult math exam earlier this week.</v>
      </c>
      <c r="Y436" s="0" t="n">
        <f aca="false">LMPreScn!N558</f>
        <v>0</v>
      </c>
    </row>
    <row r="437" customFormat="false" ht="13.8" hidden="false" customHeight="false" outlineLevel="0" collapsed="false">
      <c r="A437" s="0" t="str">
        <f aca="false">CONCATENATE("Item/",ASC(C437),"/",E437)</f>
        <v>Item/14070/list_4/half_2/agent_98/metverb_ERROR/target_97/avtcon_2</v>
      </c>
      <c r="B437" s="34" t="str">
        <f aca="false">CONCATENATE("(#", ASC( LMPreScn!I559), ") \d+ (\d+)")</f>
        <v>(#14070) \d+ (\d+)</v>
      </c>
      <c r="C437" s="0" t="n">
        <f aca="false">LMPreScn!I559</f>
        <v>14070</v>
      </c>
      <c r="D437" s="0" t="str">
        <f aca="false">CONCATENATE(P437,"_", R437, "_", T437)</f>
        <v>for_0_0</v>
      </c>
      <c r="E437" s="0" t="str">
        <f aca="false">CONCATENATE( "list_", G437, "/", "half_", K437, "/", "agent_", O437, "/", "metverb_", Q437, "/", "target_", S437, "/", "avtcon_", I437)</f>
        <v>list_4/half_2/agent_98/metverb_ERROR/target_97/avtcon_2</v>
      </c>
      <c r="F437" s="0" t="str">
        <f aca="false">CONCATENATE( H437, "/", L437, "/", P437, "/", R437, "/", T437, "/", J437)</f>
        <v>DH1N/second/for/0/0/incon</v>
      </c>
      <c r="G437" s="0" t="n">
        <f aca="false">IF(LEFT(H437,1)="A",1,IF(LEFT(H437,1)="B",2,IF(LEFT(H437,1)="C",3,IF(LEFT(H437,1)="D",4,#na))))</f>
        <v>4</v>
      </c>
      <c r="H437" s="0" t="str">
        <f aca="false">LMPreScn!A559</f>
        <v>DH1N</v>
      </c>
      <c r="I437" s="0" t="n">
        <v>2</v>
      </c>
      <c r="J437" s="0" t="s">
        <v>3594</v>
      </c>
      <c r="K437" s="0" t="n">
        <v>2</v>
      </c>
      <c r="L437" s="16" t="s">
        <v>3595</v>
      </c>
      <c r="M437" s="0" t="n">
        <f aca="false">1 + (2*(INT((ROW()-2-240)/4))) + MOD(ROW(),2)</f>
        <v>98</v>
      </c>
      <c r="N437" s="0" t="str">
        <f aca="false">CONCATENATE("context_",ASC(M437))</f>
        <v>context_98</v>
      </c>
      <c r="O437" s="0" t="n">
        <f aca="false">M437</f>
        <v>98</v>
      </c>
      <c r="P437" s="0" t="str">
        <f aca="false">MID(LMPreScn!M559, SEARCH(" ", LMPreScn!M559, SEARCH(" ", LMPreScn!M559))+1, SEARCH(" ", LMPreScn!M559, SEARCH(" ", LMPreScn!M559)+1) -  (SEARCH(" ", LMPreScn!M559, SEARCH(" ", LMPreScn!M559)) + 1))</f>
        <v>for</v>
      </c>
      <c r="Q437" s="0" t="str">
        <f aca="false">IF(R437="attempted", 1, IF(R437="avoided", 2, IF(R437="began",3,IF(R437="completed",4, IF(R437="continued",5,IF(R437="endured", 6, IF(R437="enjoyed", 7, IF(R437="finished", 8, IF(R437="preferred", 9, IF(R437="resisted", 10, IF(R437="started", 11, IF(R437="tried",12,"ERROR"))))))))))))</f>
        <v>ERROR</v>
      </c>
      <c r="R437" s="0" t="n">
        <f aca="false">LMPreScn!T559</f>
        <v>0</v>
      </c>
      <c r="S437" s="0" t="n">
        <f aca="false">1 + (2*(INT((ROW()-2-240)/4))) + MOD(ROW()-1,2)</f>
        <v>97</v>
      </c>
      <c r="T437" s="0" t="n">
        <f aca="false">LMPreScn!CK559</f>
        <v>0</v>
      </c>
      <c r="U437" s="33" t="n">
        <f aca="false">U197</f>
        <v>0</v>
      </c>
      <c r="V437" s="0" t="n">
        <f aca="false">LMPreScn!R559</f>
        <v>3</v>
      </c>
      <c r="W437" s="0" t="n">
        <f aca="false">LMPreScn!S559</f>
        <v>9</v>
      </c>
      <c r="X437" s="0" t="str">
        <f aca="false">LMPreScn!M559</f>
        <v>Filming for the new movie was getting underway, and the crew was ready to shoot the first scene.</v>
      </c>
      <c r="Y437" s="0" t="n">
        <f aca="false">LMPreScn!N559</f>
        <v>0</v>
      </c>
    </row>
    <row r="438" customFormat="false" ht="13.8" hidden="false" customHeight="false" outlineLevel="0" collapsed="false">
      <c r="A438" s="0" t="str">
        <f aca="false">CONCATENATE("Item/",ASC(C438),"/",E438)</f>
        <v>Item/19070/list_1/half_2/agent_99/metverb_ERROR/target_99/avtcon_1</v>
      </c>
      <c r="B438" s="34" t="str">
        <f aca="false">CONCATENATE("(#", ASC( LMPreScn!I560), ") \d+ (\d+)")</f>
        <v>(#19070) \d+ (\d+)</v>
      </c>
      <c r="C438" s="0" t="n">
        <f aca="false">LMPreScn!I560</f>
        <v>19070</v>
      </c>
      <c r="D438" s="0" t="str">
        <f aca="false">CONCATENATE(P438,"_", R438, "_", T438)</f>
        <v>for_0_0</v>
      </c>
      <c r="E438" s="0" t="str">
        <f aca="false">CONCATENATE( "list_", G438, "/", "half_", K438, "/", "agent_", O438, "/", "metverb_", Q438, "/", "target_", S438, "/", "avtcon_", I438)</f>
        <v>list_1/half_2/agent_99/metverb_ERROR/target_99/avtcon_1</v>
      </c>
      <c r="F438" s="0" t="str">
        <f aca="false">CONCATENATE( H438, "/", L438, "/", P438, "/", R438, "/", T438, "/", J438)</f>
        <v>AH2N/second/for/0/0/con</v>
      </c>
      <c r="G438" s="0" t="n">
        <f aca="false">IF(LEFT(H438,1)="A",1,IF(LEFT(H438,1)="B",2,IF(LEFT(H438,1)="C",3,IF(LEFT(H438,1)="D",4,#na))))</f>
        <v>1</v>
      </c>
      <c r="H438" s="0" t="str">
        <f aca="false">LMPreScn!A560</f>
        <v>AH2N</v>
      </c>
      <c r="I438" s="0" t="n">
        <v>1</v>
      </c>
      <c r="J438" s="0" t="s">
        <v>3592</v>
      </c>
      <c r="K438" s="0" t="n">
        <v>2</v>
      </c>
      <c r="L438" s="16" t="s">
        <v>3595</v>
      </c>
      <c r="M438" s="0" t="n">
        <f aca="false">1 + (2*(INT((ROW()-2-240)/4))) + MOD(ROW()-2,2)</f>
        <v>99</v>
      </c>
      <c r="N438" s="0" t="str">
        <f aca="false">CONCATENATE("context_",ASC(M438))</f>
        <v>context_99</v>
      </c>
      <c r="O438" s="0" t="n">
        <f aca="false">M438</f>
        <v>99</v>
      </c>
      <c r="P438" s="0" t="str">
        <f aca="false">MID(LMPreScn!M560, SEARCH(" ", LMPreScn!M560, SEARCH(" ", LMPreScn!M560))+1, SEARCH(" ", LMPreScn!M560, SEARCH(" ", LMPreScn!M560)+1) -  (SEARCH(" ", LMPreScn!M560, SEARCH(" ", LMPreScn!M560)) + 1))</f>
        <v>for</v>
      </c>
      <c r="Q438" s="0" t="str">
        <f aca="false">IF(R438="attempted", 1, IF(R438="avoided", 2, IF(R438="began",3,IF(R438="completed",4, IF(R438="continued",5,IF(R438="endured", 6, IF(R438="enjoyed", 7, IF(R438="finished", 8, IF(R438="preferred", 9, IF(R438="resisted", 10, IF(R438="started", 11, IF(R438="tried",12,"ERROR"))))))))))))</f>
        <v>ERROR</v>
      </c>
      <c r="R438" s="0" t="n">
        <f aca="false">LMPreScn!T560</f>
        <v>0</v>
      </c>
      <c r="S438" s="0" t="n">
        <f aca="false">1 + (2*(INT((ROW()-2-240)/4))) + MOD(ROW()-2,2)</f>
        <v>99</v>
      </c>
      <c r="T438" s="0" t="n">
        <f aca="false">LMPreScn!CK560</f>
        <v>0</v>
      </c>
      <c r="U438" s="33" t="n">
        <f aca="false">U198</f>
        <v>0.326530612244898</v>
      </c>
      <c r="V438" s="0" t="n">
        <f aca="false">LMPreScn!R560</f>
        <v>3</v>
      </c>
      <c r="W438" s="0" t="n">
        <f aca="false">LMPreScn!S560</f>
        <v>9</v>
      </c>
      <c r="X438" s="0" t="str">
        <f aca="false">LMPreScn!M560</f>
        <v>Filming for the new movie was getting underway, and the crew was ready to shoot the first scene.</v>
      </c>
      <c r="Y438" s="0" t="n">
        <f aca="false">LMPreScn!N560</f>
        <v>0</v>
      </c>
    </row>
    <row r="439" customFormat="false" ht="13.8" hidden="false" customHeight="false" outlineLevel="0" collapsed="false">
      <c r="A439" s="0" t="str">
        <f aca="false">CONCATENATE("Item/",ASC(C439),"/",E439)</f>
        <v>Item/19070/list_2/half_2/agent_100/metverb_ERROR/target_100/avtcon_1</v>
      </c>
      <c r="B439" s="34" t="str">
        <f aca="false">CONCATENATE("(#", ASC( LMPreScn!I561), ") \d+ (\d+)")</f>
        <v>(#19070) \d+ (\d+)</v>
      </c>
      <c r="C439" s="0" t="n">
        <f aca="false">LMPreScn!I561</f>
        <v>19070</v>
      </c>
      <c r="D439" s="0" t="str">
        <f aca="false">CONCATENATE(P439,"_", R439, "_", T439)</f>
        <v>had_0_0</v>
      </c>
      <c r="E439" s="0" t="str">
        <f aca="false">CONCATENATE( "list_", G439, "/", "half_", K439, "/", "agent_", O439, "/", "metverb_", Q439, "/", "target_", S439, "/", "avtcon_", I439)</f>
        <v>list_2/half_2/agent_100/metverb_ERROR/target_100/avtcon_1</v>
      </c>
      <c r="F439" s="0" t="str">
        <f aca="false">CONCATENATE( H439, "/", L439, "/", P439, "/", R439, "/", T439, "/", J439)</f>
        <v>BH2N/second/had/0/0/con</v>
      </c>
      <c r="G439" s="0" t="n">
        <f aca="false">IF(LEFT(H439,1)="A",1,IF(LEFT(H439,1)="B",2,IF(LEFT(H439,1)="C",3,IF(LEFT(H439,1)="D",4,#na))))</f>
        <v>2</v>
      </c>
      <c r="H439" s="0" t="str">
        <f aca="false">LMPreScn!A561</f>
        <v>BH2N</v>
      </c>
      <c r="I439" s="0" t="n">
        <v>1</v>
      </c>
      <c r="J439" s="0" t="s">
        <v>3592</v>
      </c>
      <c r="K439" s="0" t="n">
        <v>2</v>
      </c>
      <c r="L439" s="16" t="s">
        <v>3595</v>
      </c>
      <c r="M439" s="0" t="n">
        <f aca="false">1 + (2*(INT((ROW()-2-240)/4))) + MOD(ROW(),2)</f>
        <v>100</v>
      </c>
      <c r="N439" s="0" t="str">
        <f aca="false">CONCATENATE("context_",ASC(M439))</f>
        <v>context_100</v>
      </c>
      <c r="O439" s="0" t="n">
        <f aca="false">M439</f>
        <v>100</v>
      </c>
      <c r="P439" s="0" t="str">
        <f aca="false">MID(LMPreScn!M561, SEARCH(" ", LMPreScn!M561, SEARCH(" ", LMPreScn!M561))+1, SEARCH(" ", LMPreScn!M561, SEARCH(" ", LMPreScn!M561)+1) -  (SEARCH(" ", LMPreScn!M561, SEARCH(" ", LMPreScn!M561)) + 1))</f>
        <v>had</v>
      </c>
      <c r="Q439" s="0" t="str">
        <f aca="false">IF(R439="attempted", 1, IF(R439="avoided", 2, IF(R439="began",3,IF(R439="completed",4, IF(R439="continued",5,IF(R439="endured", 6, IF(R439="enjoyed", 7, IF(R439="finished", 8, IF(R439="preferred", 9, IF(R439="resisted", 10, IF(R439="started", 11, IF(R439="tried",12,"ERROR"))))))))))))</f>
        <v>ERROR</v>
      </c>
      <c r="R439" s="0" t="n">
        <f aca="false">LMPreScn!T561</f>
        <v>0</v>
      </c>
      <c r="S439" s="0" t="n">
        <f aca="false">1 + (2*(INT((ROW()-2-240)/4))) + MOD(ROW()-2,2)</f>
        <v>100</v>
      </c>
      <c r="T439" s="0" t="n">
        <f aca="false">LMPreScn!CK561</f>
        <v>0</v>
      </c>
      <c r="U439" s="33" t="n">
        <f aca="false">U199</f>
        <v>0.714285714285714</v>
      </c>
      <c r="V439" s="0" t="n">
        <f aca="false">LMPreScn!R561</f>
        <v>3</v>
      </c>
      <c r="W439" s="0" t="n">
        <f aca="false">LMPreScn!S561</f>
        <v>5</v>
      </c>
      <c r="X439" s="0" t="str">
        <f aca="false">LMPreScn!M561</f>
        <v>Jenny had a really difficult math exam earlier this week.</v>
      </c>
      <c r="Y439" s="0" t="n">
        <f aca="false">LMPreScn!N561</f>
        <v>0</v>
      </c>
    </row>
    <row r="440" customFormat="false" ht="13.8" hidden="false" customHeight="false" outlineLevel="0" collapsed="false">
      <c r="A440" s="0" t="str">
        <f aca="false">CONCATENATE("Item/",ASC(C440),"/",E440)</f>
        <v>Item/19070/list_3/half_2/agent_99/metverb_ERROR/target_100/avtcon_2</v>
      </c>
      <c r="B440" s="34" t="str">
        <f aca="false">CONCATENATE("(#", ASC( LMPreScn!I562), ") \d+ (\d+)")</f>
        <v>(#19070) \d+ (\d+)</v>
      </c>
      <c r="C440" s="0" t="n">
        <f aca="false">LMPreScn!I562</f>
        <v>19070</v>
      </c>
      <c r="D440" s="0" t="str">
        <f aca="false">CONCATENATE(P440,"_", R440, "_", T440)</f>
        <v>for_0_0</v>
      </c>
      <c r="E440" s="0" t="str">
        <f aca="false">CONCATENATE( "list_", G440, "/", "half_", K440, "/", "agent_", O440, "/", "metverb_", Q440, "/", "target_", S440, "/", "avtcon_", I440)</f>
        <v>list_3/half_2/agent_99/metverb_ERROR/target_100/avtcon_2</v>
      </c>
      <c r="F440" s="0" t="str">
        <f aca="false">CONCATENATE( H440, "/", L440, "/", P440, "/", R440, "/", T440, "/", J440)</f>
        <v>CH2N/second/for/0/0/incon</v>
      </c>
      <c r="G440" s="0" t="n">
        <f aca="false">IF(LEFT(H440,1)="A",1,IF(LEFT(H440,1)="B",2,IF(LEFT(H440,1)="C",3,IF(LEFT(H440,1)="D",4,#na))))</f>
        <v>3</v>
      </c>
      <c r="H440" s="0" t="str">
        <f aca="false">LMPreScn!A562</f>
        <v>CH2N</v>
      </c>
      <c r="I440" s="0" t="n">
        <v>2</v>
      </c>
      <c r="J440" s="0" t="s">
        <v>3594</v>
      </c>
      <c r="K440" s="0" t="n">
        <v>2</v>
      </c>
      <c r="L440" s="16" t="s">
        <v>3595</v>
      </c>
      <c r="M440" s="0" t="n">
        <f aca="false">1 + (2*(INT((ROW()-2-240)/4))) + MOD(ROW()-2,2)</f>
        <v>99</v>
      </c>
      <c r="N440" s="0" t="str">
        <f aca="false">CONCATENATE("context_",ASC(M440))</f>
        <v>context_99</v>
      </c>
      <c r="O440" s="0" t="n">
        <f aca="false">M440</f>
        <v>99</v>
      </c>
      <c r="P440" s="0" t="str">
        <f aca="false">MID(LMPreScn!M562, SEARCH(" ", LMPreScn!M562, SEARCH(" ", LMPreScn!M562))+1, SEARCH(" ", LMPreScn!M562, SEARCH(" ", LMPreScn!M562)+1) -  (SEARCH(" ", LMPreScn!M562, SEARCH(" ", LMPreScn!M562)) + 1))</f>
        <v>for</v>
      </c>
      <c r="Q440" s="0" t="str">
        <f aca="false">IF(R440="attempted", 1, IF(R440="avoided", 2, IF(R440="began",3,IF(R440="completed",4, IF(R440="continued",5,IF(R440="endured", 6, IF(R440="enjoyed", 7, IF(R440="finished", 8, IF(R440="preferred", 9, IF(R440="resisted", 10, IF(R440="started", 11, IF(R440="tried",12,"ERROR"))))))))))))</f>
        <v>ERROR</v>
      </c>
      <c r="R440" s="0" t="n">
        <f aca="false">LMPreScn!T562</f>
        <v>0</v>
      </c>
      <c r="S440" s="0" t="n">
        <f aca="false">1 + (2*(INT((ROW()-2-240)/4))) + MOD(ROW()-1,2)</f>
        <v>100</v>
      </c>
      <c r="T440" s="0" t="n">
        <f aca="false">LMPreScn!CK562</f>
        <v>0</v>
      </c>
      <c r="U440" s="33" t="n">
        <f aca="false">U200</f>
        <v>0.0204081632653061</v>
      </c>
      <c r="V440" s="0" t="n">
        <f aca="false">LMPreScn!R562</f>
        <v>3</v>
      </c>
      <c r="W440" s="0" t="n">
        <f aca="false">LMPreScn!S562</f>
        <v>9</v>
      </c>
      <c r="X440" s="0" t="str">
        <f aca="false">LMPreScn!M562</f>
        <v>Filming for the new movie was getting underway, and the crew was ready to shoot the first scene.</v>
      </c>
      <c r="Y440" s="0" t="n">
        <f aca="false">LMPreScn!N562</f>
        <v>0</v>
      </c>
    </row>
    <row r="441" customFormat="false" ht="13.8" hidden="false" customHeight="false" outlineLevel="0" collapsed="false">
      <c r="A441" s="0" t="str">
        <f aca="false">CONCATENATE("Item/",ASC(C441),"/",E441)</f>
        <v>Item/19070/list_4/half_2/agent_100/metverb_ERROR/target_99/avtcon_2</v>
      </c>
      <c r="B441" s="34" t="str">
        <f aca="false">CONCATENATE("(#", ASC( LMPreScn!I563), ") \d+ (\d+)")</f>
        <v>(#19070) \d+ (\d+)</v>
      </c>
      <c r="C441" s="0" t="n">
        <f aca="false">LMPreScn!I563</f>
        <v>19070</v>
      </c>
      <c r="D441" s="0" t="str">
        <f aca="false">CONCATENATE(P441,"_", R441, "_", T441)</f>
        <v>had_0_0</v>
      </c>
      <c r="E441" s="0" t="str">
        <f aca="false">CONCATENATE( "list_", G441, "/", "half_", K441, "/", "agent_", O441, "/", "metverb_", Q441, "/", "target_", S441, "/", "avtcon_", I441)</f>
        <v>list_4/half_2/agent_100/metverb_ERROR/target_99/avtcon_2</v>
      </c>
      <c r="F441" s="0" t="str">
        <f aca="false">CONCATENATE( H441, "/", L441, "/", P441, "/", R441, "/", T441, "/", J441)</f>
        <v>DH2N/second/had/0/0/incon</v>
      </c>
      <c r="G441" s="0" t="n">
        <f aca="false">IF(LEFT(H441,1)="A",1,IF(LEFT(H441,1)="B",2,IF(LEFT(H441,1)="C",3,IF(LEFT(H441,1)="D",4,#na))))</f>
        <v>4</v>
      </c>
      <c r="H441" s="0" t="str">
        <f aca="false">LMPreScn!A563</f>
        <v>DH2N</v>
      </c>
      <c r="I441" s="0" t="n">
        <v>2</v>
      </c>
      <c r="J441" s="0" t="s">
        <v>3594</v>
      </c>
      <c r="K441" s="0" t="n">
        <v>2</v>
      </c>
      <c r="L441" s="16" t="s">
        <v>3595</v>
      </c>
      <c r="M441" s="0" t="n">
        <f aca="false">1 + (2*(INT((ROW()-2-240)/4))) + MOD(ROW(),2)</f>
        <v>100</v>
      </c>
      <c r="N441" s="0" t="str">
        <f aca="false">CONCATENATE("context_",ASC(M441))</f>
        <v>context_100</v>
      </c>
      <c r="O441" s="0" t="n">
        <f aca="false">M441</f>
        <v>100</v>
      </c>
      <c r="P441" s="0" t="str">
        <f aca="false">MID(LMPreScn!M563, SEARCH(" ", LMPreScn!M563, SEARCH(" ", LMPreScn!M563))+1, SEARCH(" ", LMPreScn!M563, SEARCH(" ", LMPreScn!M563)+1) -  (SEARCH(" ", LMPreScn!M563, SEARCH(" ", LMPreScn!M563)) + 1))</f>
        <v>had</v>
      </c>
      <c r="Q441" s="0" t="str">
        <f aca="false">IF(R441="attempted", 1, IF(R441="avoided", 2, IF(R441="began",3,IF(R441="completed",4, IF(R441="continued",5,IF(R441="endured", 6, IF(R441="enjoyed", 7, IF(R441="finished", 8, IF(R441="preferred", 9, IF(R441="resisted", 10, IF(R441="started", 11, IF(R441="tried",12,"ERROR"))))))))))))</f>
        <v>ERROR</v>
      </c>
      <c r="R441" s="0" t="n">
        <f aca="false">LMPreScn!T563</f>
        <v>0</v>
      </c>
      <c r="S441" s="0" t="n">
        <f aca="false">1 + (2*(INT((ROW()-2-240)/4))) + MOD(ROW()-1,2)</f>
        <v>99</v>
      </c>
      <c r="T441" s="0" t="n">
        <f aca="false">LMPreScn!CK563</f>
        <v>0</v>
      </c>
      <c r="U441" s="33" t="n">
        <f aca="false">U201</f>
        <v>0</v>
      </c>
      <c r="V441" s="0" t="n">
        <f aca="false">LMPreScn!R563</f>
        <v>3</v>
      </c>
      <c r="W441" s="0" t="n">
        <f aca="false">LMPreScn!S563</f>
        <v>5</v>
      </c>
      <c r="X441" s="0" t="str">
        <f aca="false">LMPreScn!M563</f>
        <v>Jenny had a really difficult math exam earlier this week.</v>
      </c>
      <c r="Y441" s="0" t="n">
        <f aca="false">LMPreScn!N563</f>
        <v>0</v>
      </c>
    </row>
    <row r="442" customFormat="false" ht="13.8" hidden="false" customHeight="false" outlineLevel="0" collapsed="false">
      <c r="A442" s="0" t="str">
        <f aca="false">CONCATENATE("Item/",ASC(C442),"/",E442)</f>
        <v>Item/14071/list_1/half_2/agent_101/metverb_ERROR/target_101/avtcon_1</v>
      </c>
      <c r="B442" s="34" t="str">
        <f aca="false">CONCATENATE("(#", ASC( LMPreScn!I564), ") \d+ (\d+)")</f>
        <v>(#14071) \d+ (\d+)</v>
      </c>
      <c r="C442" s="0" t="n">
        <f aca="false">LMPreScn!I564</f>
        <v>14071</v>
      </c>
      <c r="D442" s="0" t="str">
        <f aca="false">CONCATENATE(P442,"_", R442, "_", T442)</f>
        <v>Olympic_0_0</v>
      </c>
      <c r="E442" s="0" t="str">
        <f aca="false">CONCATENATE( "list_", G442, "/", "half_", K442, "/", "agent_", O442, "/", "metverb_", Q442, "/", "target_", S442, "/", "avtcon_", I442)</f>
        <v>list_1/half_2/agent_101/metverb_ERROR/target_101/avtcon_1</v>
      </c>
      <c r="F442" s="0" t="str">
        <f aca="false">CONCATENATE( H442, "/", L442, "/", P442, "/", R442, "/", T442, "/", J442)</f>
        <v>AH1N/second/Olympic/0/0/con</v>
      </c>
      <c r="G442" s="0" t="n">
        <f aca="false">IF(LEFT(H442,1)="A",1,IF(LEFT(H442,1)="B",2,IF(LEFT(H442,1)="C",3,IF(LEFT(H442,1)="D",4,#na))))</f>
        <v>1</v>
      </c>
      <c r="H442" s="0" t="str">
        <f aca="false">LMPreScn!A564</f>
        <v>AH1N</v>
      </c>
      <c r="I442" s="0" t="n">
        <v>1</v>
      </c>
      <c r="J442" s="0" t="s">
        <v>3592</v>
      </c>
      <c r="K442" s="0" t="n">
        <v>2</v>
      </c>
      <c r="L442" s="16" t="s">
        <v>3595</v>
      </c>
      <c r="M442" s="0" t="n">
        <f aca="false">1 + (2*(INT((ROW()-2-240)/4))) + MOD(ROW()-2,2)</f>
        <v>101</v>
      </c>
      <c r="N442" s="0" t="str">
        <f aca="false">CONCATENATE("context_",ASC(M442))</f>
        <v>context_101</v>
      </c>
      <c r="O442" s="0" t="n">
        <f aca="false">M442</f>
        <v>101</v>
      </c>
      <c r="P442" s="0" t="str">
        <f aca="false">MID(LMPreScn!M564, SEARCH(" ", LMPreScn!M564, SEARCH(" ", LMPreScn!M564))+1, SEARCH(" ", LMPreScn!M564, SEARCH(" ", LMPreScn!M564)+1) -  (SEARCH(" ", LMPreScn!M564, SEARCH(" ", LMPreScn!M564)) + 1))</f>
        <v>Olympic</v>
      </c>
      <c r="Q442" s="0" t="str">
        <f aca="false">IF(R442="attempted", 1, IF(R442="avoided", 2, IF(R442="began",3,IF(R442="completed",4, IF(R442="continued",5,IF(R442="endured", 6, IF(R442="enjoyed", 7, IF(R442="finished", 8, IF(R442="preferred", 9, IF(R442="resisted", 10, IF(R442="started", 11, IF(R442="tried",12,"ERROR"))))))))))))</f>
        <v>ERROR</v>
      </c>
      <c r="R442" s="0" t="n">
        <f aca="false">LMPreScn!T564</f>
        <v>0</v>
      </c>
      <c r="S442" s="0" t="n">
        <f aca="false">1 + (2*(INT((ROW()-2-240)/4))) + MOD(ROW()-2,2)</f>
        <v>101</v>
      </c>
      <c r="T442" s="0" t="n">
        <f aca="false">LMPreScn!CK564</f>
        <v>0</v>
      </c>
      <c r="U442" s="33" t="n">
        <f aca="false">U202</f>
        <v>0.489795918367347</v>
      </c>
      <c r="V442" s="0" t="n">
        <f aca="false">LMPreScn!R564</f>
        <v>3</v>
      </c>
      <c r="W442" s="0" t="n">
        <f aca="false">LMPreScn!S564</f>
        <v>7</v>
      </c>
      <c r="X442" s="0" t="str">
        <f aca="false">LMPreScn!M564</f>
        <v>The Olympic ice skating competition is always well attended.</v>
      </c>
      <c r="Y442" s="0" t="n">
        <f aca="false">LMPreScn!N564</f>
        <v>0</v>
      </c>
    </row>
    <row r="443" customFormat="false" ht="13.8" hidden="false" customHeight="false" outlineLevel="0" collapsed="false">
      <c r="A443" s="0" t="str">
        <f aca="false">CONCATENATE("Item/",ASC(C443),"/",E443)</f>
        <v>Item/14071/list_2/half_2/agent_102/metverb_ERROR/target_102/avtcon_1</v>
      </c>
      <c r="B443" s="34" t="str">
        <f aca="false">CONCATENATE("(#", ASC( LMPreScn!I565), ") \d+ (\d+)")</f>
        <v>(#14071) \d+ (\d+)</v>
      </c>
      <c r="C443" s="0" t="n">
        <f aca="false">LMPreScn!I565</f>
        <v>14071</v>
      </c>
      <c r="D443" s="0" t="str">
        <f aca="false">CONCATENATE(P443,"_", R443, "_", T443)</f>
        <v>a_0_0</v>
      </c>
      <c r="E443" s="0" t="str">
        <f aca="false">CONCATENATE( "list_", G443, "/", "half_", K443, "/", "agent_", O443, "/", "metverb_", Q443, "/", "target_", S443, "/", "avtcon_", I443)</f>
        <v>list_2/half_2/agent_102/metverb_ERROR/target_102/avtcon_1</v>
      </c>
      <c r="F443" s="0" t="str">
        <f aca="false">CONCATENATE( H443, "/", L443, "/", P443, "/", R443, "/", T443, "/", J443)</f>
        <v>BH1N/second/a/0/0/con</v>
      </c>
      <c r="G443" s="0" t="n">
        <f aca="false">IF(LEFT(H443,1)="A",1,IF(LEFT(H443,1)="B",2,IF(LEFT(H443,1)="C",3,IF(LEFT(H443,1)="D",4,#na))))</f>
        <v>2</v>
      </c>
      <c r="H443" s="0" t="str">
        <f aca="false">LMPreScn!A565</f>
        <v>BH1N</v>
      </c>
      <c r="I443" s="0" t="n">
        <v>1</v>
      </c>
      <c r="J443" s="0" t="s">
        <v>3592</v>
      </c>
      <c r="K443" s="0" t="n">
        <v>2</v>
      </c>
      <c r="L443" s="16" t="s">
        <v>3595</v>
      </c>
      <c r="M443" s="0" t="n">
        <f aca="false">1 + (2*(INT((ROW()-2-240)/4))) + MOD(ROW(),2)</f>
        <v>102</v>
      </c>
      <c r="N443" s="0" t="str">
        <f aca="false">CONCATENATE("context_",ASC(M443))</f>
        <v>context_102</v>
      </c>
      <c r="O443" s="0" t="n">
        <f aca="false">M443</f>
        <v>102</v>
      </c>
      <c r="P443" s="0" t="str">
        <f aca="false">MID(LMPreScn!M565, SEARCH(" ", LMPreScn!M565, SEARCH(" ", LMPreScn!M565))+1, SEARCH(" ", LMPreScn!M565, SEARCH(" ", LMPreScn!M565)+1) -  (SEARCH(" ", LMPreScn!M565, SEARCH(" ", LMPreScn!M565)) + 1))</f>
        <v>a</v>
      </c>
      <c r="Q443" s="0" t="str">
        <f aca="false">IF(R443="attempted", 1, IF(R443="avoided", 2, IF(R443="began",3,IF(R443="completed",4, IF(R443="continued",5,IF(R443="endured", 6, IF(R443="enjoyed", 7, IF(R443="finished", 8, IF(R443="preferred", 9, IF(R443="resisted", 10, IF(R443="started", 11, IF(R443="tried",12,"ERROR"))))))))))))</f>
        <v>ERROR</v>
      </c>
      <c r="R443" s="0" t="n">
        <f aca="false">LMPreScn!T565</f>
        <v>0</v>
      </c>
      <c r="S443" s="0" t="n">
        <f aca="false">1 + (2*(INT((ROW()-2-240)/4))) + MOD(ROW()-2,2)</f>
        <v>102</v>
      </c>
      <c r="T443" s="0" t="n">
        <f aca="false">LMPreScn!CK565</f>
        <v>0</v>
      </c>
      <c r="U443" s="33" t="n">
        <f aca="false">U203</f>
        <v>0.387755102040816</v>
      </c>
      <c r="V443" s="0" t="n">
        <f aca="false">LMPreScn!R565</f>
        <v>3</v>
      </c>
      <c r="W443" s="0" t="n">
        <f aca="false">LMPreScn!S565</f>
        <v>10</v>
      </c>
      <c r="X443" s="0" t="str">
        <f aca="false">LMPreScn!M565</f>
        <v>After a day of off-roading, my truck was covered in mud.</v>
      </c>
      <c r="Y443" s="0" t="n">
        <f aca="false">LMPreScn!N565</f>
        <v>0</v>
      </c>
    </row>
    <row r="444" customFormat="false" ht="13.8" hidden="false" customHeight="false" outlineLevel="0" collapsed="false">
      <c r="A444" s="0" t="str">
        <f aca="false">CONCATENATE("Item/",ASC(C444),"/",E444)</f>
        <v>Item/14071/list_3/half_2/agent_101/metverb_ERROR/target_102/avtcon_2</v>
      </c>
      <c r="B444" s="34" t="str">
        <f aca="false">CONCATENATE("(#", ASC( LMPreScn!I566), ") \d+ (\d+)")</f>
        <v>(#14071) \d+ (\d+)</v>
      </c>
      <c r="C444" s="0" t="n">
        <f aca="false">LMPreScn!I566</f>
        <v>14071</v>
      </c>
      <c r="D444" s="0" t="str">
        <f aca="false">CONCATENATE(P444,"_", R444, "_", T444)</f>
        <v>Olympic_0_0</v>
      </c>
      <c r="E444" s="0" t="str">
        <f aca="false">CONCATENATE( "list_", G444, "/", "half_", K444, "/", "agent_", O444, "/", "metverb_", Q444, "/", "target_", S444, "/", "avtcon_", I444)</f>
        <v>list_3/half_2/agent_101/metverb_ERROR/target_102/avtcon_2</v>
      </c>
      <c r="F444" s="0" t="str">
        <f aca="false">CONCATENATE( H444, "/", L444, "/", P444, "/", R444, "/", T444, "/", J444)</f>
        <v>CH1N/second/Olympic/0/0/incon</v>
      </c>
      <c r="G444" s="0" t="n">
        <f aca="false">IF(LEFT(H444,1)="A",1,IF(LEFT(H444,1)="B",2,IF(LEFT(H444,1)="C",3,IF(LEFT(H444,1)="D",4,#na))))</f>
        <v>3</v>
      </c>
      <c r="H444" s="0" t="str">
        <f aca="false">LMPreScn!A566</f>
        <v>CH1N</v>
      </c>
      <c r="I444" s="0" t="n">
        <v>2</v>
      </c>
      <c r="J444" s="0" t="s">
        <v>3594</v>
      </c>
      <c r="K444" s="0" t="n">
        <v>2</v>
      </c>
      <c r="L444" s="16" t="s">
        <v>3595</v>
      </c>
      <c r="M444" s="0" t="n">
        <f aca="false">1 + (2*(INT((ROW()-2-240)/4))) + MOD(ROW()-2,2)</f>
        <v>101</v>
      </c>
      <c r="N444" s="0" t="str">
        <f aca="false">CONCATENATE("context_",ASC(M444))</f>
        <v>context_101</v>
      </c>
      <c r="O444" s="0" t="n">
        <f aca="false">M444</f>
        <v>101</v>
      </c>
      <c r="P444" s="0" t="str">
        <f aca="false">MID(LMPreScn!M566, SEARCH(" ", LMPreScn!M566, SEARCH(" ", LMPreScn!M566))+1, SEARCH(" ", LMPreScn!M566, SEARCH(" ", LMPreScn!M566)+1) -  (SEARCH(" ", LMPreScn!M566, SEARCH(" ", LMPreScn!M566)) + 1))</f>
        <v>Olympic</v>
      </c>
      <c r="Q444" s="0" t="str">
        <f aca="false">IF(R444="attempted", 1, IF(R444="avoided", 2, IF(R444="began",3,IF(R444="completed",4, IF(R444="continued",5,IF(R444="endured", 6, IF(R444="enjoyed", 7, IF(R444="finished", 8, IF(R444="preferred", 9, IF(R444="resisted", 10, IF(R444="started", 11, IF(R444="tried",12,"ERROR"))))))))))))</f>
        <v>ERROR</v>
      </c>
      <c r="R444" s="0" t="n">
        <f aca="false">LMPreScn!T566</f>
        <v>0</v>
      </c>
      <c r="S444" s="0" t="n">
        <f aca="false">1 + (2*(INT((ROW()-2-240)/4))) + MOD(ROW()-1,2)</f>
        <v>102</v>
      </c>
      <c r="T444" s="0" t="n">
        <f aca="false">LMPreScn!CK566</f>
        <v>0</v>
      </c>
      <c r="U444" s="33" t="n">
        <f aca="false">U204</f>
        <v>0.0204081632653061</v>
      </c>
      <c r="V444" s="0" t="n">
        <f aca="false">LMPreScn!R566</f>
        <v>3</v>
      </c>
      <c r="W444" s="0" t="n">
        <f aca="false">LMPreScn!S566</f>
        <v>7</v>
      </c>
      <c r="X444" s="0" t="str">
        <f aca="false">LMPreScn!M566</f>
        <v>The Olympic ice skating competition is always well attended.</v>
      </c>
      <c r="Y444" s="0" t="n">
        <f aca="false">LMPreScn!N566</f>
        <v>0</v>
      </c>
    </row>
    <row r="445" customFormat="false" ht="13.8" hidden="false" customHeight="false" outlineLevel="0" collapsed="false">
      <c r="A445" s="0" t="str">
        <f aca="false">CONCATENATE("Item/",ASC(C445),"/",E445)</f>
        <v>Item/14071/list_4/half_2/agent_102/metverb_ERROR/target_101/avtcon_2</v>
      </c>
      <c r="B445" s="34" t="str">
        <f aca="false">CONCATENATE("(#", ASC( LMPreScn!I567), ") \d+ (\d+)")</f>
        <v>(#14071) \d+ (\d+)</v>
      </c>
      <c r="C445" s="0" t="n">
        <f aca="false">LMPreScn!I567</f>
        <v>14071</v>
      </c>
      <c r="D445" s="0" t="str">
        <f aca="false">CONCATENATE(P445,"_", R445, "_", T445)</f>
        <v>a_0_0</v>
      </c>
      <c r="E445" s="0" t="str">
        <f aca="false">CONCATENATE( "list_", G445, "/", "half_", K445, "/", "agent_", O445, "/", "metverb_", Q445, "/", "target_", S445, "/", "avtcon_", I445)</f>
        <v>list_4/half_2/agent_102/metverb_ERROR/target_101/avtcon_2</v>
      </c>
      <c r="F445" s="0" t="str">
        <f aca="false">CONCATENATE( H445, "/", L445, "/", P445, "/", R445, "/", T445, "/", J445)</f>
        <v>DH1N/second/a/0/0/incon</v>
      </c>
      <c r="G445" s="0" t="n">
        <f aca="false">IF(LEFT(H445,1)="A",1,IF(LEFT(H445,1)="B",2,IF(LEFT(H445,1)="C",3,IF(LEFT(H445,1)="D",4,#na))))</f>
        <v>4</v>
      </c>
      <c r="H445" s="0" t="str">
        <f aca="false">LMPreScn!A567</f>
        <v>DH1N</v>
      </c>
      <c r="I445" s="0" t="n">
        <v>2</v>
      </c>
      <c r="J445" s="0" t="s">
        <v>3594</v>
      </c>
      <c r="K445" s="0" t="n">
        <v>2</v>
      </c>
      <c r="L445" s="16" t="s">
        <v>3595</v>
      </c>
      <c r="M445" s="0" t="n">
        <f aca="false">1 + (2*(INT((ROW()-2-240)/4))) + MOD(ROW(),2)</f>
        <v>102</v>
      </c>
      <c r="N445" s="0" t="str">
        <f aca="false">CONCATENATE("context_",ASC(M445))</f>
        <v>context_102</v>
      </c>
      <c r="O445" s="0" t="n">
        <f aca="false">M445</f>
        <v>102</v>
      </c>
      <c r="P445" s="0" t="str">
        <f aca="false">MID(LMPreScn!M567, SEARCH(" ", LMPreScn!M567, SEARCH(" ", LMPreScn!M567))+1, SEARCH(" ", LMPreScn!M567, SEARCH(" ", LMPreScn!M567)+1) -  (SEARCH(" ", LMPreScn!M567, SEARCH(" ", LMPreScn!M567)) + 1))</f>
        <v>a</v>
      </c>
      <c r="Q445" s="0" t="str">
        <f aca="false">IF(R445="attempted", 1, IF(R445="avoided", 2, IF(R445="began",3,IF(R445="completed",4, IF(R445="continued",5,IF(R445="endured", 6, IF(R445="enjoyed", 7, IF(R445="finished", 8, IF(R445="preferred", 9, IF(R445="resisted", 10, IF(R445="started", 11, IF(R445="tried",12,"ERROR"))))))))))))</f>
        <v>ERROR</v>
      </c>
      <c r="R445" s="0" t="n">
        <f aca="false">LMPreScn!T567</f>
        <v>0</v>
      </c>
      <c r="S445" s="0" t="n">
        <f aca="false">1 + (2*(INT((ROW()-2-240)/4))) + MOD(ROW()-1,2)</f>
        <v>101</v>
      </c>
      <c r="T445" s="0" t="n">
        <f aca="false">LMPreScn!CK567</f>
        <v>0</v>
      </c>
      <c r="U445" s="33" t="n">
        <f aca="false">U205</f>
        <v>0.0204081632653061</v>
      </c>
      <c r="V445" s="0" t="n">
        <f aca="false">LMPreScn!R567</f>
        <v>3</v>
      </c>
      <c r="W445" s="0" t="n">
        <f aca="false">LMPreScn!S567</f>
        <v>10</v>
      </c>
      <c r="X445" s="0" t="str">
        <f aca="false">LMPreScn!M567</f>
        <v>After a day of off-roading, my truck was covered in mud.</v>
      </c>
      <c r="Y445" s="0" t="n">
        <f aca="false">LMPreScn!N567</f>
        <v>0</v>
      </c>
    </row>
    <row r="446" customFormat="false" ht="13.8" hidden="false" customHeight="false" outlineLevel="0" collapsed="false">
      <c r="A446" s="0" t="str">
        <f aca="false">CONCATENATE("Item/",ASC(C446),"/",E446)</f>
        <v>Item/19071/list_1/half_2/agent_103/metverb_ERROR/target_103/avtcon_1</v>
      </c>
      <c r="B446" s="34" t="str">
        <f aca="false">CONCATENATE("(#", ASC( LMPreScn!I568), ") \d+ (\d+)")</f>
        <v>(#19071) \d+ (\d+)</v>
      </c>
      <c r="C446" s="0" t="n">
        <f aca="false">LMPreScn!I568</f>
        <v>19071</v>
      </c>
      <c r="D446" s="0" t="str">
        <f aca="false">CONCATENATE(P446,"_", R446, "_", T446)</f>
        <v>a_0_0</v>
      </c>
      <c r="E446" s="0" t="str">
        <f aca="false">CONCATENATE( "list_", G446, "/", "half_", K446, "/", "agent_", O446, "/", "metverb_", Q446, "/", "target_", S446, "/", "avtcon_", I446)</f>
        <v>list_1/half_2/agent_103/metverb_ERROR/target_103/avtcon_1</v>
      </c>
      <c r="F446" s="0" t="str">
        <f aca="false">CONCATENATE( H446, "/", L446, "/", P446, "/", R446, "/", T446, "/", J446)</f>
        <v>AH2N/second/a/0/0/con</v>
      </c>
      <c r="G446" s="0" t="n">
        <f aca="false">IF(LEFT(H446,1)="A",1,IF(LEFT(H446,1)="B",2,IF(LEFT(H446,1)="C",3,IF(LEFT(H446,1)="D",4,#na))))</f>
        <v>1</v>
      </c>
      <c r="H446" s="0" t="str">
        <f aca="false">LMPreScn!A568</f>
        <v>AH2N</v>
      </c>
      <c r="I446" s="0" t="n">
        <v>1</v>
      </c>
      <c r="J446" s="0" t="s">
        <v>3592</v>
      </c>
      <c r="K446" s="0" t="n">
        <v>2</v>
      </c>
      <c r="L446" s="16" t="s">
        <v>3595</v>
      </c>
      <c r="M446" s="0" t="n">
        <f aca="false">1 + (2*(INT((ROW()-2-240)/4))) + MOD(ROW()-2,2)</f>
        <v>103</v>
      </c>
      <c r="N446" s="0" t="str">
        <f aca="false">CONCATENATE("context_",ASC(M446))</f>
        <v>context_103</v>
      </c>
      <c r="O446" s="0" t="n">
        <f aca="false">M446</f>
        <v>103</v>
      </c>
      <c r="P446" s="0" t="str">
        <f aca="false">MID(LMPreScn!M568, SEARCH(" ", LMPreScn!M568, SEARCH(" ", LMPreScn!M568))+1, SEARCH(" ", LMPreScn!M568, SEARCH(" ", LMPreScn!M568)+1) -  (SEARCH(" ", LMPreScn!M568, SEARCH(" ", LMPreScn!M568)) + 1))</f>
        <v>a</v>
      </c>
      <c r="Q446" s="0" t="str">
        <f aca="false">IF(R446="attempted", 1, IF(R446="avoided", 2, IF(R446="began",3,IF(R446="completed",4, IF(R446="continued",5,IF(R446="endured", 6, IF(R446="enjoyed", 7, IF(R446="finished", 8, IF(R446="preferred", 9, IF(R446="resisted", 10, IF(R446="started", 11, IF(R446="tried",12,"ERROR"))))))))))))</f>
        <v>ERROR</v>
      </c>
      <c r="R446" s="0" t="n">
        <f aca="false">LMPreScn!T568</f>
        <v>0</v>
      </c>
      <c r="S446" s="0" t="n">
        <f aca="false">1 + (2*(INT((ROW()-2-240)/4))) + MOD(ROW()-2,2)</f>
        <v>103</v>
      </c>
      <c r="T446" s="0" t="n">
        <f aca="false">LMPreScn!CK568</f>
        <v>0</v>
      </c>
      <c r="U446" s="33" t="n">
        <f aca="false">U206</f>
        <v>0.489795918367347</v>
      </c>
      <c r="V446" s="0" t="n">
        <f aca="false">LMPreScn!R568</f>
        <v>3</v>
      </c>
      <c r="W446" s="0" t="n">
        <f aca="false">LMPreScn!S568</f>
        <v>10</v>
      </c>
      <c r="X446" s="0" t="str">
        <f aca="false">LMPreScn!M568</f>
        <v>After a day of off-roading, my truck was covered in mud.</v>
      </c>
      <c r="Y446" s="0" t="n">
        <f aca="false">LMPreScn!N568</f>
        <v>0</v>
      </c>
    </row>
    <row r="447" customFormat="false" ht="13.8" hidden="false" customHeight="false" outlineLevel="0" collapsed="false">
      <c r="A447" s="0" t="str">
        <f aca="false">CONCATENATE("Item/",ASC(C447),"/",E447)</f>
        <v>Item/19071/list_2/half_2/agent_104/metverb_ERROR/target_104/avtcon_1</v>
      </c>
      <c r="B447" s="34" t="str">
        <f aca="false">CONCATENATE("(#", ASC( LMPreScn!I569), ") \d+ (\d+)")</f>
        <v>(#19071) \d+ (\d+)</v>
      </c>
      <c r="C447" s="0" t="n">
        <f aca="false">LMPreScn!I569</f>
        <v>19071</v>
      </c>
      <c r="D447" s="0" t="str">
        <f aca="false">CONCATENATE(P447,"_", R447, "_", T447)</f>
        <v>Olympic_0_0</v>
      </c>
      <c r="E447" s="0" t="str">
        <f aca="false">CONCATENATE( "list_", G447, "/", "half_", K447, "/", "agent_", O447, "/", "metverb_", Q447, "/", "target_", S447, "/", "avtcon_", I447)</f>
        <v>list_2/half_2/agent_104/metverb_ERROR/target_104/avtcon_1</v>
      </c>
      <c r="F447" s="0" t="str">
        <f aca="false">CONCATENATE( H447, "/", L447, "/", P447, "/", R447, "/", T447, "/", J447)</f>
        <v>BH2N/second/Olympic/0/0/con</v>
      </c>
      <c r="G447" s="0" t="n">
        <f aca="false">IF(LEFT(H447,1)="A",1,IF(LEFT(H447,1)="B",2,IF(LEFT(H447,1)="C",3,IF(LEFT(H447,1)="D",4,#na))))</f>
        <v>2</v>
      </c>
      <c r="H447" s="0" t="str">
        <f aca="false">LMPreScn!A569</f>
        <v>BH2N</v>
      </c>
      <c r="I447" s="0" t="n">
        <v>1</v>
      </c>
      <c r="J447" s="0" t="s">
        <v>3592</v>
      </c>
      <c r="K447" s="0" t="n">
        <v>2</v>
      </c>
      <c r="L447" s="16" t="s">
        <v>3595</v>
      </c>
      <c r="M447" s="0" t="n">
        <f aca="false">1 + (2*(INT((ROW()-2-240)/4))) + MOD(ROW(),2)</f>
        <v>104</v>
      </c>
      <c r="N447" s="0" t="str">
        <f aca="false">CONCATENATE("context_",ASC(M447))</f>
        <v>context_104</v>
      </c>
      <c r="O447" s="0" t="n">
        <f aca="false">M447</f>
        <v>104</v>
      </c>
      <c r="P447" s="0" t="str">
        <f aca="false">MID(LMPreScn!M569, SEARCH(" ", LMPreScn!M569, SEARCH(" ", LMPreScn!M569))+1, SEARCH(" ", LMPreScn!M569, SEARCH(" ", LMPreScn!M569)+1) -  (SEARCH(" ", LMPreScn!M569, SEARCH(" ", LMPreScn!M569)) + 1))</f>
        <v>Olympic</v>
      </c>
      <c r="Q447" s="0" t="str">
        <f aca="false">IF(R447="attempted", 1, IF(R447="avoided", 2, IF(R447="began",3,IF(R447="completed",4, IF(R447="continued",5,IF(R447="endured", 6, IF(R447="enjoyed", 7, IF(R447="finished", 8, IF(R447="preferred", 9, IF(R447="resisted", 10, IF(R447="started", 11, IF(R447="tried",12,"ERROR"))))))))))))</f>
        <v>ERROR</v>
      </c>
      <c r="R447" s="0" t="n">
        <f aca="false">LMPreScn!T569</f>
        <v>0</v>
      </c>
      <c r="S447" s="0" t="n">
        <f aca="false">1 + (2*(INT((ROW()-2-240)/4))) + MOD(ROW()-2,2)</f>
        <v>104</v>
      </c>
      <c r="T447" s="0" t="n">
        <f aca="false">LMPreScn!CK569</f>
        <v>0</v>
      </c>
      <c r="U447" s="33" t="n">
        <f aca="false">U207</f>
        <v>0.387755102040816</v>
      </c>
      <c r="V447" s="0" t="n">
        <f aca="false">LMPreScn!R569</f>
        <v>3</v>
      </c>
      <c r="W447" s="0" t="n">
        <f aca="false">LMPreScn!S569</f>
        <v>7</v>
      </c>
      <c r="X447" s="0" t="str">
        <f aca="false">LMPreScn!M569</f>
        <v>The Olympic ice skating competition is always well attended.</v>
      </c>
      <c r="Y447" s="0" t="n">
        <f aca="false">LMPreScn!N569</f>
        <v>0</v>
      </c>
    </row>
    <row r="448" customFormat="false" ht="13.8" hidden="false" customHeight="false" outlineLevel="0" collapsed="false">
      <c r="A448" s="0" t="str">
        <f aca="false">CONCATENATE("Item/",ASC(C448),"/",E448)</f>
        <v>Item/19071/list_3/half_2/agent_103/metverb_ERROR/target_104/avtcon_2</v>
      </c>
      <c r="B448" s="34" t="str">
        <f aca="false">CONCATENATE("(#", ASC( LMPreScn!I570), ") \d+ (\d+)")</f>
        <v>(#19071) \d+ (\d+)</v>
      </c>
      <c r="C448" s="0" t="n">
        <f aca="false">LMPreScn!I570</f>
        <v>19071</v>
      </c>
      <c r="D448" s="0" t="str">
        <f aca="false">CONCATENATE(P448,"_", R448, "_", T448)</f>
        <v>a_0_0</v>
      </c>
      <c r="E448" s="0" t="str">
        <f aca="false">CONCATENATE( "list_", G448, "/", "half_", K448, "/", "agent_", O448, "/", "metverb_", Q448, "/", "target_", S448, "/", "avtcon_", I448)</f>
        <v>list_3/half_2/agent_103/metverb_ERROR/target_104/avtcon_2</v>
      </c>
      <c r="F448" s="0" t="str">
        <f aca="false">CONCATENATE( H448, "/", L448, "/", P448, "/", R448, "/", T448, "/", J448)</f>
        <v>CH2N/second/a/0/0/incon</v>
      </c>
      <c r="G448" s="0" t="n">
        <f aca="false">IF(LEFT(H448,1)="A",1,IF(LEFT(H448,1)="B",2,IF(LEFT(H448,1)="C",3,IF(LEFT(H448,1)="D",4,#na))))</f>
        <v>3</v>
      </c>
      <c r="H448" s="0" t="str">
        <f aca="false">LMPreScn!A570</f>
        <v>CH2N</v>
      </c>
      <c r="I448" s="0" t="n">
        <v>2</v>
      </c>
      <c r="J448" s="0" t="s">
        <v>3594</v>
      </c>
      <c r="K448" s="0" t="n">
        <v>2</v>
      </c>
      <c r="L448" s="16" t="s">
        <v>3595</v>
      </c>
      <c r="M448" s="0" t="n">
        <f aca="false">1 + (2*(INT((ROW()-2-240)/4))) + MOD(ROW()-2,2)</f>
        <v>103</v>
      </c>
      <c r="N448" s="0" t="str">
        <f aca="false">CONCATENATE("context_",ASC(M448))</f>
        <v>context_103</v>
      </c>
      <c r="O448" s="0" t="n">
        <f aca="false">M448</f>
        <v>103</v>
      </c>
      <c r="P448" s="0" t="str">
        <f aca="false">MID(LMPreScn!M570, SEARCH(" ", LMPreScn!M570, SEARCH(" ", LMPreScn!M570))+1, SEARCH(" ", LMPreScn!M570, SEARCH(" ", LMPreScn!M570)+1) -  (SEARCH(" ", LMPreScn!M570, SEARCH(" ", LMPreScn!M570)) + 1))</f>
        <v>a</v>
      </c>
      <c r="Q448" s="0" t="str">
        <f aca="false">IF(R448="attempted", 1, IF(R448="avoided", 2, IF(R448="began",3,IF(R448="completed",4, IF(R448="continued",5,IF(R448="endured", 6, IF(R448="enjoyed", 7, IF(R448="finished", 8, IF(R448="preferred", 9, IF(R448="resisted", 10, IF(R448="started", 11, IF(R448="tried",12,"ERROR"))))))))))))</f>
        <v>ERROR</v>
      </c>
      <c r="R448" s="0" t="n">
        <f aca="false">LMPreScn!T570</f>
        <v>0</v>
      </c>
      <c r="S448" s="0" t="n">
        <f aca="false">1 + (2*(INT((ROW()-2-240)/4))) + MOD(ROW()-1,2)</f>
        <v>104</v>
      </c>
      <c r="T448" s="0" t="n">
        <f aca="false">LMPreScn!CK570</f>
        <v>0</v>
      </c>
      <c r="U448" s="33" t="n">
        <f aca="false">U208</f>
        <v>0.0204081632653061</v>
      </c>
      <c r="V448" s="0" t="n">
        <f aca="false">LMPreScn!R570</f>
        <v>3</v>
      </c>
      <c r="W448" s="0" t="n">
        <f aca="false">LMPreScn!S570</f>
        <v>10</v>
      </c>
      <c r="X448" s="0" t="str">
        <f aca="false">LMPreScn!M570</f>
        <v>After a day of off-roading, my truck was covered in mud.</v>
      </c>
      <c r="Y448" s="0" t="n">
        <f aca="false">LMPreScn!N570</f>
        <v>0</v>
      </c>
    </row>
    <row r="449" customFormat="false" ht="13.8" hidden="false" customHeight="false" outlineLevel="0" collapsed="false">
      <c r="A449" s="0" t="str">
        <f aca="false">CONCATENATE("Item/",ASC(C449),"/",E449)</f>
        <v>Item/19071/list_4/half_2/agent_104/metverb_ERROR/target_103/avtcon_2</v>
      </c>
      <c r="B449" s="34" t="str">
        <f aca="false">CONCATENATE("(#", ASC( LMPreScn!I571), ") \d+ (\d+)")</f>
        <v>(#19071) \d+ (\d+)</v>
      </c>
      <c r="C449" s="0" t="n">
        <f aca="false">LMPreScn!I571</f>
        <v>19071</v>
      </c>
      <c r="D449" s="0" t="str">
        <f aca="false">CONCATENATE(P449,"_", R449, "_", T449)</f>
        <v>Olympic_0_0</v>
      </c>
      <c r="E449" s="0" t="str">
        <f aca="false">CONCATENATE( "list_", G449, "/", "half_", K449, "/", "agent_", O449, "/", "metverb_", Q449, "/", "target_", S449, "/", "avtcon_", I449)</f>
        <v>list_4/half_2/agent_104/metverb_ERROR/target_103/avtcon_2</v>
      </c>
      <c r="F449" s="0" t="str">
        <f aca="false">CONCATENATE( H449, "/", L449, "/", P449, "/", R449, "/", T449, "/", J449)</f>
        <v>DH2N/second/Olympic/0/0/incon</v>
      </c>
      <c r="G449" s="0" t="n">
        <f aca="false">IF(LEFT(H449,1)="A",1,IF(LEFT(H449,1)="B",2,IF(LEFT(H449,1)="C",3,IF(LEFT(H449,1)="D",4,#na))))</f>
        <v>4</v>
      </c>
      <c r="H449" s="0" t="str">
        <f aca="false">LMPreScn!A571</f>
        <v>DH2N</v>
      </c>
      <c r="I449" s="0" t="n">
        <v>2</v>
      </c>
      <c r="J449" s="0" t="s">
        <v>3594</v>
      </c>
      <c r="K449" s="0" t="n">
        <v>2</v>
      </c>
      <c r="L449" s="16" t="s">
        <v>3595</v>
      </c>
      <c r="M449" s="0" t="n">
        <f aca="false">1 + (2*(INT((ROW()-2-240)/4))) + MOD(ROW(),2)</f>
        <v>104</v>
      </c>
      <c r="N449" s="0" t="str">
        <f aca="false">CONCATENATE("context_",ASC(M449))</f>
        <v>context_104</v>
      </c>
      <c r="O449" s="0" t="n">
        <f aca="false">M449</f>
        <v>104</v>
      </c>
      <c r="P449" s="0" t="str">
        <f aca="false">MID(LMPreScn!M571, SEARCH(" ", LMPreScn!M571, SEARCH(" ", LMPreScn!M571))+1, SEARCH(" ", LMPreScn!M571, SEARCH(" ", LMPreScn!M571)+1) -  (SEARCH(" ", LMPreScn!M571, SEARCH(" ", LMPreScn!M571)) + 1))</f>
        <v>Olympic</v>
      </c>
      <c r="Q449" s="0" t="str">
        <f aca="false">IF(R449="attempted", 1, IF(R449="avoided", 2, IF(R449="began",3,IF(R449="completed",4, IF(R449="continued",5,IF(R449="endured", 6, IF(R449="enjoyed", 7, IF(R449="finished", 8, IF(R449="preferred", 9, IF(R449="resisted", 10, IF(R449="started", 11, IF(R449="tried",12,"ERROR"))))))))))))</f>
        <v>ERROR</v>
      </c>
      <c r="R449" s="0" t="n">
        <f aca="false">LMPreScn!T571</f>
        <v>0</v>
      </c>
      <c r="S449" s="0" t="n">
        <f aca="false">1 + (2*(INT((ROW()-2-240)/4))) + MOD(ROW()-1,2)</f>
        <v>103</v>
      </c>
      <c r="T449" s="0" t="n">
        <f aca="false">LMPreScn!CK571</f>
        <v>0</v>
      </c>
      <c r="U449" s="33" t="n">
        <f aca="false">U209</f>
        <v>0.0204081632653061</v>
      </c>
      <c r="V449" s="0" t="n">
        <f aca="false">LMPreScn!R571</f>
        <v>3</v>
      </c>
      <c r="W449" s="0" t="n">
        <f aca="false">LMPreScn!S571</f>
        <v>7</v>
      </c>
      <c r="X449" s="0" t="str">
        <f aca="false">LMPreScn!M571</f>
        <v>The Olympic ice skating competition is always well attended.</v>
      </c>
      <c r="Y449" s="0" t="n">
        <f aca="false">LMPreScn!N571</f>
        <v>0</v>
      </c>
    </row>
    <row r="450" customFormat="false" ht="13.8" hidden="false" customHeight="false" outlineLevel="0" collapsed="false">
      <c r="A450" s="0" t="str">
        <f aca="false">CONCATENATE("Item/",ASC(C450),"/",E450)</f>
        <v>Item/14072/list_1/half_2/agent_105/metverb_ERROR/target_105/avtcon_1</v>
      </c>
      <c r="B450" s="34" t="str">
        <f aca="false">CONCATENATE("(#", ASC( LMPreScn!I572), ") \d+ (\d+)")</f>
        <v>(#14072) \d+ (\d+)</v>
      </c>
      <c r="C450" s="0" t="n">
        <f aca="false">LMPreScn!I572</f>
        <v>14072</v>
      </c>
      <c r="D450" s="0" t="str">
        <f aca="false">CONCATENATE(P450,"_", R450, "_", T450)</f>
        <v>case_0_0</v>
      </c>
      <c r="E450" s="0" t="str">
        <f aca="false">CONCATENATE( "list_", G450, "/", "half_", K450, "/", "agent_", O450, "/", "metverb_", Q450, "/", "target_", S450, "/", "avtcon_", I450)</f>
        <v>list_1/half_2/agent_105/metverb_ERROR/target_105/avtcon_1</v>
      </c>
      <c r="F450" s="0" t="str">
        <f aca="false">CONCATENATE( H450, "/", L450, "/", P450, "/", R450, "/", T450, "/", J450)</f>
        <v>AH1N/second/case/0/0/con</v>
      </c>
      <c r="G450" s="0" t="n">
        <f aca="false">IF(LEFT(H450,1)="A",1,IF(LEFT(H450,1)="B",2,IF(LEFT(H450,1)="C",3,IF(LEFT(H450,1)="D",4,#na))))</f>
        <v>1</v>
      </c>
      <c r="H450" s="0" t="str">
        <f aca="false">LMPreScn!A572</f>
        <v>AH1N</v>
      </c>
      <c r="I450" s="0" t="n">
        <v>1</v>
      </c>
      <c r="J450" s="0" t="s">
        <v>3592</v>
      </c>
      <c r="K450" s="0" t="n">
        <v>2</v>
      </c>
      <c r="L450" s="16" t="s">
        <v>3595</v>
      </c>
      <c r="M450" s="0" t="n">
        <f aca="false">1 + (2*(INT((ROW()-2-240)/4))) + MOD(ROW()-2,2)</f>
        <v>105</v>
      </c>
      <c r="N450" s="0" t="str">
        <f aca="false">CONCATENATE("context_",ASC(M450))</f>
        <v>context_105</v>
      </c>
      <c r="O450" s="0" t="n">
        <f aca="false">M450</f>
        <v>105</v>
      </c>
      <c r="P450" s="0" t="str">
        <f aca="false">MID(LMPreScn!M572, SEARCH(" ", LMPreScn!M572, SEARCH(" ", LMPreScn!M572))+1, SEARCH(" ", LMPreScn!M572, SEARCH(" ", LMPreScn!M572)+1) -  (SEARCH(" ", LMPreScn!M572, SEARCH(" ", LMPreScn!M572)) + 1))</f>
        <v>case</v>
      </c>
      <c r="Q450" s="0" t="str">
        <f aca="false">IF(R450="attempted", 1, IF(R450="avoided", 2, IF(R450="began",3,IF(R450="completed",4, IF(R450="continued",5,IF(R450="endured", 6, IF(R450="enjoyed", 7, IF(R450="finished", 8, IF(R450="preferred", 9, IF(R450="resisted", 10, IF(R450="started", 11, IF(R450="tried",12,"ERROR"))))))))))))</f>
        <v>ERROR</v>
      </c>
      <c r="R450" s="0" t="n">
        <f aca="false">LMPreScn!T572</f>
        <v>0</v>
      </c>
      <c r="S450" s="0" t="n">
        <f aca="false">1 + (2*(INT((ROW()-2-240)/4))) + MOD(ROW()-2,2)</f>
        <v>105</v>
      </c>
      <c r="T450" s="0" t="n">
        <f aca="false">LMPreScn!CK572</f>
        <v>0</v>
      </c>
      <c r="U450" s="33" t="n">
        <f aca="false">U210</f>
        <v>0.510204081632653</v>
      </c>
      <c r="V450" s="0" t="n">
        <f aca="false">LMPreScn!R572</f>
        <v>3</v>
      </c>
      <c r="W450" s="0" t="n">
        <f aca="false">LMPreScn!S572</f>
        <v>10</v>
      </c>
      <c r="X450" s="0" t="str">
        <f aca="false">LMPreScn!M572</f>
        <v>The case of Bill the Butcher was the largest that this court had ever tried.</v>
      </c>
      <c r="Y450" s="0" t="n">
        <f aca="false">LMPreScn!N572</f>
        <v>0</v>
      </c>
    </row>
    <row r="451" customFormat="false" ht="13.8" hidden="false" customHeight="false" outlineLevel="0" collapsed="false">
      <c r="A451" s="0" t="str">
        <f aca="false">CONCATENATE("Item/",ASC(C451),"/",E451)</f>
        <v>Item/14072/list_2/half_2/agent_106/metverb_ERROR/target_106/avtcon_1</v>
      </c>
      <c r="B451" s="34" t="str">
        <f aca="false">CONCATENATE("(#", ASC( LMPreScn!I573), ") \d+ (\d+)")</f>
        <v>(#14072) \d+ (\d+)</v>
      </c>
      <c r="C451" s="0" t="n">
        <f aca="false">LMPreScn!I573</f>
        <v>14072</v>
      </c>
      <c r="D451" s="0" t="str">
        <f aca="false">CONCATENATE(P451,"_", R451, "_", T451)</f>
        <v>is_0_0</v>
      </c>
      <c r="E451" s="0" t="str">
        <f aca="false">CONCATENATE( "list_", G451, "/", "half_", K451, "/", "agent_", O451, "/", "metverb_", Q451, "/", "target_", S451, "/", "avtcon_", I451)</f>
        <v>list_2/half_2/agent_106/metverb_ERROR/target_106/avtcon_1</v>
      </c>
      <c r="F451" s="0" t="str">
        <f aca="false">CONCATENATE( H451, "/", L451, "/", P451, "/", R451, "/", T451, "/", J451)</f>
        <v>BH1N/second/is/0/0/con</v>
      </c>
      <c r="G451" s="0" t="n">
        <f aca="false">IF(LEFT(H451,1)="A",1,IF(LEFT(H451,1)="B",2,IF(LEFT(H451,1)="C",3,IF(LEFT(H451,1)="D",4,#na))))</f>
        <v>2</v>
      </c>
      <c r="H451" s="0" t="str">
        <f aca="false">LMPreScn!A573</f>
        <v>BH1N</v>
      </c>
      <c r="I451" s="0" t="n">
        <v>1</v>
      </c>
      <c r="J451" s="0" t="s">
        <v>3592</v>
      </c>
      <c r="K451" s="0" t="n">
        <v>2</v>
      </c>
      <c r="L451" s="16" t="s">
        <v>3595</v>
      </c>
      <c r="M451" s="0" t="n">
        <f aca="false">1 + (2*(INT((ROW()-2-240)/4))) + MOD(ROW(),2)</f>
        <v>106</v>
      </c>
      <c r="N451" s="0" t="str">
        <f aca="false">CONCATENATE("context_",ASC(M451))</f>
        <v>context_106</v>
      </c>
      <c r="O451" s="0" t="n">
        <f aca="false">M451</f>
        <v>106</v>
      </c>
      <c r="P451" s="0" t="str">
        <f aca="false">MID(LMPreScn!M573, SEARCH(" ", LMPreScn!M573, SEARCH(" ", LMPreScn!M573))+1, SEARCH(" ", LMPreScn!M573, SEARCH(" ", LMPreScn!M573)+1) -  (SEARCH(" ", LMPreScn!M573, SEARCH(" ", LMPreScn!M573)) + 1))</f>
        <v>is</v>
      </c>
      <c r="Q451" s="0" t="str">
        <f aca="false">IF(R451="attempted", 1, IF(R451="avoided", 2, IF(R451="began",3,IF(R451="completed",4, IF(R451="continued",5,IF(R451="endured", 6, IF(R451="enjoyed", 7, IF(R451="finished", 8, IF(R451="preferred", 9, IF(R451="resisted", 10, IF(R451="started", 11, IF(R451="tried",12,"ERROR"))))))))))))</f>
        <v>ERROR</v>
      </c>
      <c r="R451" s="0" t="n">
        <f aca="false">LMPreScn!T573</f>
        <v>0</v>
      </c>
      <c r="S451" s="0" t="n">
        <f aca="false">1 + (2*(INT((ROW()-2-240)/4))) + MOD(ROW()-2,2)</f>
        <v>106</v>
      </c>
      <c r="T451" s="0" t="n">
        <f aca="false">LMPreScn!CK573</f>
        <v>0</v>
      </c>
      <c r="U451" s="33" t="n">
        <f aca="false">U211</f>
        <v>0.25</v>
      </c>
      <c r="V451" s="0" t="n">
        <f aca="false">LMPreScn!R573</f>
        <v>3</v>
      </c>
      <c r="W451" s="0" t="n">
        <f aca="false">LMPreScn!S573</f>
        <v>6</v>
      </c>
      <c r="X451" s="0" t="str">
        <f aca="false">LMPreScn!M573</f>
        <v>Jeremy is a great athlete despite being prone to injury.</v>
      </c>
      <c r="Y451" s="0" t="n">
        <f aca="false">LMPreScn!N573</f>
        <v>0</v>
      </c>
    </row>
    <row r="452" customFormat="false" ht="13.8" hidden="false" customHeight="false" outlineLevel="0" collapsed="false">
      <c r="A452" s="0" t="str">
        <f aca="false">CONCATENATE("Item/",ASC(C452),"/",E452)</f>
        <v>Item/14072/list_3/half_2/agent_105/metverb_ERROR/target_106/avtcon_2</v>
      </c>
      <c r="B452" s="34" t="str">
        <f aca="false">CONCATENATE("(#", ASC( LMPreScn!I574), ") \d+ (\d+)")</f>
        <v>(#14072) \d+ (\d+)</v>
      </c>
      <c r="C452" s="0" t="n">
        <f aca="false">LMPreScn!I574</f>
        <v>14072</v>
      </c>
      <c r="D452" s="0" t="str">
        <f aca="false">CONCATENATE(P452,"_", R452, "_", T452)</f>
        <v>case_0_0</v>
      </c>
      <c r="E452" s="0" t="str">
        <f aca="false">CONCATENATE( "list_", G452, "/", "half_", K452, "/", "agent_", O452, "/", "metverb_", Q452, "/", "target_", S452, "/", "avtcon_", I452)</f>
        <v>list_3/half_2/agent_105/metverb_ERROR/target_106/avtcon_2</v>
      </c>
      <c r="F452" s="0" t="str">
        <f aca="false">CONCATENATE( H452, "/", L452, "/", P452, "/", R452, "/", T452, "/", J452)</f>
        <v>CH1N/second/case/0/0/incon</v>
      </c>
      <c r="G452" s="0" t="n">
        <f aca="false">IF(LEFT(H452,1)="A",1,IF(LEFT(H452,1)="B",2,IF(LEFT(H452,1)="C",3,IF(LEFT(H452,1)="D",4,#na))))</f>
        <v>3</v>
      </c>
      <c r="H452" s="0" t="str">
        <f aca="false">LMPreScn!A574</f>
        <v>CH1N</v>
      </c>
      <c r="I452" s="0" t="n">
        <v>2</v>
      </c>
      <c r="J452" s="0" t="s">
        <v>3594</v>
      </c>
      <c r="K452" s="0" t="n">
        <v>2</v>
      </c>
      <c r="L452" s="16" t="s">
        <v>3595</v>
      </c>
      <c r="M452" s="0" t="n">
        <f aca="false">1 + (2*(INT((ROW()-2-240)/4))) + MOD(ROW()-2,2)</f>
        <v>105</v>
      </c>
      <c r="N452" s="0" t="str">
        <f aca="false">CONCATENATE("context_",ASC(M452))</f>
        <v>context_105</v>
      </c>
      <c r="O452" s="0" t="n">
        <f aca="false">M452</f>
        <v>105</v>
      </c>
      <c r="P452" s="0" t="str">
        <f aca="false">MID(LMPreScn!M574, SEARCH(" ", LMPreScn!M574, SEARCH(" ", LMPreScn!M574))+1, SEARCH(" ", LMPreScn!M574, SEARCH(" ", LMPreScn!M574)+1) -  (SEARCH(" ", LMPreScn!M574, SEARCH(" ", LMPreScn!M574)) + 1))</f>
        <v>case</v>
      </c>
      <c r="Q452" s="0" t="str">
        <f aca="false">IF(R452="attempted", 1, IF(R452="avoided", 2, IF(R452="began",3,IF(R452="completed",4, IF(R452="continued",5,IF(R452="endured", 6, IF(R452="enjoyed", 7, IF(R452="finished", 8, IF(R452="preferred", 9, IF(R452="resisted", 10, IF(R452="started", 11, IF(R452="tried",12,"ERROR"))))))))))))</f>
        <v>ERROR</v>
      </c>
      <c r="R452" s="0" t="n">
        <f aca="false">LMPreScn!T574</f>
        <v>0</v>
      </c>
      <c r="S452" s="0" t="n">
        <f aca="false">1 + (2*(INT((ROW()-2-240)/4))) + MOD(ROW()-1,2)</f>
        <v>106</v>
      </c>
      <c r="T452" s="0" t="n">
        <f aca="false">LMPreScn!CK574</f>
        <v>0</v>
      </c>
      <c r="U452" s="33" t="n">
        <f aca="false">U212</f>
        <v>0</v>
      </c>
      <c r="V452" s="0" t="n">
        <f aca="false">LMPreScn!R574</f>
        <v>3</v>
      </c>
      <c r="W452" s="0" t="n">
        <f aca="false">LMPreScn!S574</f>
        <v>10</v>
      </c>
      <c r="X452" s="0" t="str">
        <f aca="false">LMPreScn!M574</f>
        <v>The case of Bill the Butcher was the largest that this court had ever tried.</v>
      </c>
      <c r="Y452" s="0" t="n">
        <f aca="false">LMPreScn!N574</f>
        <v>0</v>
      </c>
    </row>
    <row r="453" customFormat="false" ht="13.8" hidden="false" customHeight="false" outlineLevel="0" collapsed="false">
      <c r="A453" s="0" t="str">
        <f aca="false">CONCATENATE("Item/",ASC(C453),"/",E453)</f>
        <v>Item/14072/list_4/half_2/agent_106/metverb_ERROR/target_105/avtcon_2</v>
      </c>
      <c r="B453" s="34" t="str">
        <f aca="false">CONCATENATE("(#", ASC( LMPreScn!I575), ") \d+ (\d+)")</f>
        <v>(#14072) \d+ (\d+)</v>
      </c>
      <c r="C453" s="0" t="n">
        <f aca="false">LMPreScn!I575</f>
        <v>14072</v>
      </c>
      <c r="D453" s="0" t="str">
        <f aca="false">CONCATENATE(P453,"_", R453, "_", T453)</f>
        <v>is_0_0</v>
      </c>
      <c r="E453" s="0" t="str">
        <f aca="false">CONCATENATE( "list_", G453, "/", "half_", K453, "/", "agent_", O453, "/", "metverb_", Q453, "/", "target_", S453, "/", "avtcon_", I453)</f>
        <v>list_4/half_2/agent_106/metverb_ERROR/target_105/avtcon_2</v>
      </c>
      <c r="F453" s="0" t="str">
        <f aca="false">CONCATENATE( H453, "/", L453, "/", P453, "/", R453, "/", T453, "/", J453)</f>
        <v>DH1N/second/is/0/0/incon</v>
      </c>
      <c r="G453" s="0" t="n">
        <f aca="false">IF(LEFT(H453,1)="A",1,IF(LEFT(H453,1)="B",2,IF(LEFT(H453,1)="C",3,IF(LEFT(H453,1)="D",4,#na))))</f>
        <v>4</v>
      </c>
      <c r="H453" s="0" t="str">
        <f aca="false">LMPreScn!A575</f>
        <v>DH1N</v>
      </c>
      <c r="I453" s="0" t="n">
        <v>2</v>
      </c>
      <c r="J453" s="0" t="s">
        <v>3594</v>
      </c>
      <c r="K453" s="0" t="n">
        <v>2</v>
      </c>
      <c r="L453" s="16" t="s">
        <v>3595</v>
      </c>
      <c r="M453" s="0" t="n">
        <f aca="false">1 + (2*(INT((ROW()-2-240)/4))) + MOD(ROW(),2)</f>
        <v>106</v>
      </c>
      <c r="N453" s="0" t="str">
        <f aca="false">CONCATENATE("context_",ASC(M453))</f>
        <v>context_106</v>
      </c>
      <c r="O453" s="0" t="n">
        <f aca="false">M453</f>
        <v>106</v>
      </c>
      <c r="P453" s="0" t="str">
        <f aca="false">MID(LMPreScn!M575, SEARCH(" ", LMPreScn!M575, SEARCH(" ", LMPreScn!M575))+1, SEARCH(" ", LMPreScn!M575, SEARCH(" ", LMPreScn!M575)+1) -  (SEARCH(" ", LMPreScn!M575, SEARCH(" ", LMPreScn!M575)) + 1))</f>
        <v>is</v>
      </c>
      <c r="Q453" s="0" t="str">
        <f aca="false">IF(R453="attempted", 1, IF(R453="avoided", 2, IF(R453="began",3,IF(R453="completed",4, IF(R453="continued",5,IF(R453="endured", 6, IF(R453="enjoyed", 7, IF(R453="finished", 8, IF(R453="preferred", 9, IF(R453="resisted", 10, IF(R453="started", 11, IF(R453="tried",12,"ERROR"))))))))))))</f>
        <v>ERROR</v>
      </c>
      <c r="R453" s="0" t="n">
        <f aca="false">LMPreScn!T575</f>
        <v>0</v>
      </c>
      <c r="S453" s="0" t="n">
        <f aca="false">1 + (2*(INT((ROW()-2-240)/4))) + MOD(ROW()-1,2)</f>
        <v>105</v>
      </c>
      <c r="T453" s="0" t="n">
        <f aca="false">LMPreScn!CK575</f>
        <v>0</v>
      </c>
      <c r="U453" s="33" t="n">
        <f aca="false">U213</f>
        <v>0.166666666666667</v>
      </c>
      <c r="V453" s="0" t="n">
        <f aca="false">LMPreScn!R575</f>
        <v>3</v>
      </c>
      <c r="W453" s="0" t="n">
        <f aca="false">LMPreScn!S575</f>
        <v>6</v>
      </c>
      <c r="X453" s="0" t="str">
        <f aca="false">LMPreScn!M575</f>
        <v>Jeremy is a great athlete despite being prone to injury.</v>
      </c>
      <c r="Y453" s="0" t="n">
        <f aca="false">LMPreScn!N575</f>
        <v>0</v>
      </c>
    </row>
    <row r="454" customFormat="false" ht="13.8" hidden="false" customHeight="false" outlineLevel="0" collapsed="false">
      <c r="A454" s="0" t="str">
        <f aca="false">CONCATENATE("Item/",ASC(C454),"/",E454)</f>
        <v>Item/19072/list_1/half_2/agent_107/metverb_ERROR/target_107/avtcon_1</v>
      </c>
      <c r="B454" s="34" t="str">
        <f aca="false">CONCATENATE("(#", ASC( LMPreScn!I576), ") \d+ (\d+)")</f>
        <v>(#19072) \d+ (\d+)</v>
      </c>
      <c r="C454" s="0" t="n">
        <f aca="false">LMPreScn!I576</f>
        <v>19072</v>
      </c>
      <c r="D454" s="0" t="str">
        <f aca="false">CONCATENATE(P454,"_", R454, "_", T454)</f>
        <v>is_0_0</v>
      </c>
      <c r="E454" s="0" t="str">
        <f aca="false">CONCATENATE( "list_", G454, "/", "half_", K454, "/", "agent_", O454, "/", "metverb_", Q454, "/", "target_", S454, "/", "avtcon_", I454)</f>
        <v>list_1/half_2/agent_107/metverb_ERROR/target_107/avtcon_1</v>
      </c>
      <c r="F454" s="0" t="str">
        <f aca="false">CONCATENATE( H454, "/", L454, "/", P454, "/", R454, "/", T454, "/", J454)</f>
        <v>AH2N/second/is/0/0/con</v>
      </c>
      <c r="G454" s="0" t="n">
        <f aca="false">IF(LEFT(H454,1)="A",1,IF(LEFT(H454,1)="B",2,IF(LEFT(H454,1)="C",3,IF(LEFT(H454,1)="D",4,#na))))</f>
        <v>1</v>
      </c>
      <c r="H454" s="0" t="str">
        <f aca="false">LMPreScn!A576</f>
        <v>AH2N</v>
      </c>
      <c r="I454" s="0" t="n">
        <v>1</v>
      </c>
      <c r="J454" s="0" t="s">
        <v>3592</v>
      </c>
      <c r="K454" s="0" t="n">
        <v>2</v>
      </c>
      <c r="L454" s="16" t="s">
        <v>3595</v>
      </c>
      <c r="M454" s="0" t="n">
        <f aca="false">1 + (2*(INT((ROW()-2-240)/4))) + MOD(ROW()-2,2)</f>
        <v>107</v>
      </c>
      <c r="N454" s="0" t="str">
        <f aca="false">CONCATENATE("context_",ASC(M454))</f>
        <v>context_107</v>
      </c>
      <c r="O454" s="0" t="n">
        <f aca="false">M454</f>
        <v>107</v>
      </c>
      <c r="P454" s="0" t="str">
        <f aca="false">MID(LMPreScn!M576, SEARCH(" ", LMPreScn!M576, SEARCH(" ", LMPreScn!M576))+1, SEARCH(" ", LMPreScn!M576, SEARCH(" ", LMPreScn!M576)+1) -  (SEARCH(" ", LMPreScn!M576, SEARCH(" ", LMPreScn!M576)) + 1))</f>
        <v>is</v>
      </c>
      <c r="Q454" s="0" t="str">
        <f aca="false">IF(R454="attempted", 1, IF(R454="avoided", 2, IF(R454="began",3,IF(R454="completed",4, IF(R454="continued",5,IF(R454="endured", 6, IF(R454="enjoyed", 7, IF(R454="finished", 8, IF(R454="preferred", 9, IF(R454="resisted", 10, IF(R454="started", 11, IF(R454="tried",12,"ERROR"))))))))))))</f>
        <v>ERROR</v>
      </c>
      <c r="R454" s="0" t="n">
        <f aca="false">LMPreScn!T576</f>
        <v>0</v>
      </c>
      <c r="S454" s="0" t="n">
        <f aca="false">1 + (2*(INT((ROW()-2-240)/4))) + MOD(ROW()-2,2)</f>
        <v>107</v>
      </c>
      <c r="T454" s="0" t="n">
        <f aca="false">LMPreScn!CK576</f>
        <v>0</v>
      </c>
      <c r="U454" s="33" t="n">
        <f aca="false">U214</f>
        <v>0.510204081632653</v>
      </c>
      <c r="V454" s="0" t="n">
        <f aca="false">LMPreScn!R576</f>
        <v>3</v>
      </c>
      <c r="W454" s="0" t="n">
        <f aca="false">LMPreScn!S576</f>
        <v>6</v>
      </c>
      <c r="X454" s="0" t="str">
        <f aca="false">LMPreScn!M576</f>
        <v>Jeremy is a great athlete despite being prone to injury.</v>
      </c>
      <c r="Y454" s="0" t="n">
        <f aca="false">LMPreScn!N576</f>
        <v>0</v>
      </c>
    </row>
    <row r="455" customFormat="false" ht="13.8" hidden="false" customHeight="false" outlineLevel="0" collapsed="false">
      <c r="A455" s="0" t="str">
        <f aca="false">CONCATENATE("Item/",ASC(C455),"/",E455)</f>
        <v>Item/19072/list_2/half_2/agent_108/metverb_ERROR/target_108/avtcon_1</v>
      </c>
      <c r="B455" s="34" t="str">
        <f aca="false">CONCATENATE("(#", ASC( LMPreScn!I577), ") \d+ (\d+)")</f>
        <v>(#19072) \d+ (\d+)</v>
      </c>
      <c r="C455" s="0" t="n">
        <f aca="false">LMPreScn!I577</f>
        <v>19072</v>
      </c>
      <c r="D455" s="0" t="str">
        <f aca="false">CONCATENATE(P455,"_", R455, "_", T455)</f>
        <v>case_0_0</v>
      </c>
      <c r="E455" s="0" t="str">
        <f aca="false">CONCATENATE( "list_", G455, "/", "half_", K455, "/", "agent_", O455, "/", "metverb_", Q455, "/", "target_", S455, "/", "avtcon_", I455)</f>
        <v>list_2/half_2/agent_108/metverb_ERROR/target_108/avtcon_1</v>
      </c>
      <c r="F455" s="0" t="str">
        <f aca="false">CONCATENATE( H455, "/", L455, "/", P455, "/", R455, "/", T455, "/", J455)</f>
        <v>BH2N/second/case/0/0/con</v>
      </c>
      <c r="G455" s="0" t="n">
        <f aca="false">IF(LEFT(H455,1)="A",1,IF(LEFT(H455,1)="B",2,IF(LEFT(H455,1)="C",3,IF(LEFT(H455,1)="D",4,#na))))</f>
        <v>2</v>
      </c>
      <c r="H455" s="0" t="str">
        <f aca="false">LMPreScn!A577</f>
        <v>BH2N</v>
      </c>
      <c r="I455" s="0" t="n">
        <v>1</v>
      </c>
      <c r="J455" s="0" t="s">
        <v>3592</v>
      </c>
      <c r="K455" s="0" t="n">
        <v>2</v>
      </c>
      <c r="L455" s="16" t="s">
        <v>3595</v>
      </c>
      <c r="M455" s="0" t="n">
        <f aca="false">1 + (2*(INT((ROW()-2-240)/4))) + MOD(ROW(),2)</f>
        <v>108</v>
      </c>
      <c r="N455" s="0" t="str">
        <f aca="false">CONCATENATE("context_",ASC(M455))</f>
        <v>context_108</v>
      </c>
      <c r="O455" s="0" t="n">
        <f aca="false">M455</f>
        <v>108</v>
      </c>
      <c r="P455" s="0" t="str">
        <f aca="false">MID(LMPreScn!M577, SEARCH(" ", LMPreScn!M577, SEARCH(" ", LMPreScn!M577))+1, SEARCH(" ", LMPreScn!M577, SEARCH(" ", LMPreScn!M577)+1) -  (SEARCH(" ", LMPreScn!M577, SEARCH(" ", LMPreScn!M577)) + 1))</f>
        <v>case</v>
      </c>
      <c r="Q455" s="0" t="str">
        <f aca="false">IF(R455="attempted", 1, IF(R455="avoided", 2, IF(R455="began",3,IF(R455="completed",4, IF(R455="continued",5,IF(R455="endured", 6, IF(R455="enjoyed", 7, IF(R455="finished", 8, IF(R455="preferred", 9, IF(R455="resisted", 10, IF(R455="started", 11, IF(R455="tried",12,"ERROR"))))))))))))</f>
        <v>ERROR</v>
      </c>
      <c r="R455" s="0" t="n">
        <f aca="false">LMPreScn!T577</f>
        <v>0</v>
      </c>
      <c r="S455" s="0" t="n">
        <f aca="false">1 + (2*(INT((ROW()-2-240)/4))) + MOD(ROW()-2,2)</f>
        <v>108</v>
      </c>
      <c r="T455" s="0" t="n">
        <f aca="false">LMPreScn!CK577</f>
        <v>0</v>
      </c>
      <c r="U455" s="33" t="n">
        <f aca="false">U215</f>
        <v>0.25</v>
      </c>
      <c r="V455" s="0" t="n">
        <f aca="false">LMPreScn!R577</f>
        <v>3</v>
      </c>
      <c r="W455" s="0" t="n">
        <f aca="false">LMPreScn!S577</f>
        <v>10</v>
      </c>
      <c r="X455" s="0" t="str">
        <f aca="false">LMPreScn!M577</f>
        <v>The case of Bill the Butcher was the largest that this court had ever tried.</v>
      </c>
      <c r="Y455" s="0" t="n">
        <f aca="false">LMPreScn!N577</f>
        <v>0</v>
      </c>
    </row>
    <row r="456" customFormat="false" ht="13.8" hidden="false" customHeight="false" outlineLevel="0" collapsed="false">
      <c r="A456" s="0" t="str">
        <f aca="false">CONCATENATE("Item/",ASC(C456),"/",E456)</f>
        <v>Item/19072/list_3/half_2/agent_107/metverb_ERROR/target_108/avtcon_2</v>
      </c>
      <c r="B456" s="34" t="str">
        <f aca="false">CONCATENATE("(#", ASC( LMPreScn!I578), ") \d+ (\d+)")</f>
        <v>(#19072) \d+ (\d+)</v>
      </c>
      <c r="C456" s="0" t="n">
        <f aca="false">LMPreScn!I578</f>
        <v>19072</v>
      </c>
      <c r="D456" s="0" t="str">
        <f aca="false">CONCATENATE(P456,"_", R456, "_", T456)</f>
        <v>is_0_0</v>
      </c>
      <c r="E456" s="0" t="str">
        <f aca="false">CONCATENATE( "list_", G456, "/", "half_", K456, "/", "agent_", O456, "/", "metverb_", Q456, "/", "target_", S456, "/", "avtcon_", I456)</f>
        <v>list_3/half_2/agent_107/metverb_ERROR/target_108/avtcon_2</v>
      </c>
      <c r="F456" s="0" t="str">
        <f aca="false">CONCATENATE( H456, "/", L456, "/", P456, "/", R456, "/", T456, "/", J456)</f>
        <v>CH2N/second/is/0/0/incon</v>
      </c>
      <c r="G456" s="0" t="n">
        <f aca="false">IF(LEFT(H456,1)="A",1,IF(LEFT(H456,1)="B",2,IF(LEFT(H456,1)="C",3,IF(LEFT(H456,1)="D",4,#na))))</f>
        <v>3</v>
      </c>
      <c r="H456" s="0" t="str">
        <f aca="false">LMPreScn!A578</f>
        <v>CH2N</v>
      </c>
      <c r="I456" s="0" t="n">
        <v>2</v>
      </c>
      <c r="J456" s="0" t="s">
        <v>3594</v>
      </c>
      <c r="K456" s="0" t="n">
        <v>2</v>
      </c>
      <c r="L456" s="16" t="s">
        <v>3595</v>
      </c>
      <c r="M456" s="0" t="n">
        <f aca="false">1 + (2*(INT((ROW()-2-240)/4))) + MOD(ROW()-2,2)</f>
        <v>107</v>
      </c>
      <c r="N456" s="0" t="str">
        <f aca="false">CONCATENATE("context_",ASC(M456))</f>
        <v>context_107</v>
      </c>
      <c r="O456" s="0" t="n">
        <f aca="false">M456</f>
        <v>107</v>
      </c>
      <c r="P456" s="0" t="str">
        <f aca="false">MID(LMPreScn!M578, SEARCH(" ", LMPreScn!M578, SEARCH(" ", LMPreScn!M578))+1, SEARCH(" ", LMPreScn!M578, SEARCH(" ", LMPreScn!M578)+1) -  (SEARCH(" ", LMPreScn!M578, SEARCH(" ", LMPreScn!M578)) + 1))</f>
        <v>is</v>
      </c>
      <c r="Q456" s="0" t="str">
        <f aca="false">IF(R456="attempted", 1, IF(R456="avoided", 2, IF(R456="began",3,IF(R456="completed",4, IF(R456="continued",5,IF(R456="endured", 6, IF(R456="enjoyed", 7, IF(R456="finished", 8, IF(R456="preferred", 9, IF(R456="resisted", 10, IF(R456="started", 11, IF(R456="tried",12,"ERROR"))))))))))))</f>
        <v>ERROR</v>
      </c>
      <c r="R456" s="0" t="n">
        <f aca="false">LMPreScn!T578</f>
        <v>0</v>
      </c>
      <c r="S456" s="0" t="n">
        <f aca="false">1 + (2*(INT((ROW()-2-240)/4))) + MOD(ROW()-1,2)</f>
        <v>108</v>
      </c>
      <c r="T456" s="0" t="n">
        <f aca="false">LMPreScn!CK578</f>
        <v>0</v>
      </c>
      <c r="U456" s="33" t="n">
        <f aca="false">U216</f>
        <v>0</v>
      </c>
      <c r="V456" s="0" t="n">
        <f aca="false">LMPreScn!R578</f>
        <v>3</v>
      </c>
      <c r="W456" s="0" t="n">
        <f aca="false">LMPreScn!S578</f>
        <v>6</v>
      </c>
      <c r="X456" s="0" t="str">
        <f aca="false">LMPreScn!M578</f>
        <v>Jeremy is a great athlete despite being prone to injury.</v>
      </c>
      <c r="Y456" s="0" t="n">
        <f aca="false">LMPreScn!N578</f>
        <v>0</v>
      </c>
    </row>
    <row r="457" customFormat="false" ht="13.8" hidden="false" customHeight="false" outlineLevel="0" collapsed="false">
      <c r="A457" s="0" t="str">
        <f aca="false">CONCATENATE("Item/",ASC(C457),"/",E457)</f>
        <v>Item/19072/list_4/half_2/agent_108/metverb_ERROR/target_107/avtcon_2</v>
      </c>
      <c r="B457" s="34" t="str">
        <f aca="false">CONCATENATE("(#", ASC( LMPreScn!I579), ") \d+ (\d+)")</f>
        <v>(#19072) \d+ (\d+)</v>
      </c>
      <c r="C457" s="0" t="n">
        <f aca="false">LMPreScn!I579</f>
        <v>19072</v>
      </c>
      <c r="D457" s="0" t="str">
        <f aca="false">CONCATENATE(P457,"_", R457, "_", T457)</f>
        <v>case_0_0</v>
      </c>
      <c r="E457" s="0" t="str">
        <f aca="false">CONCATENATE( "list_", G457, "/", "half_", K457, "/", "agent_", O457, "/", "metverb_", Q457, "/", "target_", S457, "/", "avtcon_", I457)</f>
        <v>list_4/half_2/agent_108/metverb_ERROR/target_107/avtcon_2</v>
      </c>
      <c r="F457" s="0" t="str">
        <f aca="false">CONCATENATE( H457, "/", L457, "/", P457, "/", R457, "/", T457, "/", J457)</f>
        <v>DH2N/second/case/0/0/incon</v>
      </c>
      <c r="G457" s="0" t="n">
        <f aca="false">IF(LEFT(H457,1)="A",1,IF(LEFT(H457,1)="B",2,IF(LEFT(H457,1)="C",3,IF(LEFT(H457,1)="D",4,#na))))</f>
        <v>4</v>
      </c>
      <c r="H457" s="0" t="str">
        <f aca="false">LMPreScn!A579</f>
        <v>DH2N</v>
      </c>
      <c r="I457" s="0" t="n">
        <v>2</v>
      </c>
      <c r="J457" s="0" t="s">
        <v>3594</v>
      </c>
      <c r="K457" s="0" t="n">
        <v>2</v>
      </c>
      <c r="L457" s="16" t="s">
        <v>3595</v>
      </c>
      <c r="M457" s="0" t="n">
        <f aca="false">1 + (2*(INT((ROW()-2-240)/4))) + MOD(ROW(),2)</f>
        <v>108</v>
      </c>
      <c r="N457" s="0" t="str">
        <f aca="false">CONCATENATE("context_",ASC(M457))</f>
        <v>context_108</v>
      </c>
      <c r="O457" s="0" t="n">
        <f aca="false">M457</f>
        <v>108</v>
      </c>
      <c r="P457" s="0" t="str">
        <f aca="false">MID(LMPreScn!M579, SEARCH(" ", LMPreScn!M579, SEARCH(" ", LMPreScn!M579))+1, SEARCH(" ", LMPreScn!M579, SEARCH(" ", LMPreScn!M579)+1) -  (SEARCH(" ", LMPreScn!M579, SEARCH(" ", LMPreScn!M579)) + 1))</f>
        <v>case</v>
      </c>
      <c r="Q457" s="0" t="str">
        <f aca="false">IF(R457="attempted", 1, IF(R457="avoided", 2, IF(R457="began",3,IF(R457="completed",4, IF(R457="continued",5,IF(R457="endured", 6, IF(R457="enjoyed", 7, IF(R457="finished", 8, IF(R457="preferred", 9, IF(R457="resisted", 10, IF(R457="started", 11, IF(R457="tried",12,"ERROR"))))))))))))</f>
        <v>ERROR</v>
      </c>
      <c r="R457" s="0" t="n">
        <f aca="false">LMPreScn!T579</f>
        <v>0</v>
      </c>
      <c r="S457" s="0" t="n">
        <f aca="false">1 + (2*(INT((ROW()-2-240)/4))) + MOD(ROW()-1,2)</f>
        <v>107</v>
      </c>
      <c r="T457" s="0" t="n">
        <f aca="false">LMPreScn!CK579</f>
        <v>0</v>
      </c>
      <c r="U457" s="33" t="n">
        <f aca="false">U217</f>
        <v>0.166666666666667</v>
      </c>
      <c r="V457" s="0" t="n">
        <f aca="false">LMPreScn!R579</f>
        <v>3</v>
      </c>
      <c r="W457" s="0" t="n">
        <f aca="false">LMPreScn!S579</f>
        <v>10</v>
      </c>
      <c r="X457" s="0" t="str">
        <f aca="false">LMPreScn!M579</f>
        <v>The case of Bill the Butcher was the largest that this court had ever tried.</v>
      </c>
      <c r="Y457" s="0" t="n">
        <f aca="false">LMPreScn!N579</f>
        <v>0</v>
      </c>
    </row>
    <row r="458" customFormat="false" ht="13.8" hidden="false" customHeight="false" outlineLevel="0" collapsed="false">
      <c r="A458" s="0" t="str">
        <f aca="false">CONCATENATE("Item/",ASC(C458),"/",E458)</f>
        <v>Item/14073/list_1/half_2/agent_109/metverb_ERROR/target_109/avtcon_1</v>
      </c>
      <c r="B458" s="34" t="str">
        <f aca="false">CONCATENATE("(#", ASC( LMPreScn!I580), ") \d+ (\d+)")</f>
        <v>(#14073) \d+ (\d+)</v>
      </c>
      <c r="C458" s="0" t="n">
        <f aca="false">LMPreScn!I580</f>
        <v>14073</v>
      </c>
      <c r="D458" s="0" t="str">
        <f aca="false">CONCATENATE(P458,"_", R458, "_", T458)</f>
        <v>doctor_0_0</v>
      </c>
      <c r="E458" s="0" t="str">
        <f aca="false">CONCATENATE( "list_", G458, "/", "half_", K458, "/", "agent_", O458, "/", "metverb_", Q458, "/", "target_", S458, "/", "avtcon_", I458)</f>
        <v>list_1/half_2/agent_109/metverb_ERROR/target_109/avtcon_1</v>
      </c>
      <c r="F458" s="0" t="str">
        <f aca="false">CONCATENATE( H458, "/", L458, "/", P458, "/", R458, "/", T458, "/", J458)</f>
        <v>AH1N/second/doctor/0/0/con</v>
      </c>
      <c r="G458" s="0" t="n">
        <f aca="false">IF(LEFT(H458,1)="A",1,IF(LEFT(H458,1)="B",2,IF(LEFT(H458,1)="C",3,IF(LEFT(H458,1)="D",4,#na))))</f>
        <v>1</v>
      </c>
      <c r="H458" s="0" t="str">
        <f aca="false">LMPreScn!A580</f>
        <v>AH1N</v>
      </c>
      <c r="I458" s="0" t="n">
        <v>1</v>
      </c>
      <c r="J458" s="0" t="s">
        <v>3592</v>
      </c>
      <c r="K458" s="0" t="n">
        <v>2</v>
      </c>
      <c r="L458" s="16" t="s">
        <v>3595</v>
      </c>
      <c r="M458" s="0" t="n">
        <f aca="false">1 + (2*(INT((ROW()-2-240)/4))) + MOD(ROW()-2,2)</f>
        <v>109</v>
      </c>
      <c r="N458" s="0" t="str">
        <f aca="false">CONCATENATE("context_",ASC(M458))</f>
        <v>context_109</v>
      </c>
      <c r="O458" s="0" t="n">
        <f aca="false">M458</f>
        <v>109</v>
      </c>
      <c r="P458" s="0" t="str">
        <f aca="false">MID(LMPreScn!M580, SEARCH(" ", LMPreScn!M580, SEARCH(" ", LMPreScn!M580))+1, SEARCH(" ", LMPreScn!M580, SEARCH(" ", LMPreScn!M580)+1) -  (SEARCH(" ", LMPreScn!M580, SEARCH(" ", LMPreScn!M580)) + 1))</f>
        <v>doctor</v>
      </c>
      <c r="Q458" s="0" t="str">
        <f aca="false">IF(R458="attempted", 1, IF(R458="avoided", 2, IF(R458="began",3,IF(R458="completed",4, IF(R458="continued",5,IF(R458="endured", 6, IF(R458="enjoyed", 7, IF(R458="finished", 8, IF(R458="preferred", 9, IF(R458="resisted", 10, IF(R458="started", 11, IF(R458="tried",12,"ERROR"))))))))))))</f>
        <v>ERROR</v>
      </c>
      <c r="R458" s="0" t="n">
        <f aca="false">LMPreScn!T580</f>
        <v>0</v>
      </c>
      <c r="S458" s="0" t="n">
        <f aca="false">1 + (2*(INT((ROW()-2-240)/4))) + MOD(ROW()-2,2)</f>
        <v>109</v>
      </c>
      <c r="T458" s="0" t="n">
        <f aca="false">LMPreScn!CK580</f>
        <v>0</v>
      </c>
      <c r="U458" s="33" t="n">
        <f aca="false">U218</f>
        <v>0.270833333333333</v>
      </c>
      <c r="V458" s="0" t="n">
        <f aca="false">LMPreScn!R580</f>
        <v>3</v>
      </c>
      <c r="W458" s="0" t="n">
        <f aca="false">LMPreScn!S580</f>
        <v>9</v>
      </c>
      <c r="X458" s="0" t="str">
        <f aca="false">LMPreScn!M580</f>
        <v>The doctor was running very late, which was not uncommon.</v>
      </c>
      <c r="Y458" s="0" t="n">
        <f aca="false">LMPreScn!N580</f>
        <v>0</v>
      </c>
    </row>
    <row r="459" customFormat="false" ht="13.8" hidden="false" customHeight="false" outlineLevel="0" collapsed="false">
      <c r="A459" s="0" t="str">
        <f aca="false">CONCATENATE("Item/",ASC(C459),"/",E459)</f>
        <v>Item/14073/list_2/half_2/agent_110/metverb_ERROR/target_110/avtcon_1</v>
      </c>
      <c r="B459" s="34" t="str">
        <f aca="false">CONCATENATE("(#", ASC( LMPreScn!I581), ") \d+ (\d+)")</f>
        <v>(#14073) \d+ (\d+)</v>
      </c>
      <c r="C459" s="0" t="n">
        <f aca="false">LMPreScn!I581</f>
        <v>14073</v>
      </c>
      <c r="D459" s="0" t="str">
        <f aca="false">CONCATENATE(P459,"_", R459, "_", T459)</f>
        <v>the_0_0</v>
      </c>
      <c r="E459" s="0" t="str">
        <f aca="false">CONCATENATE( "list_", G459, "/", "half_", K459, "/", "agent_", O459, "/", "metverb_", Q459, "/", "target_", S459, "/", "avtcon_", I459)</f>
        <v>list_2/half_2/agent_110/metverb_ERROR/target_110/avtcon_1</v>
      </c>
      <c r="F459" s="0" t="str">
        <f aca="false">CONCATENATE( H459, "/", L459, "/", P459, "/", R459, "/", T459, "/", J459)</f>
        <v>BH1N/second/the/0/0/con</v>
      </c>
      <c r="G459" s="0" t="n">
        <f aca="false">IF(LEFT(H459,1)="A",1,IF(LEFT(H459,1)="B",2,IF(LEFT(H459,1)="C",3,IF(LEFT(H459,1)="D",4,#na))))</f>
        <v>2</v>
      </c>
      <c r="H459" s="0" t="str">
        <f aca="false">LMPreScn!A581</f>
        <v>BH1N</v>
      </c>
      <c r="I459" s="0" t="n">
        <v>1</v>
      </c>
      <c r="J459" s="0" t="s">
        <v>3592</v>
      </c>
      <c r="K459" s="0" t="n">
        <v>2</v>
      </c>
      <c r="L459" s="16" t="s">
        <v>3595</v>
      </c>
      <c r="M459" s="0" t="n">
        <f aca="false">1 + (2*(INT((ROW()-2-240)/4))) + MOD(ROW(),2)</f>
        <v>110</v>
      </c>
      <c r="N459" s="0" t="str">
        <f aca="false">CONCATENATE("context_",ASC(M459))</f>
        <v>context_110</v>
      </c>
      <c r="O459" s="0" t="n">
        <f aca="false">M459</f>
        <v>110</v>
      </c>
      <c r="P459" s="0" t="str">
        <f aca="false">MID(LMPreScn!M581, SEARCH(" ", LMPreScn!M581, SEARCH(" ", LMPreScn!M581))+1, SEARCH(" ", LMPreScn!M581, SEARCH(" ", LMPreScn!M581)+1) -  (SEARCH(" ", LMPreScn!M581, SEARCH(" ", LMPreScn!M581)) + 1))</f>
        <v>the</v>
      </c>
      <c r="Q459" s="0" t="str">
        <f aca="false">IF(R459="attempted", 1, IF(R459="avoided", 2, IF(R459="began",3,IF(R459="completed",4, IF(R459="continued",5,IF(R459="endured", 6, IF(R459="enjoyed", 7, IF(R459="finished", 8, IF(R459="preferred", 9, IF(R459="resisted", 10, IF(R459="started", 11, IF(R459="tried",12,"ERROR"))))))))))))</f>
        <v>ERROR</v>
      </c>
      <c r="R459" s="0" t="n">
        <f aca="false">LMPreScn!T581</f>
        <v>0</v>
      </c>
      <c r="S459" s="0" t="n">
        <f aca="false">1 + (2*(INT((ROW()-2-240)/4))) + MOD(ROW()-2,2)</f>
        <v>110</v>
      </c>
      <c r="T459" s="0" t="n">
        <f aca="false">LMPreScn!CK581</f>
        <v>0</v>
      </c>
      <c r="U459" s="33" t="n">
        <f aca="false">U219</f>
        <v>0.354166666666667</v>
      </c>
      <c r="V459" s="0" t="n">
        <f aca="false">LMPreScn!R581</f>
        <v>3</v>
      </c>
      <c r="W459" s="0" t="n">
        <f aca="false">LMPreScn!S581</f>
        <v>8</v>
      </c>
      <c r="X459" s="0" t="str">
        <f aca="false">LMPreScn!M581</f>
        <v>During the summer, many people like to cook outdoors.</v>
      </c>
      <c r="Y459" s="0" t="n">
        <f aca="false">LMPreScn!N581</f>
        <v>0</v>
      </c>
    </row>
    <row r="460" customFormat="false" ht="13.8" hidden="false" customHeight="false" outlineLevel="0" collapsed="false">
      <c r="A460" s="0" t="str">
        <f aca="false">CONCATENATE("Item/",ASC(C460),"/",E460)</f>
        <v>Item/14073/list_3/half_2/agent_109/metverb_ERROR/target_110/avtcon_2</v>
      </c>
      <c r="B460" s="34" t="str">
        <f aca="false">CONCATENATE("(#", ASC( LMPreScn!I582), ") \d+ (\d+)")</f>
        <v>(#14073) \d+ (\d+)</v>
      </c>
      <c r="C460" s="0" t="n">
        <f aca="false">LMPreScn!I582</f>
        <v>14073</v>
      </c>
      <c r="D460" s="0" t="str">
        <f aca="false">CONCATENATE(P460,"_", R460, "_", T460)</f>
        <v>doctor_0_0</v>
      </c>
      <c r="E460" s="0" t="str">
        <f aca="false">CONCATENATE( "list_", G460, "/", "half_", K460, "/", "agent_", O460, "/", "metverb_", Q460, "/", "target_", S460, "/", "avtcon_", I460)</f>
        <v>list_3/half_2/agent_109/metverb_ERROR/target_110/avtcon_2</v>
      </c>
      <c r="F460" s="0" t="str">
        <f aca="false">CONCATENATE( H460, "/", L460, "/", P460, "/", R460, "/", T460, "/", J460)</f>
        <v>CH1N/second/doctor/0/0/incon</v>
      </c>
      <c r="G460" s="0" t="n">
        <f aca="false">IF(LEFT(H460,1)="A",1,IF(LEFT(H460,1)="B",2,IF(LEFT(H460,1)="C",3,IF(LEFT(H460,1)="D",4,#na))))</f>
        <v>3</v>
      </c>
      <c r="H460" s="0" t="str">
        <f aca="false">LMPreScn!A582</f>
        <v>CH1N</v>
      </c>
      <c r="I460" s="0" t="n">
        <v>2</v>
      </c>
      <c r="J460" s="0" t="s">
        <v>3594</v>
      </c>
      <c r="K460" s="0" t="n">
        <v>2</v>
      </c>
      <c r="L460" s="16" t="s">
        <v>3595</v>
      </c>
      <c r="M460" s="0" t="n">
        <f aca="false">1 + (2*(INT((ROW()-2-240)/4))) + MOD(ROW()-2,2)</f>
        <v>109</v>
      </c>
      <c r="N460" s="0" t="str">
        <f aca="false">CONCATENATE("context_",ASC(M460))</f>
        <v>context_109</v>
      </c>
      <c r="O460" s="0" t="n">
        <f aca="false">M460</f>
        <v>109</v>
      </c>
      <c r="P460" s="0" t="str">
        <f aca="false">MID(LMPreScn!M582, SEARCH(" ", LMPreScn!M582, SEARCH(" ", LMPreScn!M582))+1, SEARCH(" ", LMPreScn!M582, SEARCH(" ", LMPreScn!M582)+1) -  (SEARCH(" ", LMPreScn!M582, SEARCH(" ", LMPreScn!M582)) + 1))</f>
        <v>doctor</v>
      </c>
      <c r="Q460" s="0" t="str">
        <f aca="false">IF(R460="attempted", 1, IF(R460="avoided", 2, IF(R460="began",3,IF(R460="completed",4, IF(R460="continued",5,IF(R460="endured", 6, IF(R460="enjoyed", 7, IF(R460="finished", 8, IF(R460="preferred", 9, IF(R460="resisted", 10, IF(R460="started", 11, IF(R460="tried",12,"ERROR"))))))))))))</f>
        <v>ERROR</v>
      </c>
      <c r="R460" s="0" t="n">
        <f aca="false">LMPreScn!T582</f>
        <v>0</v>
      </c>
      <c r="S460" s="0" t="n">
        <f aca="false">1 + (2*(INT((ROW()-2-240)/4))) + MOD(ROW()-1,2)</f>
        <v>110</v>
      </c>
      <c r="T460" s="0" t="n">
        <f aca="false">LMPreScn!CK582</f>
        <v>0</v>
      </c>
      <c r="U460" s="33" t="n">
        <f aca="false">U220</f>
        <v>0.0416666666666667</v>
      </c>
      <c r="V460" s="0" t="n">
        <f aca="false">LMPreScn!R582</f>
        <v>3</v>
      </c>
      <c r="W460" s="0" t="n">
        <f aca="false">LMPreScn!S582</f>
        <v>9</v>
      </c>
      <c r="X460" s="0" t="str">
        <f aca="false">LMPreScn!M582</f>
        <v>The doctor was running very late, which was not uncommon.</v>
      </c>
      <c r="Y460" s="0" t="n">
        <f aca="false">LMPreScn!N582</f>
        <v>0</v>
      </c>
    </row>
    <row r="461" customFormat="false" ht="13.8" hidden="false" customHeight="false" outlineLevel="0" collapsed="false">
      <c r="A461" s="0" t="str">
        <f aca="false">CONCATENATE("Item/",ASC(C461),"/",E461)</f>
        <v>Item/14073/list_4/half_2/agent_110/metverb_ERROR/target_109/avtcon_2</v>
      </c>
      <c r="B461" s="34" t="str">
        <f aca="false">CONCATENATE("(#", ASC( LMPreScn!I583), ") \d+ (\d+)")</f>
        <v>(#14073) \d+ (\d+)</v>
      </c>
      <c r="C461" s="0" t="n">
        <f aca="false">LMPreScn!I583</f>
        <v>14073</v>
      </c>
      <c r="D461" s="0" t="str">
        <f aca="false">CONCATENATE(P461,"_", R461, "_", T461)</f>
        <v>the_0_0</v>
      </c>
      <c r="E461" s="0" t="str">
        <f aca="false">CONCATENATE( "list_", G461, "/", "half_", K461, "/", "agent_", O461, "/", "metverb_", Q461, "/", "target_", S461, "/", "avtcon_", I461)</f>
        <v>list_4/half_2/agent_110/metverb_ERROR/target_109/avtcon_2</v>
      </c>
      <c r="F461" s="0" t="str">
        <f aca="false">CONCATENATE( H461, "/", L461, "/", P461, "/", R461, "/", T461, "/", J461)</f>
        <v>DH1N/second/the/0/0/incon</v>
      </c>
      <c r="G461" s="0" t="n">
        <f aca="false">IF(LEFT(H461,1)="A",1,IF(LEFT(H461,1)="B",2,IF(LEFT(H461,1)="C",3,IF(LEFT(H461,1)="D",4,#na))))</f>
        <v>4</v>
      </c>
      <c r="H461" s="0" t="str">
        <f aca="false">LMPreScn!A583</f>
        <v>DH1N</v>
      </c>
      <c r="I461" s="0" t="n">
        <v>2</v>
      </c>
      <c r="J461" s="0" t="s">
        <v>3594</v>
      </c>
      <c r="K461" s="0" t="n">
        <v>2</v>
      </c>
      <c r="L461" s="16" t="s">
        <v>3595</v>
      </c>
      <c r="M461" s="0" t="n">
        <f aca="false">1 + (2*(INT((ROW()-2-240)/4))) + MOD(ROW(),2)</f>
        <v>110</v>
      </c>
      <c r="N461" s="0" t="str">
        <f aca="false">CONCATENATE("context_",ASC(M461))</f>
        <v>context_110</v>
      </c>
      <c r="O461" s="0" t="n">
        <f aca="false">M461</f>
        <v>110</v>
      </c>
      <c r="P461" s="0" t="str">
        <f aca="false">MID(LMPreScn!M583, SEARCH(" ", LMPreScn!M583, SEARCH(" ", LMPreScn!M583))+1, SEARCH(" ", LMPreScn!M583, SEARCH(" ", LMPreScn!M583)+1) -  (SEARCH(" ", LMPreScn!M583, SEARCH(" ", LMPreScn!M583)) + 1))</f>
        <v>the</v>
      </c>
      <c r="Q461" s="0" t="str">
        <f aca="false">IF(R461="attempted", 1, IF(R461="avoided", 2, IF(R461="began",3,IF(R461="completed",4, IF(R461="continued",5,IF(R461="endured", 6, IF(R461="enjoyed", 7, IF(R461="finished", 8, IF(R461="preferred", 9, IF(R461="resisted", 10, IF(R461="started", 11, IF(R461="tried",12,"ERROR"))))))))))))</f>
        <v>ERROR</v>
      </c>
      <c r="R461" s="0" t="n">
        <f aca="false">LMPreScn!T583</f>
        <v>0</v>
      </c>
      <c r="S461" s="0" t="n">
        <f aca="false">1 + (2*(INT((ROW()-2-240)/4))) + MOD(ROW()-1,2)</f>
        <v>109</v>
      </c>
      <c r="T461" s="0" t="n">
        <f aca="false">LMPreScn!CK583</f>
        <v>0</v>
      </c>
      <c r="U461" s="33" t="n">
        <f aca="false">U221</f>
        <v>0</v>
      </c>
      <c r="V461" s="0" t="n">
        <f aca="false">LMPreScn!R583</f>
        <v>3</v>
      </c>
      <c r="W461" s="0" t="n">
        <f aca="false">LMPreScn!S583</f>
        <v>8</v>
      </c>
      <c r="X461" s="0" t="str">
        <f aca="false">LMPreScn!M583</f>
        <v>During the summer, many people like to cook outdoors.</v>
      </c>
      <c r="Y461" s="0" t="n">
        <f aca="false">LMPreScn!N583</f>
        <v>0</v>
      </c>
    </row>
    <row r="462" customFormat="false" ht="13.8" hidden="false" customHeight="false" outlineLevel="0" collapsed="false">
      <c r="A462" s="0" t="str">
        <f aca="false">CONCATENATE("Item/",ASC(C462),"/",E462)</f>
        <v>Item/19073/list_1/half_2/agent_111/metverb_ERROR/target_111/avtcon_1</v>
      </c>
      <c r="B462" s="34" t="str">
        <f aca="false">CONCATENATE("(#", ASC( LMPreScn!I584), ") \d+ (\d+)")</f>
        <v>(#19073) \d+ (\d+)</v>
      </c>
      <c r="C462" s="0" t="n">
        <f aca="false">LMPreScn!I584</f>
        <v>19073</v>
      </c>
      <c r="D462" s="0" t="str">
        <f aca="false">CONCATENATE(P462,"_", R462, "_", T462)</f>
        <v>the_0_0</v>
      </c>
      <c r="E462" s="0" t="str">
        <f aca="false">CONCATENATE( "list_", G462, "/", "half_", K462, "/", "agent_", O462, "/", "metverb_", Q462, "/", "target_", S462, "/", "avtcon_", I462)</f>
        <v>list_1/half_2/agent_111/metverb_ERROR/target_111/avtcon_1</v>
      </c>
      <c r="F462" s="0" t="str">
        <f aca="false">CONCATENATE( H462, "/", L462, "/", P462, "/", R462, "/", T462, "/", J462)</f>
        <v>AH2N/second/the/0/0/con</v>
      </c>
      <c r="G462" s="0" t="n">
        <f aca="false">IF(LEFT(H462,1)="A",1,IF(LEFT(H462,1)="B",2,IF(LEFT(H462,1)="C",3,IF(LEFT(H462,1)="D",4,#na))))</f>
        <v>1</v>
      </c>
      <c r="H462" s="0" t="str">
        <f aca="false">LMPreScn!A584</f>
        <v>AH2N</v>
      </c>
      <c r="I462" s="0" t="n">
        <v>1</v>
      </c>
      <c r="J462" s="0" t="s">
        <v>3592</v>
      </c>
      <c r="K462" s="0" t="n">
        <v>2</v>
      </c>
      <c r="L462" s="16" t="s">
        <v>3595</v>
      </c>
      <c r="M462" s="0" t="n">
        <f aca="false">1 + (2*(INT((ROW()-2-240)/4))) + MOD(ROW()-2,2)</f>
        <v>111</v>
      </c>
      <c r="N462" s="0" t="str">
        <f aca="false">CONCATENATE("context_",ASC(M462))</f>
        <v>context_111</v>
      </c>
      <c r="O462" s="0" t="n">
        <f aca="false">M462</f>
        <v>111</v>
      </c>
      <c r="P462" s="0" t="str">
        <f aca="false">MID(LMPreScn!M584, SEARCH(" ", LMPreScn!M584, SEARCH(" ", LMPreScn!M584))+1, SEARCH(" ", LMPreScn!M584, SEARCH(" ", LMPreScn!M584)+1) -  (SEARCH(" ", LMPreScn!M584, SEARCH(" ", LMPreScn!M584)) + 1))</f>
        <v>the</v>
      </c>
      <c r="Q462" s="0" t="str">
        <f aca="false">IF(R462="attempted", 1, IF(R462="avoided", 2, IF(R462="began",3,IF(R462="completed",4, IF(R462="continued",5,IF(R462="endured", 6, IF(R462="enjoyed", 7, IF(R462="finished", 8, IF(R462="preferred", 9, IF(R462="resisted", 10, IF(R462="started", 11, IF(R462="tried",12,"ERROR"))))))))))))</f>
        <v>ERROR</v>
      </c>
      <c r="R462" s="0" t="n">
        <f aca="false">LMPreScn!T584</f>
        <v>0</v>
      </c>
      <c r="S462" s="0" t="n">
        <f aca="false">1 + (2*(INT((ROW()-2-240)/4))) + MOD(ROW()-2,2)</f>
        <v>111</v>
      </c>
      <c r="T462" s="0" t="n">
        <f aca="false">LMPreScn!CK584</f>
        <v>0</v>
      </c>
      <c r="U462" s="33" t="n">
        <f aca="false">U222</f>
        <v>0.270833333333333</v>
      </c>
      <c r="V462" s="0" t="n">
        <f aca="false">LMPreScn!R584</f>
        <v>3</v>
      </c>
      <c r="W462" s="0" t="n">
        <f aca="false">LMPreScn!S584</f>
        <v>8</v>
      </c>
      <c r="X462" s="0" t="str">
        <f aca="false">LMPreScn!M584</f>
        <v>During the summer, many people like to cook outdoors.</v>
      </c>
      <c r="Y462" s="0" t="n">
        <f aca="false">LMPreScn!N584</f>
        <v>0</v>
      </c>
    </row>
    <row r="463" customFormat="false" ht="13.8" hidden="false" customHeight="false" outlineLevel="0" collapsed="false">
      <c r="A463" s="0" t="str">
        <f aca="false">CONCATENATE("Item/",ASC(C463),"/",E463)</f>
        <v>Item/19073/list_2/half_2/agent_112/metverb_ERROR/target_112/avtcon_1</v>
      </c>
      <c r="B463" s="34" t="str">
        <f aca="false">CONCATENATE("(#", ASC( LMPreScn!I585), ") \d+ (\d+)")</f>
        <v>(#19073) \d+ (\d+)</v>
      </c>
      <c r="C463" s="0" t="n">
        <f aca="false">LMPreScn!I585</f>
        <v>19073</v>
      </c>
      <c r="D463" s="0" t="str">
        <f aca="false">CONCATENATE(P463,"_", R463, "_", T463)</f>
        <v>doctor_0_0</v>
      </c>
      <c r="E463" s="0" t="str">
        <f aca="false">CONCATENATE( "list_", G463, "/", "half_", K463, "/", "agent_", O463, "/", "metverb_", Q463, "/", "target_", S463, "/", "avtcon_", I463)</f>
        <v>list_2/half_2/agent_112/metverb_ERROR/target_112/avtcon_1</v>
      </c>
      <c r="F463" s="0" t="str">
        <f aca="false">CONCATENATE( H463, "/", L463, "/", P463, "/", R463, "/", T463, "/", J463)</f>
        <v>BH2N/second/doctor/0/0/con</v>
      </c>
      <c r="G463" s="0" t="n">
        <f aca="false">IF(LEFT(H463,1)="A",1,IF(LEFT(H463,1)="B",2,IF(LEFT(H463,1)="C",3,IF(LEFT(H463,1)="D",4,#na))))</f>
        <v>2</v>
      </c>
      <c r="H463" s="0" t="str">
        <f aca="false">LMPreScn!A585</f>
        <v>BH2N</v>
      </c>
      <c r="I463" s="0" t="n">
        <v>1</v>
      </c>
      <c r="J463" s="0" t="s">
        <v>3592</v>
      </c>
      <c r="K463" s="0" t="n">
        <v>2</v>
      </c>
      <c r="L463" s="16" t="s">
        <v>3595</v>
      </c>
      <c r="M463" s="0" t="n">
        <f aca="false">1 + (2*(INT((ROW()-2-240)/4))) + MOD(ROW(),2)</f>
        <v>112</v>
      </c>
      <c r="N463" s="0" t="str">
        <f aca="false">CONCATENATE("context_",ASC(M463))</f>
        <v>context_112</v>
      </c>
      <c r="O463" s="0" t="n">
        <f aca="false">M463</f>
        <v>112</v>
      </c>
      <c r="P463" s="0" t="str">
        <f aca="false">MID(LMPreScn!M585, SEARCH(" ", LMPreScn!M585, SEARCH(" ", LMPreScn!M585))+1, SEARCH(" ", LMPreScn!M585, SEARCH(" ", LMPreScn!M585)+1) -  (SEARCH(" ", LMPreScn!M585, SEARCH(" ", LMPreScn!M585)) + 1))</f>
        <v>doctor</v>
      </c>
      <c r="Q463" s="0" t="str">
        <f aca="false">IF(R463="attempted", 1, IF(R463="avoided", 2, IF(R463="began",3,IF(R463="completed",4, IF(R463="continued",5,IF(R463="endured", 6, IF(R463="enjoyed", 7, IF(R463="finished", 8, IF(R463="preferred", 9, IF(R463="resisted", 10, IF(R463="started", 11, IF(R463="tried",12,"ERROR"))))))))))))</f>
        <v>ERROR</v>
      </c>
      <c r="R463" s="0" t="n">
        <f aca="false">LMPreScn!T585</f>
        <v>0</v>
      </c>
      <c r="S463" s="0" t="n">
        <f aca="false">1 + (2*(INT((ROW()-2-240)/4))) + MOD(ROW()-2,2)</f>
        <v>112</v>
      </c>
      <c r="T463" s="0" t="n">
        <f aca="false">LMPreScn!CK585</f>
        <v>0</v>
      </c>
      <c r="U463" s="33" t="n">
        <f aca="false">U223</f>
        <v>0.354166666666667</v>
      </c>
      <c r="V463" s="0" t="n">
        <f aca="false">LMPreScn!R585</f>
        <v>3</v>
      </c>
      <c r="W463" s="0" t="n">
        <f aca="false">LMPreScn!S585</f>
        <v>9</v>
      </c>
      <c r="X463" s="0" t="str">
        <f aca="false">LMPreScn!M585</f>
        <v>The doctor was running very late, which was not uncommon.</v>
      </c>
      <c r="Y463" s="0" t="n">
        <f aca="false">LMPreScn!N585</f>
        <v>0</v>
      </c>
    </row>
    <row r="464" customFormat="false" ht="13.8" hidden="false" customHeight="false" outlineLevel="0" collapsed="false">
      <c r="A464" s="0" t="str">
        <f aca="false">CONCATENATE("Item/",ASC(C464),"/",E464)</f>
        <v>Item/19073/list_3/half_2/agent_111/metverb_ERROR/target_112/avtcon_2</v>
      </c>
      <c r="B464" s="34" t="str">
        <f aca="false">CONCATENATE("(#", ASC( LMPreScn!I586), ") \d+ (\d+)")</f>
        <v>(#19073) \d+ (\d+)</v>
      </c>
      <c r="C464" s="0" t="n">
        <f aca="false">LMPreScn!I586</f>
        <v>19073</v>
      </c>
      <c r="D464" s="0" t="str">
        <f aca="false">CONCATENATE(P464,"_", R464, "_", T464)</f>
        <v>the_0_0</v>
      </c>
      <c r="E464" s="0" t="str">
        <f aca="false">CONCATENATE( "list_", G464, "/", "half_", K464, "/", "agent_", O464, "/", "metverb_", Q464, "/", "target_", S464, "/", "avtcon_", I464)</f>
        <v>list_3/half_2/agent_111/metverb_ERROR/target_112/avtcon_2</v>
      </c>
      <c r="F464" s="0" t="str">
        <f aca="false">CONCATENATE( H464, "/", L464, "/", P464, "/", R464, "/", T464, "/", J464)</f>
        <v>CH2N/second/the/0/0/incon</v>
      </c>
      <c r="G464" s="0" t="n">
        <f aca="false">IF(LEFT(H464,1)="A",1,IF(LEFT(H464,1)="B",2,IF(LEFT(H464,1)="C",3,IF(LEFT(H464,1)="D",4,#na))))</f>
        <v>3</v>
      </c>
      <c r="H464" s="0" t="str">
        <f aca="false">LMPreScn!A586</f>
        <v>CH2N</v>
      </c>
      <c r="I464" s="0" t="n">
        <v>2</v>
      </c>
      <c r="J464" s="0" t="s">
        <v>3594</v>
      </c>
      <c r="K464" s="0" t="n">
        <v>2</v>
      </c>
      <c r="L464" s="16" t="s">
        <v>3595</v>
      </c>
      <c r="M464" s="0" t="n">
        <f aca="false">1 + (2*(INT((ROW()-2-240)/4))) + MOD(ROW()-2,2)</f>
        <v>111</v>
      </c>
      <c r="N464" s="0" t="str">
        <f aca="false">CONCATENATE("context_",ASC(M464))</f>
        <v>context_111</v>
      </c>
      <c r="O464" s="0" t="n">
        <f aca="false">M464</f>
        <v>111</v>
      </c>
      <c r="P464" s="0" t="str">
        <f aca="false">MID(LMPreScn!M586, SEARCH(" ", LMPreScn!M586, SEARCH(" ", LMPreScn!M586))+1, SEARCH(" ", LMPreScn!M586, SEARCH(" ", LMPreScn!M586)+1) -  (SEARCH(" ", LMPreScn!M586, SEARCH(" ", LMPreScn!M586)) + 1))</f>
        <v>the</v>
      </c>
      <c r="Q464" s="0" t="str">
        <f aca="false">IF(R464="attempted", 1, IF(R464="avoided", 2, IF(R464="began",3,IF(R464="completed",4, IF(R464="continued",5,IF(R464="endured", 6, IF(R464="enjoyed", 7, IF(R464="finished", 8, IF(R464="preferred", 9, IF(R464="resisted", 10, IF(R464="started", 11, IF(R464="tried",12,"ERROR"))))))))))))</f>
        <v>ERROR</v>
      </c>
      <c r="R464" s="0" t="n">
        <f aca="false">LMPreScn!T586</f>
        <v>0</v>
      </c>
      <c r="S464" s="0" t="n">
        <f aca="false">1 + (2*(INT((ROW()-2-240)/4))) + MOD(ROW()-1,2)</f>
        <v>112</v>
      </c>
      <c r="T464" s="0" t="n">
        <f aca="false">LMPreScn!CK586</f>
        <v>0</v>
      </c>
      <c r="U464" s="33" t="n">
        <f aca="false">U224</f>
        <v>0.0416666666666667</v>
      </c>
      <c r="V464" s="0" t="n">
        <f aca="false">LMPreScn!R586</f>
        <v>3</v>
      </c>
      <c r="W464" s="0" t="n">
        <f aca="false">LMPreScn!S586</f>
        <v>8</v>
      </c>
      <c r="X464" s="0" t="str">
        <f aca="false">LMPreScn!M586</f>
        <v>During the summer, many people like to cook outdoors.</v>
      </c>
      <c r="Y464" s="0" t="n">
        <f aca="false">LMPreScn!N586</f>
        <v>0</v>
      </c>
    </row>
    <row r="465" customFormat="false" ht="13.8" hidden="false" customHeight="false" outlineLevel="0" collapsed="false">
      <c r="A465" s="0" t="str">
        <f aca="false">CONCATENATE("Item/",ASC(C465),"/",E465)</f>
        <v>Item/19073/list_4/half_2/agent_112/metverb_ERROR/target_111/avtcon_2</v>
      </c>
      <c r="B465" s="34" t="str">
        <f aca="false">CONCATENATE("(#", ASC( LMPreScn!I587), ") \d+ (\d+)")</f>
        <v>(#19073) \d+ (\d+)</v>
      </c>
      <c r="C465" s="0" t="n">
        <f aca="false">LMPreScn!I587</f>
        <v>19073</v>
      </c>
      <c r="D465" s="0" t="str">
        <f aca="false">CONCATENATE(P465,"_", R465, "_", T465)</f>
        <v>doctor_0_0</v>
      </c>
      <c r="E465" s="0" t="str">
        <f aca="false">CONCATENATE( "list_", G465, "/", "half_", K465, "/", "agent_", O465, "/", "metverb_", Q465, "/", "target_", S465, "/", "avtcon_", I465)</f>
        <v>list_4/half_2/agent_112/metverb_ERROR/target_111/avtcon_2</v>
      </c>
      <c r="F465" s="0" t="str">
        <f aca="false">CONCATENATE( H465, "/", L465, "/", P465, "/", R465, "/", T465, "/", J465)</f>
        <v>DH2N/second/doctor/0/0/incon</v>
      </c>
      <c r="G465" s="0" t="n">
        <f aca="false">IF(LEFT(H465,1)="A",1,IF(LEFT(H465,1)="B",2,IF(LEFT(H465,1)="C",3,IF(LEFT(H465,1)="D",4,#na))))</f>
        <v>4</v>
      </c>
      <c r="H465" s="0" t="str">
        <f aca="false">LMPreScn!A587</f>
        <v>DH2N</v>
      </c>
      <c r="I465" s="0" t="n">
        <v>2</v>
      </c>
      <c r="J465" s="0" t="s">
        <v>3594</v>
      </c>
      <c r="K465" s="0" t="n">
        <v>2</v>
      </c>
      <c r="L465" s="16" t="s">
        <v>3595</v>
      </c>
      <c r="M465" s="0" t="n">
        <f aca="false">1 + (2*(INT((ROW()-2-240)/4))) + MOD(ROW(),2)</f>
        <v>112</v>
      </c>
      <c r="N465" s="0" t="str">
        <f aca="false">CONCATENATE("context_",ASC(M465))</f>
        <v>context_112</v>
      </c>
      <c r="O465" s="0" t="n">
        <f aca="false">M465</f>
        <v>112</v>
      </c>
      <c r="P465" s="0" t="str">
        <f aca="false">MID(LMPreScn!M587, SEARCH(" ", LMPreScn!M587, SEARCH(" ", LMPreScn!M587))+1, SEARCH(" ", LMPreScn!M587, SEARCH(" ", LMPreScn!M587)+1) -  (SEARCH(" ", LMPreScn!M587, SEARCH(" ", LMPreScn!M587)) + 1))</f>
        <v>doctor</v>
      </c>
      <c r="Q465" s="0" t="str">
        <f aca="false">IF(R465="attempted", 1, IF(R465="avoided", 2, IF(R465="began",3,IF(R465="completed",4, IF(R465="continued",5,IF(R465="endured", 6, IF(R465="enjoyed", 7, IF(R465="finished", 8, IF(R465="preferred", 9, IF(R465="resisted", 10, IF(R465="started", 11, IF(R465="tried",12,"ERROR"))))))))))))</f>
        <v>ERROR</v>
      </c>
      <c r="R465" s="0" t="n">
        <f aca="false">LMPreScn!T587</f>
        <v>0</v>
      </c>
      <c r="S465" s="0" t="n">
        <f aca="false">1 + (2*(INT((ROW()-2-240)/4))) + MOD(ROW()-1,2)</f>
        <v>111</v>
      </c>
      <c r="T465" s="0" t="n">
        <f aca="false">LMPreScn!CK587</f>
        <v>0</v>
      </c>
      <c r="U465" s="33" t="n">
        <f aca="false">U225</f>
        <v>0</v>
      </c>
      <c r="V465" s="0" t="n">
        <f aca="false">LMPreScn!R587</f>
        <v>3</v>
      </c>
      <c r="W465" s="0" t="n">
        <f aca="false">LMPreScn!S587</f>
        <v>9</v>
      </c>
      <c r="X465" s="0" t="str">
        <f aca="false">LMPreScn!M587</f>
        <v>The doctor was running very late, which was not uncommon.</v>
      </c>
      <c r="Y465" s="0" t="n">
        <f aca="false">LMPreScn!N587</f>
        <v>0</v>
      </c>
    </row>
    <row r="466" customFormat="false" ht="13.8" hidden="false" customHeight="false" outlineLevel="0" collapsed="false">
      <c r="A466" s="0" t="str">
        <f aca="false">CONCATENATE("Item/",ASC(C466),"/",E466)</f>
        <v>Item/14074/list_1/half_2/agent_113/metverb_ERROR/target_113/avtcon_1</v>
      </c>
      <c r="B466" s="34" t="str">
        <f aca="false">CONCATENATE("(#", ASC( LMPreScn!I588), ") \d+ (\d+)")</f>
        <v>(#14074) \d+ (\d+)</v>
      </c>
      <c r="C466" s="0" t="n">
        <f aca="false">LMPreScn!I588</f>
        <v>14074</v>
      </c>
      <c r="D466" s="0" t="str">
        <f aca="false">CONCATENATE(P466,"_", R466, "_", T466)</f>
        <v>favorite_0_0</v>
      </c>
      <c r="E466" s="0" t="str">
        <f aca="false">CONCATENATE( "list_", G466, "/", "half_", K466, "/", "agent_", O466, "/", "metverb_", Q466, "/", "target_", S466, "/", "avtcon_", I466)</f>
        <v>list_1/half_2/agent_113/metverb_ERROR/target_113/avtcon_1</v>
      </c>
      <c r="F466" s="0" t="str">
        <f aca="false">CONCATENATE( H466, "/", L466, "/", P466, "/", R466, "/", T466, "/", J466)</f>
        <v>AH1N/second/favorite/0/0/con</v>
      </c>
      <c r="G466" s="0" t="n">
        <f aca="false">IF(LEFT(H466,1)="A",1,IF(LEFT(H466,1)="B",2,IF(LEFT(H466,1)="C",3,IF(LEFT(H466,1)="D",4,#na))))</f>
        <v>1</v>
      </c>
      <c r="H466" s="0" t="str">
        <f aca="false">LMPreScn!A588</f>
        <v>AH1N</v>
      </c>
      <c r="I466" s="0" t="n">
        <v>1</v>
      </c>
      <c r="J466" s="0" t="s">
        <v>3592</v>
      </c>
      <c r="K466" s="0" t="n">
        <v>2</v>
      </c>
      <c r="L466" s="16" t="s">
        <v>3595</v>
      </c>
      <c r="M466" s="0" t="n">
        <f aca="false">1 + (2*(INT((ROW()-2-240)/4))) + MOD(ROW()-2,2)</f>
        <v>113</v>
      </c>
      <c r="N466" s="0" t="str">
        <f aca="false">CONCATENATE("context_",ASC(M466))</f>
        <v>context_113</v>
      </c>
      <c r="O466" s="0" t="n">
        <f aca="false">M466</f>
        <v>113</v>
      </c>
      <c r="P466" s="0" t="str">
        <f aca="false">MID(LMPreScn!M588, SEARCH(" ", LMPreScn!M588, SEARCH(" ", LMPreScn!M588))+1, SEARCH(" ", LMPreScn!M588, SEARCH(" ", LMPreScn!M588)+1) -  (SEARCH(" ", LMPreScn!M588, SEARCH(" ", LMPreScn!M588)) + 1))</f>
        <v>favorite</v>
      </c>
      <c r="Q466" s="0" t="str">
        <f aca="false">IF(R466="attempted", 1, IF(R466="avoided", 2, IF(R466="began",3,IF(R466="completed",4, IF(R466="continued",5,IF(R466="endured", 6, IF(R466="enjoyed", 7, IF(R466="finished", 8, IF(R466="preferred", 9, IF(R466="resisted", 10, IF(R466="started", 11, IF(R466="tried",12,"ERROR"))))))))))))</f>
        <v>ERROR</v>
      </c>
      <c r="R466" s="0" t="n">
        <f aca="false">LMPreScn!T588</f>
        <v>0</v>
      </c>
      <c r="S466" s="0" t="n">
        <f aca="false">1 + (2*(INT((ROW()-2-240)/4))) + MOD(ROW()-2,2)</f>
        <v>113</v>
      </c>
      <c r="T466" s="0" t="n">
        <f aca="false">LMPreScn!CK588</f>
        <v>0</v>
      </c>
      <c r="U466" s="33" t="n">
        <f aca="false">U226</f>
        <v>0.408163265306122</v>
      </c>
      <c r="V466" s="0" t="n">
        <f aca="false">LMPreScn!R588</f>
        <v>3</v>
      </c>
      <c r="W466" s="0" t="n">
        <f aca="false">LMPreScn!S588</f>
        <v>6</v>
      </c>
      <c r="X466" s="0" t="str">
        <f aca="false">LMPreScn!M588</f>
        <v>A favorite American pastime during the summer is going to a ballgame.</v>
      </c>
      <c r="Y466" s="0" t="n">
        <f aca="false">LMPreScn!N588</f>
        <v>0</v>
      </c>
    </row>
    <row r="467" customFormat="false" ht="13.8" hidden="false" customHeight="false" outlineLevel="0" collapsed="false">
      <c r="A467" s="0" t="str">
        <f aca="false">CONCATENATE("Item/",ASC(C467),"/",E467)</f>
        <v>Item/14074/list_2/half_2/agent_114/metverb_ERROR/target_114/avtcon_1</v>
      </c>
      <c r="B467" s="34" t="str">
        <f aca="false">CONCATENATE("(#", ASC( LMPreScn!I589), ") \d+ (\d+)")</f>
        <v>(#14074) \d+ (\d+)</v>
      </c>
      <c r="C467" s="0" t="n">
        <f aca="false">LMPreScn!I589</f>
        <v>14074</v>
      </c>
      <c r="D467" s="0" t="str">
        <f aca="false">CONCATENATE(P467,"_", R467, "_", T467)</f>
        <v>huge_0_0</v>
      </c>
      <c r="E467" s="0" t="str">
        <f aca="false">CONCATENATE( "list_", G467, "/", "half_", K467, "/", "agent_", O467, "/", "metverb_", Q467, "/", "target_", S467, "/", "avtcon_", I467)</f>
        <v>list_2/half_2/agent_114/metverb_ERROR/target_114/avtcon_1</v>
      </c>
      <c r="F467" s="0" t="str">
        <f aca="false">CONCATENATE( H467, "/", L467, "/", P467, "/", R467, "/", T467, "/", J467)</f>
        <v>BH1N/second/huge/0/0/con</v>
      </c>
      <c r="G467" s="0" t="n">
        <f aca="false">IF(LEFT(H467,1)="A",1,IF(LEFT(H467,1)="B",2,IF(LEFT(H467,1)="C",3,IF(LEFT(H467,1)="D",4,#na))))</f>
        <v>2</v>
      </c>
      <c r="H467" s="0" t="str">
        <f aca="false">LMPreScn!A589</f>
        <v>BH1N</v>
      </c>
      <c r="I467" s="0" t="n">
        <v>1</v>
      </c>
      <c r="J467" s="0" t="s">
        <v>3592</v>
      </c>
      <c r="K467" s="0" t="n">
        <v>2</v>
      </c>
      <c r="L467" s="16" t="s">
        <v>3595</v>
      </c>
      <c r="M467" s="0" t="n">
        <f aca="false">1 + (2*(INT((ROW()-2-240)/4))) + MOD(ROW(),2)</f>
        <v>114</v>
      </c>
      <c r="N467" s="0" t="str">
        <f aca="false">CONCATENATE("context_",ASC(M467))</f>
        <v>context_114</v>
      </c>
      <c r="O467" s="0" t="n">
        <f aca="false">M467</f>
        <v>114</v>
      </c>
      <c r="P467" s="0" t="str">
        <f aca="false">MID(LMPreScn!M589, SEARCH(" ", LMPreScn!M589, SEARCH(" ", LMPreScn!M589))+1, SEARCH(" ", LMPreScn!M589, SEARCH(" ", LMPreScn!M589)+1) -  (SEARCH(" ", LMPreScn!M589, SEARCH(" ", LMPreScn!M589)) + 1))</f>
        <v>huge</v>
      </c>
      <c r="Q467" s="0" t="str">
        <f aca="false">IF(R467="attempted", 1, IF(R467="avoided", 2, IF(R467="began",3,IF(R467="completed",4, IF(R467="continued",5,IF(R467="endured", 6, IF(R467="enjoyed", 7, IF(R467="finished", 8, IF(R467="preferred", 9, IF(R467="resisted", 10, IF(R467="started", 11, IF(R467="tried",12,"ERROR"))))))))))))</f>
        <v>ERROR</v>
      </c>
      <c r="R467" s="0" t="n">
        <f aca="false">LMPreScn!T589</f>
        <v>0</v>
      </c>
      <c r="S467" s="0" t="n">
        <f aca="false">1 + (2*(INT((ROW()-2-240)/4))) + MOD(ROW()-2,2)</f>
        <v>114</v>
      </c>
      <c r="T467" s="0" t="n">
        <f aca="false">LMPreScn!CK589</f>
        <v>0</v>
      </c>
      <c r="U467" s="33" t="n">
        <f aca="false">U227</f>
        <v>0.571428571428571</v>
      </c>
      <c r="V467" s="0" t="n">
        <f aca="false">LMPreScn!R589</f>
        <v>3</v>
      </c>
      <c r="W467" s="0" t="n">
        <f aca="false">LMPreScn!S589</f>
        <v>10</v>
      </c>
      <c r="X467" s="0" t="str">
        <f aca="false">LMPreScn!M589</f>
        <v>A huge blizzard swept through town last night.</v>
      </c>
      <c r="Y467" s="0" t="n">
        <f aca="false">LMPreScn!N589</f>
        <v>0</v>
      </c>
    </row>
    <row r="468" customFormat="false" ht="13.8" hidden="false" customHeight="false" outlineLevel="0" collapsed="false">
      <c r="A468" s="0" t="str">
        <f aca="false">CONCATENATE("Item/",ASC(C468),"/",E468)</f>
        <v>Item/14074/list_3/half_2/agent_113/metverb_ERROR/target_114/avtcon_2</v>
      </c>
      <c r="B468" s="34" t="str">
        <f aca="false">CONCATENATE("(#", ASC( LMPreScn!I590), ") \d+ (\d+)")</f>
        <v>(#14074) \d+ (\d+)</v>
      </c>
      <c r="C468" s="0" t="n">
        <f aca="false">LMPreScn!I590</f>
        <v>14074</v>
      </c>
      <c r="D468" s="0" t="str">
        <f aca="false">CONCATENATE(P468,"_", R468, "_", T468)</f>
        <v>favorite_0_0</v>
      </c>
      <c r="E468" s="0" t="str">
        <f aca="false">CONCATENATE( "list_", G468, "/", "half_", K468, "/", "agent_", O468, "/", "metverb_", Q468, "/", "target_", S468, "/", "avtcon_", I468)</f>
        <v>list_3/half_2/agent_113/metverb_ERROR/target_114/avtcon_2</v>
      </c>
      <c r="F468" s="0" t="str">
        <f aca="false">CONCATENATE( H468, "/", L468, "/", P468, "/", R468, "/", T468, "/", J468)</f>
        <v>CH1N/second/favorite/0/0/incon</v>
      </c>
      <c r="G468" s="0" t="n">
        <f aca="false">IF(LEFT(H468,1)="A",1,IF(LEFT(H468,1)="B",2,IF(LEFT(H468,1)="C",3,IF(LEFT(H468,1)="D",4,#na))))</f>
        <v>3</v>
      </c>
      <c r="H468" s="0" t="str">
        <f aca="false">LMPreScn!A590</f>
        <v>CH1N</v>
      </c>
      <c r="I468" s="0" t="n">
        <v>2</v>
      </c>
      <c r="J468" s="0" t="s">
        <v>3594</v>
      </c>
      <c r="K468" s="0" t="n">
        <v>2</v>
      </c>
      <c r="L468" s="16" t="s">
        <v>3595</v>
      </c>
      <c r="M468" s="0" t="n">
        <f aca="false">1 + (2*(INT((ROW()-2-240)/4))) + MOD(ROW()-2,2)</f>
        <v>113</v>
      </c>
      <c r="N468" s="0" t="str">
        <f aca="false">CONCATENATE("context_",ASC(M468))</f>
        <v>context_113</v>
      </c>
      <c r="O468" s="0" t="n">
        <f aca="false">M468</f>
        <v>113</v>
      </c>
      <c r="P468" s="0" t="str">
        <f aca="false">MID(LMPreScn!M590, SEARCH(" ", LMPreScn!M590, SEARCH(" ", LMPreScn!M590))+1, SEARCH(" ", LMPreScn!M590, SEARCH(" ", LMPreScn!M590)+1) -  (SEARCH(" ", LMPreScn!M590, SEARCH(" ", LMPreScn!M590)) + 1))</f>
        <v>favorite</v>
      </c>
      <c r="Q468" s="0" t="str">
        <f aca="false">IF(R468="attempted", 1, IF(R468="avoided", 2, IF(R468="began",3,IF(R468="completed",4, IF(R468="continued",5,IF(R468="endured", 6, IF(R468="enjoyed", 7, IF(R468="finished", 8, IF(R468="preferred", 9, IF(R468="resisted", 10, IF(R468="started", 11, IF(R468="tried",12,"ERROR"))))))))))))</f>
        <v>ERROR</v>
      </c>
      <c r="R468" s="0" t="n">
        <f aca="false">LMPreScn!T590</f>
        <v>0</v>
      </c>
      <c r="S468" s="0" t="n">
        <f aca="false">1 + (2*(INT((ROW()-2-240)/4))) + MOD(ROW()-1,2)</f>
        <v>114</v>
      </c>
      <c r="T468" s="0" t="n">
        <f aca="false">LMPreScn!CK590</f>
        <v>0</v>
      </c>
      <c r="U468" s="33" t="n">
        <f aca="false">U228</f>
        <v>0.0612244897959184</v>
      </c>
      <c r="V468" s="0" t="n">
        <f aca="false">LMPreScn!R590</f>
        <v>3</v>
      </c>
      <c r="W468" s="0" t="n">
        <f aca="false">LMPreScn!S590</f>
        <v>6</v>
      </c>
      <c r="X468" s="0" t="str">
        <f aca="false">LMPreScn!M590</f>
        <v>A favorite American pastime during the summer is going to a ballgame.</v>
      </c>
      <c r="Y468" s="0" t="n">
        <f aca="false">LMPreScn!N590</f>
        <v>0</v>
      </c>
    </row>
    <row r="469" customFormat="false" ht="13.8" hidden="false" customHeight="false" outlineLevel="0" collapsed="false">
      <c r="A469" s="0" t="str">
        <f aca="false">CONCATENATE("Item/",ASC(C469),"/",E469)</f>
        <v>Item/14074/list_4/half_2/agent_114/metverb_ERROR/target_113/avtcon_2</v>
      </c>
      <c r="B469" s="34" t="str">
        <f aca="false">CONCATENATE("(#", ASC( LMPreScn!I591), ") \d+ (\d+)")</f>
        <v>(#14074) \d+ (\d+)</v>
      </c>
      <c r="C469" s="0" t="n">
        <f aca="false">LMPreScn!I591</f>
        <v>14074</v>
      </c>
      <c r="D469" s="0" t="str">
        <f aca="false">CONCATENATE(P469,"_", R469, "_", T469)</f>
        <v>huge_0_0</v>
      </c>
      <c r="E469" s="0" t="str">
        <f aca="false">CONCATENATE( "list_", G469, "/", "half_", K469, "/", "agent_", O469, "/", "metverb_", Q469, "/", "target_", S469, "/", "avtcon_", I469)</f>
        <v>list_4/half_2/agent_114/metverb_ERROR/target_113/avtcon_2</v>
      </c>
      <c r="F469" s="0" t="str">
        <f aca="false">CONCATENATE( H469, "/", L469, "/", P469, "/", R469, "/", T469, "/", J469)</f>
        <v>DH1N/second/huge/0/0/incon</v>
      </c>
      <c r="G469" s="0" t="n">
        <f aca="false">IF(LEFT(H469,1)="A",1,IF(LEFT(H469,1)="B",2,IF(LEFT(H469,1)="C",3,IF(LEFT(H469,1)="D",4,#na))))</f>
        <v>4</v>
      </c>
      <c r="H469" s="0" t="str">
        <f aca="false">LMPreScn!A591</f>
        <v>DH1N</v>
      </c>
      <c r="I469" s="0" t="n">
        <v>2</v>
      </c>
      <c r="J469" s="0" t="s">
        <v>3594</v>
      </c>
      <c r="K469" s="0" t="n">
        <v>2</v>
      </c>
      <c r="L469" s="16" t="s">
        <v>3595</v>
      </c>
      <c r="M469" s="0" t="n">
        <f aca="false">1 + (2*(INT((ROW()-2-240)/4))) + MOD(ROW(),2)</f>
        <v>114</v>
      </c>
      <c r="N469" s="0" t="str">
        <f aca="false">CONCATENATE("context_",ASC(M469))</f>
        <v>context_114</v>
      </c>
      <c r="O469" s="0" t="n">
        <f aca="false">M469</f>
        <v>114</v>
      </c>
      <c r="P469" s="0" t="str">
        <f aca="false">MID(LMPreScn!M591, SEARCH(" ", LMPreScn!M591, SEARCH(" ", LMPreScn!M591))+1, SEARCH(" ", LMPreScn!M591, SEARCH(" ", LMPreScn!M591)+1) -  (SEARCH(" ", LMPreScn!M591, SEARCH(" ", LMPreScn!M591)) + 1))</f>
        <v>huge</v>
      </c>
      <c r="Q469" s="0" t="str">
        <f aca="false">IF(R469="attempted", 1, IF(R469="avoided", 2, IF(R469="began",3,IF(R469="completed",4, IF(R469="continued",5,IF(R469="endured", 6, IF(R469="enjoyed", 7, IF(R469="finished", 8, IF(R469="preferred", 9, IF(R469="resisted", 10, IF(R469="started", 11, IF(R469="tried",12,"ERROR"))))))))))))</f>
        <v>ERROR</v>
      </c>
      <c r="R469" s="0" t="n">
        <f aca="false">LMPreScn!T591</f>
        <v>0</v>
      </c>
      <c r="S469" s="0" t="n">
        <f aca="false">1 + (2*(INT((ROW()-2-240)/4))) + MOD(ROW()-1,2)</f>
        <v>113</v>
      </c>
      <c r="T469" s="0" t="n">
        <f aca="false">LMPreScn!CK591</f>
        <v>0</v>
      </c>
      <c r="U469" s="33" t="n">
        <f aca="false">U229</f>
        <v>0</v>
      </c>
      <c r="V469" s="0" t="n">
        <f aca="false">LMPreScn!R591</f>
        <v>3</v>
      </c>
      <c r="W469" s="0" t="n">
        <f aca="false">LMPreScn!S591</f>
        <v>10</v>
      </c>
      <c r="X469" s="0" t="str">
        <f aca="false">LMPreScn!M591</f>
        <v>A huge blizzard swept through town last night.</v>
      </c>
      <c r="Y469" s="0" t="n">
        <f aca="false">LMPreScn!N591</f>
        <v>0</v>
      </c>
    </row>
    <row r="470" customFormat="false" ht="13.8" hidden="false" customHeight="false" outlineLevel="0" collapsed="false">
      <c r="A470" s="0" t="str">
        <f aca="false">CONCATENATE("Item/",ASC(C470),"/",E470)</f>
        <v>Item/19074/list_1/half_2/agent_115/metverb_ERROR/target_115/avtcon_1</v>
      </c>
      <c r="B470" s="34" t="str">
        <f aca="false">CONCATENATE("(#", ASC( LMPreScn!I592), ") \d+ (\d+)")</f>
        <v>(#19074) \d+ (\d+)</v>
      </c>
      <c r="C470" s="0" t="n">
        <f aca="false">LMPreScn!I592</f>
        <v>19074</v>
      </c>
      <c r="D470" s="0" t="str">
        <f aca="false">CONCATENATE(P470,"_", R470, "_", T470)</f>
        <v>huge_0_0</v>
      </c>
      <c r="E470" s="0" t="str">
        <f aca="false">CONCATENATE( "list_", G470, "/", "half_", K470, "/", "agent_", O470, "/", "metverb_", Q470, "/", "target_", S470, "/", "avtcon_", I470)</f>
        <v>list_1/half_2/agent_115/metverb_ERROR/target_115/avtcon_1</v>
      </c>
      <c r="F470" s="0" t="str">
        <f aca="false">CONCATENATE( H470, "/", L470, "/", P470, "/", R470, "/", T470, "/", J470)</f>
        <v>AH2N/second/huge/0/0/con</v>
      </c>
      <c r="G470" s="0" t="n">
        <f aca="false">IF(LEFT(H470,1)="A",1,IF(LEFT(H470,1)="B",2,IF(LEFT(H470,1)="C",3,IF(LEFT(H470,1)="D",4,#na))))</f>
        <v>1</v>
      </c>
      <c r="H470" s="0" t="str">
        <f aca="false">LMPreScn!A592</f>
        <v>AH2N</v>
      </c>
      <c r="I470" s="0" t="n">
        <v>1</v>
      </c>
      <c r="J470" s="0" t="s">
        <v>3592</v>
      </c>
      <c r="K470" s="0" t="n">
        <v>2</v>
      </c>
      <c r="L470" s="16" t="s">
        <v>3595</v>
      </c>
      <c r="M470" s="0" t="n">
        <f aca="false">1 + (2*(INT((ROW()-2-240)/4))) + MOD(ROW()-2,2)</f>
        <v>115</v>
      </c>
      <c r="N470" s="0" t="str">
        <f aca="false">CONCATENATE("context_",ASC(M470))</f>
        <v>context_115</v>
      </c>
      <c r="O470" s="0" t="n">
        <f aca="false">M470</f>
        <v>115</v>
      </c>
      <c r="P470" s="0" t="str">
        <f aca="false">MID(LMPreScn!M592, SEARCH(" ", LMPreScn!M592, SEARCH(" ", LMPreScn!M592))+1, SEARCH(" ", LMPreScn!M592, SEARCH(" ", LMPreScn!M592)+1) -  (SEARCH(" ", LMPreScn!M592, SEARCH(" ", LMPreScn!M592)) + 1))</f>
        <v>huge</v>
      </c>
      <c r="Q470" s="0" t="str">
        <f aca="false">IF(R470="attempted", 1, IF(R470="avoided", 2, IF(R470="began",3,IF(R470="completed",4, IF(R470="continued",5,IF(R470="endured", 6, IF(R470="enjoyed", 7, IF(R470="finished", 8, IF(R470="preferred", 9, IF(R470="resisted", 10, IF(R470="started", 11, IF(R470="tried",12,"ERROR"))))))))))))</f>
        <v>ERROR</v>
      </c>
      <c r="R470" s="0" t="n">
        <f aca="false">LMPreScn!T592</f>
        <v>0</v>
      </c>
      <c r="S470" s="0" t="n">
        <f aca="false">1 + (2*(INT((ROW()-2-240)/4))) + MOD(ROW()-2,2)</f>
        <v>115</v>
      </c>
      <c r="T470" s="0" t="n">
        <f aca="false">LMPreScn!CK592</f>
        <v>0</v>
      </c>
      <c r="U470" s="33" t="n">
        <f aca="false">U230</f>
        <v>0.408163265306122</v>
      </c>
      <c r="V470" s="0" t="n">
        <f aca="false">LMPreScn!R592</f>
        <v>3</v>
      </c>
      <c r="W470" s="0" t="n">
        <f aca="false">LMPreScn!S592</f>
        <v>10</v>
      </c>
      <c r="X470" s="0" t="str">
        <f aca="false">LMPreScn!M592</f>
        <v>A huge blizzard swept through town last night.</v>
      </c>
      <c r="Y470" s="0" t="n">
        <f aca="false">LMPreScn!N592</f>
        <v>0</v>
      </c>
    </row>
    <row r="471" customFormat="false" ht="13.8" hidden="false" customHeight="false" outlineLevel="0" collapsed="false">
      <c r="A471" s="0" t="str">
        <f aca="false">CONCATENATE("Item/",ASC(C471),"/",E471)</f>
        <v>Item/19074/list_2/half_2/agent_116/metverb_ERROR/target_116/avtcon_1</v>
      </c>
      <c r="B471" s="34" t="str">
        <f aca="false">CONCATENATE("(#", ASC( LMPreScn!I593), ") \d+ (\d+)")</f>
        <v>(#19074) \d+ (\d+)</v>
      </c>
      <c r="C471" s="0" t="n">
        <f aca="false">LMPreScn!I593</f>
        <v>19074</v>
      </c>
      <c r="D471" s="0" t="str">
        <f aca="false">CONCATENATE(P471,"_", R471, "_", T471)</f>
        <v>favorite_0_0</v>
      </c>
      <c r="E471" s="0" t="str">
        <f aca="false">CONCATENATE( "list_", G471, "/", "half_", K471, "/", "agent_", O471, "/", "metverb_", Q471, "/", "target_", S471, "/", "avtcon_", I471)</f>
        <v>list_2/half_2/agent_116/metverb_ERROR/target_116/avtcon_1</v>
      </c>
      <c r="F471" s="0" t="str">
        <f aca="false">CONCATENATE( H471, "/", L471, "/", P471, "/", R471, "/", T471, "/", J471)</f>
        <v>BH2N/second/favorite/0/0/con</v>
      </c>
      <c r="G471" s="0" t="n">
        <f aca="false">IF(LEFT(H471,1)="A",1,IF(LEFT(H471,1)="B",2,IF(LEFT(H471,1)="C",3,IF(LEFT(H471,1)="D",4,#na))))</f>
        <v>2</v>
      </c>
      <c r="H471" s="0" t="str">
        <f aca="false">LMPreScn!A593</f>
        <v>BH2N</v>
      </c>
      <c r="I471" s="0" t="n">
        <v>1</v>
      </c>
      <c r="J471" s="0" t="s">
        <v>3592</v>
      </c>
      <c r="K471" s="0" t="n">
        <v>2</v>
      </c>
      <c r="L471" s="16" t="s">
        <v>3595</v>
      </c>
      <c r="M471" s="0" t="n">
        <f aca="false">1 + (2*(INT((ROW()-2-240)/4))) + MOD(ROW(),2)</f>
        <v>116</v>
      </c>
      <c r="N471" s="0" t="str">
        <f aca="false">CONCATENATE("context_",ASC(M471))</f>
        <v>context_116</v>
      </c>
      <c r="O471" s="0" t="n">
        <f aca="false">M471</f>
        <v>116</v>
      </c>
      <c r="P471" s="0" t="str">
        <f aca="false">MID(LMPreScn!M593, SEARCH(" ", LMPreScn!M593, SEARCH(" ", LMPreScn!M593))+1, SEARCH(" ", LMPreScn!M593, SEARCH(" ", LMPreScn!M593)+1) -  (SEARCH(" ", LMPreScn!M593, SEARCH(" ", LMPreScn!M593)) + 1))</f>
        <v>favorite</v>
      </c>
      <c r="Q471" s="0" t="str">
        <f aca="false">IF(R471="attempted", 1, IF(R471="avoided", 2, IF(R471="began",3,IF(R471="completed",4, IF(R471="continued",5,IF(R471="endured", 6, IF(R471="enjoyed", 7, IF(R471="finished", 8, IF(R471="preferred", 9, IF(R471="resisted", 10, IF(R471="started", 11, IF(R471="tried",12,"ERROR"))))))))))))</f>
        <v>ERROR</v>
      </c>
      <c r="R471" s="0" t="n">
        <f aca="false">LMPreScn!T593</f>
        <v>0</v>
      </c>
      <c r="S471" s="0" t="n">
        <f aca="false">1 + (2*(INT((ROW()-2-240)/4))) + MOD(ROW()-2,2)</f>
        <v>116</v>
      </c>
      <c r="T471" s="0" t="n">
        <f aca="false">LMPreScn!CK593</f>
        <v>0</v>
      </c>
      <c r="U471" s="33" t="n">
        <f aca="false">U231</f>
        <v>0.571428571428571</v>
      </c>
      <c r="V471" s="0" t="n">
        <f aca="false">LMPreScn!R593</f>
        <v>3</v>
      </c>
      <c r="W471" s="0" t="n">
        <f aca="false">LMPreScn!S593</f>
        <v>6</v>
      </c>
      <c r="X471" s="0" t="str">
        <f aca="false">LMPreScn!M593</f>
        <v>A favorite American pastime during the summer is going to a ballgame.</v>
      </c>
      <c r="Y471" s="0" t="n">
        <f aca="false">LMPreScn!N593</f>
        <v>0</v>
      </c>
    </row>
    <row r="472" customFormat="false" ht="13.8" hidden="false" customHeight="false" outlineLevel="0" collapsed="false">
      <c r="A472" s="0" t="str">
        <f aca="false">CONCATENATE("Item/",ASC(C472),"/",E472)</f>
        <v>Item/19074/list_3/half_2/agent_115/metverb_ERROR/target_116/avtcon_2</v>
      </c>
      <c r="B472" s="34" t="str">
        <f aca="false">CONCATENATE("(#", ASC( LMPreScn!I594), ") \d+ (\d+)")</f>
        <v>(#19074) \d+ (\d+)</v>
      </c>
      <c r="C472" s="0" t="n">
        <f aca="false">LMPreScn!I594</f>
        <v>19074</v>
      </c>
      <c r="D472" s="0" t="str">
        <f aca="false">CONCATENATE(P472,"_", R472, "_", T472)</f>
        <v>huge_0_0</v>
      </c>
      <c r="E472" s="0" t="str">
        <f aca="false">CONCATENATE( "list_", G472, "/", "half_", K472, "/", "agent_", O472, "/", "metverb_", Q472, "/", "target_", S472, "/", "avtcon_", I472)</f>
        <v>list_3/half_2/agent_115/metverb_ERROR/target_116/avtcon_2</v>
      </c>
      <c r="F472" s="0" t="str">
        <f aca="false">CONCATENATE( H472, "/", L472, "/", P472, "/", R472, "/", T472, "/", J472)</f>
        <v>CH2N/second/huge/0/0/incon</v>
      </c>
      <c r="G472" s="0" t="n">
        <f aca="false">IF(LEFT(H472,1)="A",1,IF(LEFT(H472,1)="B",2,IF(LEFT(H472,1)="C",3,IF(LEFT(H472,1)="D",4,#na))))</f>
        <v>3</v>
      </c>
      <c r="H472" s="0" t="str">
        <f aca="false">LMPreScn!A594</f>
        <v>CH2N</v>
      </c>
      <c r="I472" s="0" t="n">
        <v>2</v>
      </c>
      <c r="J472" s="0" t="s">
        <v>3594</v>
      </c>
      <c r="K472" s="0" t="n">
        <v>2</v>
      </c>
      <c r="L472" s="16" t="s">
        <v>3595</v>
      </c>
      <c r="M472" s="0" t="n">
        <f aca="false">1 + (2*(INT((ROW()-2-240)/4))) + MOD(ROW()-2,2)</f>
        <v>115</v>
      </c>
      <c r="N472" s="0" t="str">
        <f aca="false">CONCATENATE("context_",ASC(M472))</f>
        <v>context_115</v>
      </c>
      <c r="O472" s="0" t="n">
        <f aca="false">M472</f>
        <v>115</v>
      </c>
      <c r="P472" s="0" t="str">
        <f aca="false">MID(LMPreScn!M594, SEARCH(" ", LMPreScn!M594, SEARCH(" ", LMPreScn!M594))+1, SEARCH(" ", LMPreScn!M594, SEARCH(" ", LMPreScn!M594)+1) -  (SEARCH(" ", LMPreScn!M594, SEARCH(" ", LMPreScn!M594)) + 1))</f>
        <v>huge</v>
      </c>
      <c r="Q472" s="0" t="str">
        <f aca="false">IF(R472="attempted", 1, IF(R472="avoided", 2, IF(R472="began",3,IF(R472="completed",4, IF(R472="continued",5,IF(R472="endured", 6, IF(R472="enjoyed", 7, IF(R472="finished", 8, IF(R472="preferred", 9, IF(R472="resisted", 10, IF(R472="started", 11, IF(R472="tried",12,"ERROR"))))))))))))</f>
        <v>ERROR</v>
      </c>
      <c r="R472" s="0" t="n">
        <f aca="false">LMPreScn!T594</f>
        <v>0</v>
      </c>
      <c r="S472" s="0" t="n">
        <f aca="false">1 + (2*(INT((ROW()-2-240)/4))) + MOD(ROW()-1,2)</f>
        <v>116</v>
      </c>
      <c r="T472" s="0" t="n">
        <f aca="false">LMPreScn!CK594</f>
        <v>0</v>
      </c>
      <c r="U472" s="33" t="n">
        <f aca="false">U232</f>
        <v>0.0612244897959184</v>
      </c>
      <c r="V472" s="0" t="n">
        <f aca="false">LMPreScn!R594</f>
        <v>3</v>
      </c>
      <c r="W472" s="0" t="n">
        <f aca="false">LMPreScn!S594</f>
        <v>10</v>
      </c>
      <c r="X472" s="0" t="str">
        <f aca="false">LMPreScn!M594</f>
        <v>A huge blizzard swept through town last night.</v>
      </c>
      <c r="Y472" s="0" t="n">
        <f aca="false">LMPreScn!N594</f>
        <v>0</v>
      </c>
    </row>
    <row r="473" customFormat="false" ht="13.8" hidden="false" customHeight="false" outlineLevel="0" collapsed="false">
      <c r="A473" s="0" t="str">
        <f aca="false">CONCATENATE("Item/",ASC(C473),"/",E473)</f>
        <v>Item/19074/list_4/half_2/agent_116/metverb_ERROR/target_115/avtcon_2</v>
      </c>
      <c r="B473" s="34" t="str">
        <f aca="false">CONCATENATE("(#", ASC( LMPreScn!I595), ") \d+ (\d+)")</f>
        <v>(#19074) \d+ (\d+)</v>
      </c>
      <c r="C473" s="0" t="n">
        <f aca="false">LMPreScn!I595</f>
        <v>19074</v>
      </c>
      <c r="D473" s="0" t="str">
        <f aca="false">CONCATENATE(P473,"_", R473, "_", T473)</f>
        <v>favorite_0_0</v>
      </c>
      <c r="E473" s="0" t="str">
        <f aca="false">CONCATENATE( "list_", G473, "/", "half_", K473, "/", "agent_", O473, "/", "metverb_", Q473, "/", "target_", S473, "/", "avtcon_", I473)</f>
        <v>list_4/half_2/agent_116/metverb_ERROR/target_115/avtcon_2</v>
      </c>
      <c r="F473" s="0" t="str">
        <f aca="false">CONCATENATE( H473, "/", L473, "/", P473, "/", R473, "/", T473, "/", J473)</f>
        <v>DH2N/second/favorite/0/0/incon</v>
      </c>
      <c r="G473" s="0" t="n">
        <f aca="false">IF(LEFT(H473,1)="A",1,IF(LEFT(H473,1)="B",2,IF(LEFT(H473,1)="C",3,IF(LEFT(H473,1)="D",4,#na))))</f>
        <v>4</v>
      </c>
      <c r="H473" s="0" t="str">
        <f aca="false">LMPreScn!A595</f>
        <v>DH2N</v>
      </c>
      <c r="I473" s="0" t="n">
        <v>2</v>
      </c>
      <c r="J473" s="0" t="s">
        <v>3594</v>
      </c>
      <c r="K473" s="0" t="n">
        <v>2</v>
      </c>
      <c r="L473" s="16" t="s">
        <v>3595</v>
      </c>
      <c r="M473" s="0" t="n">
        <f aca="false">1 + (2*(INT((ROW()-2-240)/4))) + MOD(ROW(),2)</f>
        <v>116</v>
      </c>
      <c r="N473" s="0" t="str">
        <f aca="false">CONCATENATE("context_",ASC(M473))</f>
        <v>context_116</v>
      </c>
      <c r="O473" s="0" t="n">
        <f aca="false">M473</f>
        <v>116</v>
      </c>
      <c r="P473" s="0" t="str">
        <f aca="false">MID(LMPreScn!M595, SEARCH(" ", LMPreScn!M595, SEARCH(" ", LMPreScn!M595))+1, SEARCH(" ", LMPreScn!M595, SEARCH(" ", LMPreScn!M595)+1) -  (SEARCH(" ", LMPreScn!M595, SEARCH(" ", LMPreScn!M595)) + 1))</f>
        <v>favorite</v>
      </c>
      <c r="Q473" s="0" t="str">
        <f aca="false">IF(R473="attempted", 1, IF(R473="avoided", 2, IF(R473="began",3,IF(R473="completed",4, IF(R473="continued",5,IF(R473="endured", 6, IF(R473="enjoyed", 7, IF(R473="finished", 8, IF(R473="preferred", 9, IF(R473="resisted", 10, IF(R473="started", 11, IF(R473="tried",12,"ERROR"))))))))))))</f>
        <v>ERROR</v>
      </c>
      <c r="R473" s="0" t="n">
        <f aca="false">LMPreScn!T595</f>
        <v>0</v>
      </c>
      <c r="S473" s="0" t="n">
        <f aca="false">1 + (2*(INT((ROW()-2-240)/4))) + MOD(ROW()-1,2)</f>
        <v>115</v>
      </c>
      <c r="T473" s="0" t="n">
        <f aca="false">LMPreScn!CK595</f>
        <v>0</v>
      </c>
      <c r="U473" s="33" t="n">
        <f aca="false">U233</f>
        <v>0</v>
      </c>
      <c r="V473" s="0" t="n">
        <f aca="false">LMPreScn!R595</f>
        <v>3</v>
      </c>
      <c r="W473" s="0" t="n">
        <f aca="false">LMPreScn!S595</f>
        <v>6</v>
      </c>
      <c r="X473" s="0" t="str">
        <f aca="false">LMPreScn!M595</f>
        <v>A favorite American pastime during the summer is going to a ballgame.</v>
      </c>
      <c r="Y473" s="0" t="n">
        <f aca="false">LMPreScn!N595</f>
        <v>0</v>
      </c>
    </row>
    <row r="474" customFormat="false" ht="13.8" hidden="false" customHeight="false" outlineLevel="0" collapsed="false">
      <c r="A474" s="0" t="str">
        <f aca="false">CONCATENATE("Item/",ASC(C474),"/",E474)</f>
        <v>Item/14075/list_1/half_2/agent_117/metverb_ERROR/target_117/avtcon_1</v>
      </c>
      <c r="B474" s="34" t="str">
        <f aca="false">CONCATENATE("(#", ASC( LMPreScn!I596), ") \d+ (\d+)")</f>
        <v>(#14075) \d+ (\d+)</v>
      </c>
      <c r="C474" s="0" t="n">
        <f aca="false">LMPreScn!I596</f>
        <v>14075</v>
      </c>
      <c r="D474" s="0" t="str">
        <f aca="false">CONCATENATE(P474,"_", R474, "_", T474)</f>
        <v>think_0_0</v>
      </c>
      <c r="E474" s="0" t="str">
        <f aca="false">CONCATENATE( "list_", G474, "/", "half_", K474, "/", "agent_", O474, "/", "metverb_", Q474, "/", "target_", S474, "/", "avtcon_", I474)</f>
        <v>list_1/half_2/agent_117/metverb_ERROR/target_117/avtcon_1</v>
      </c>
      <c r="F474" s="0" t="str">
        <f aca="false">CONCATENATE( H474, "/", L474, "/", P474, "/", R474, "/", T474, "/", J474)</f>
        <v>AH1N/second/think/0/0/con</v>
      </c>
      <c r="G474" s="0" t="n">
        <f aca="false">IF(LEFT(H474,1)="A",1,IF(LEFT(H474,1)="B",2,IF(LEFT(H474,1)="C",3,IF(LEFT(H474,1)="D",4,#na))))</f>
        <v>1</v>
      </c>
      <c r="H474" s="0" t="str">
        <f aca="false">LMPreScn!A596</f>
        <v>AH1N</v>
      </c>
      <c r="I474" s="0" t="n">
        <v>1</v>
      </c>
      <c r="J474" s="0" t="s">
        <v>3592</v>
      </c>
      <c r="K474" s="0" t="n">
        <v>2</v>
      </c>
      <c r="L474" s="16" t="s">
        <v>3595</v>
      </c>
      <c r="M474" s="0" t="n">
        <f aca="false">1 + (2*(INT((ROW()-2-240)/4))) + MOD(ROW()-2,2)</f>
        <v>117</v>
      </c>
      <c r="N474" s="0" t="str">
        <f aca="false">CONCATENATE("context_",ASC(M474))</f>
        <v>context_117</v>
      </c>
      <c r="O474" s="0" t="n">
        <f aca="false">M474</f>
        <v>117</v>
      </c>
      <c r="P474" s="0" t="str">
        <f aca="false">MID(LMPreScn!M596, SEARCH(" ", LMPreScn!M596, SEARCH(" ", LMPreScn!M596))+1, SEARCH(" ", LMPreScn!M596, SEARCH(" ", LMPreScn!M596)+1) -  (SEARCH(" ", LMPreScn!M596, SEARCH(" ", LMPreScn!M596)) + 1))</f>
        <v>think</v>
      </c>
      <c r="Q474" s="0" t="str">
        <f aca="false">IF(R474="attempted", 1, IF(R474="avoided", 2, IF(R474="began",3,IF(R474="completed",4, IF(R474="continued",5,IF(R474="endured", 6, IF(R474="enjoyed", 7, IF(R474="finished", 8, IF(R474="preferred", 9, IF(R474="resisted", 10, IF(R474="started", 11, IF(R474="tried",12,"ERROR"))))))))))))</f>
        <v>ERROR</v>
      </c>
      <c r="R474" s="0" t="n">
        <f aca="false">LMPreScn!T596</f>
        <v>0</v>
      </c>
      <c r="S474" s="0" t="n">
        <f aca="false">1 + (2*(INT((ROW()-2-240)/4))) + MOD(ROW()-2,2)</f>
        <v>117</v>
      </c>
      <c r="T474" s="0" t="n">
        <f aca="false">LMPreScn!CK596</f>
        <v>0</v>
      </c>
      <c r="U474" s="33" t="n">
        <f aca="false">U234</f>
        <v>0.346938775510204</v>
      </c>
      <c r="V474" s="0" t="n">
        <f aca="false">LMPreScn!R596</f>
        <v>3</v>
      </c>
      <c r="W474" s="0" t="n">
        <f aca="false">LMPreScn!S596</f>
        <v>10</v>
      </c>
      <c r="X474" s="0" t="str">
        <f aca="false">LMPreScn!M596</f>
        <v>I think it's important to start the day right.</v>
      </c>
      <c r="Y474" s="0" t="n">
        <f aca="false">LMPreScn!N596</f>
        <v>0</v>
      </c>
    </row>
    <row r="475" customFormat="false" ht="13.8" hidden="false" customHeight="false" outlineLevel="0" collapsed="false">
      <c r="A475" s="0" t="str">
        <f aca="false">CONCATENATE("Item/",ASC(C475),"/",E475)</f>
        <v>Item/14075/list_2/half_2/agent_118/metverb_ERROR/target_118/avtcon_1</v>
      </c>
      <c r="B475" s="34" t="str">
        <f aca="false">CONCATENATE("(#", ASC( LMPreScn!I597), ") \d+ (\d+)")</f>
        <v>(#14075) \d+ (\d+)</v>
      </c>
      <c r="C475" s="0" t="n">
        <f aca="false">LMPreScn!I597</f>
        <v>14075</v>
      </c>
      <c r="D475" s="0" t="str">
        <f aca="false">CONCATENATE(P475,"_", R475, "_", T475)</f>
        <v>Saturday_0_0</v>
      </c>
      <c r="E475" s="0" t="str">
        <f aca="false">CONCATENATE( "list_", G475, "/", "half_", K475, "/", "agent_", O475, "/", "metverb_", Q475, "/", "target_", S475, "/", "avtcon_", I475)</f>
        <v>list_2/half_2/agent_118/metverb_ERROR/target_118/avtcon_1</v>
      </c>
      <c r="F475" s="0" t="str">
        <f aca="false">CONCATENATE( H475, "/", L475, "/", P475, "/", R475, "/", T475, "/", J475)</f>
        <v>BH1N/second/Saturday/0/0/con</v>
      </c>
      <c r="G475" s="0" t="n">
        <f aca="false">IF(LEFT(H475,1)="A",1,IF(LEFT(H475,1)="B",2,IF(LEFT(H475,1)="C",3,IF(LEFT(H475,1)="D",4,#na))))</f>
        <v>2</v>
      </c>
      <c r="H475" s="0" t="str">
        <f aca="false">LMPreScn!A597</f>
        <v>BH1N</v>
      </c>
      <c r="I475" s="0" t="n">
        <v>1</v>
      </c>
      <c r="J475" s="0" t="s">
        <v>3592</v>
      </c>
      <c r="K475" s="0" t="n">
        <v>2</v>
      </c>
      <c r="L475" s="16" t="s">
        <v>3595</v>
      </c>
      <c r="M475" s="0" t="n">
        <f aca="false">1 + (2*(INT((ROW()-2-240)/4))) + MOD(ROW(),2)</f>
        <v>118</v>
      </c>
      <c r="N475" s="0" t="str">
        <f aca="false">CONCATENATE("context_",ASC(M475))</f>
        <v>context_118</v>
      </c>
      <c r="O475" s="0" t="n">
        <f aca="false">M475</f>
        <v>118</v>
      </c>
      <c r="P475" s="0" t="str">
        <f aca="false">MID(LMPreScn!M597, SEARCH(" ", LMPreScn!M597, SEARCH(" ", LMPreScn!M597))+1, SEARCH(" ", LMPreScn!M597, SEARCH(" ", LMPreScn!M597)+1) -  (SEARCH(" ", LMPreScn!M597, SEARCH(" ", LMPreScn!M597)) + 1))</f>
        <v>Saturday</v>
      </c>
      <c r="Q475" s="0" t="str">
        <f aca="false">IF(R475="attempted", 1, IF(R475="avoided", 2, IF(R475="began",3,IF(R475="completed",4, IF(R475="continued",5,IF(R475="endured", 6, IF(R475="enjoyed", 7, IF(R475="finished", 8, IF(R475="preferred", 9, IF(R475="resisted", 10, IF(R475="started", 11, IF(R475="tried",12,"ERROR"))))))))))))</f>
        <v>ERROR</v>
      </c>
      <c r="R475" s="0" t="n">
        <f aca="false">LMPreScn!T597</f>
        <v>0</v>
      </c>
      <c r="S475" s="0" t="n">
        <f aca="false">1 + (2*(INT((ROW()-2-240)/4))) + MOD(ROW()-2,2)</f>
        <v>118</v>
      </c>
      <c r="T475" s="0" t="n">
        <f aca="false">LMPreScn!CK597</f>
        <v>0</v>
      </c>
      <c r="U475" s="33" t="n">
        <f aca="false">U235</f>
        <v>0.448979591836735</v>
      </c>
      <c r="V475" s="0" t="n">
        <f aca="false">LMPreScn!R597</f>
        <v>3</v>
      </c>
      <c r="W475" s="0" t="n">
        <f aca="false">LMPreScn!S597</f>
        <v>8</v>
      </c>
      <c r="X475" s="0" t="str">
        <f aca="false">LMPreScn!M597</f>
        <v>Last Saturday I laid around watching television into the middle of the night.</v>
      </c>
      <c r="Y475" s="0" t="n">
        <f aca="false">LMPreScn!N597</f>
        <v>0</v>
      </c>
    </row>
    <row r="476" customFormat="false" ht="13.8" hidden="false" customHeight="false" outlineLevel="0" collapsed="false">
      <c r="A476" s="0" t="str">
        <f aca="false">CONCATENATE("Item/",ASC(C476),"/",E476)</f>
        <v>Item/14075/list_3/half_2/agent_117/metverb_ERROR/target_118/avtcon_2</v>
      </c>
      <c r="B476" s="34" t="str">
        <f aca="false">CONCATENATE("(#", ASC( LMPreScn!I598), ") \d+ (\d+)")</f>
        <v>(#14075) \d+ (\d+)</v>
      </c>
      <c r="C476" s="0" t="n">
        <f aca="false">LMPreScn!I598</f>
        <v>14075</v>
      </c>
      <c r="D476" s="0" t="str">
        <f aca="false">CONCATENATE(P476,"_", R476, "_", T476)</f>
        <v>think_0_0</v>
      </c>
      <c r="E476" s="0" t="str">
        <f aca="false">CONCATENATE( "list_", G476, "/", "half_", K476, "/", "agent_", O476, "/", "metverb_", Q476, "/", "target_", S476, "/", "avtcon_", I476)</f>
        <v>list_3/half_2/agent_117/metverb_ERROR/target_118/avtcon_2</v>
      </c>
      <c r="F476" s="0" t="str">
        <f aca="false">CONCATENATE( H476, "/", L476, "/", P476, "/", R476, "/", T476, "/", J476)</f>
        <v>CH1N/second/think/0/0/incon</v>
      </c>
      <c r="G476" s="0" t="n">
        <f aca="false">IF(LEFT(H476,1)="A",1,IF(LEFT(H476,1)="B",2,IF(LEFT(H476,1)="C",3,IF(LEFT(H476,1)="D",4,#na))))</f>
        <v>3</v>
      </c>
      <c r="H476" s="0" t="str">
        <f aca="false">LMPreScn!A598</f>
        <v>CH1N</v>
      </c>
      <c r="I476" s="0" t="n">
        <v>2</v>
      </c>
      <c r="J476" s="0" t="s">
        <v>3594</v>
      </c>
      <c r="K476" s="0" t="n">
        <v>2</v>
      </c>
      <c r="L476" s="16" t="s">
        <v>3595</v>
      </c>
      <c r="M476" s="0" t="n">
        <f aca="false">1 + (2*(INT((ROW()-2-240)/4))) + MOD(ROW()-2,2)</f>
        <v>117</v>
      </c>
      <c r="N476" s="0" t="str">
        <f aca="false">CONCATENATE("context_",ASC(M476))</f>
        <v>context_117</v>
      </c>
      <c r="O476" s="0" t="n">
        <f aca="false">M476</f>
        <v>117</v>
      </c>
      <c r="P476" s="0" t="str">
        <f aca="false">MID(LMPreScn!M598, SEARCH(" ", LMPreScn!M598, SEARCH(" ", LMPreScn!M598))+1, SEARCH(" ", LMPreScn!M598, SEARCH(" ", LMPreScn!M598)+1) -  (SEARCH(" ", LMPreScn!M598, SEARCH(" ", LMPreScn!M598)) + 1))</f>
        <v>think</v>
      </c>
      <c r="Q476" s="0" t="str">
        <f aca="false">IF(R476="attempted", 1, IF(R476="avoided", 2, IF(R476="began",3,IF(R476="completed",4, IF(R476="continued",5,IF(R476="endured", 6, IF(R476="enjoyed", 7, IF(R476="finished", 8, IF(R476="preferred", 9, IF(R476="resisted", 10, IF(R476="started", 11, IF(R476="tried",12,"ERROR"))))))))))))</f>
        <v>ERROR</v>
      </c>
      <c r="R476" s="0" t="n">
        <f aca="false">LMPreScn!T598</f>
        <v>0</v>
      </c>
      <c r="S476" s="0" t="n">
        <f aca="false">1 + (2*(INT((ROW()-2-240)/4))) + MOD(ROW()-1,2)</f>
        <v>118</v>
      </c>
      <c r="T476" s="0" t="n">
        <f aca="false">LMPreScn!CK598</f>
        <v>0</v>
      </c>
      <c r="U476" s="33" t="n">
        <f aca="false">U236</f>
        <v>0.122448979591837</v>
      </c>
      <c r="V476" s="0" t="n">
        <f aca="false">LMPreScn!R598</f>
        <v>3</v>
      </c>
      <c r="W476" s="0" t="n">
        <f aca="false">LMPreScn!S598</f>
        <v>10</v>
      </c>
      <c r="X476" s="0" t="str">
        <f aca="false">LMPreScn!M598</f>
        <v>I think it's important to start the day right.</v>
      </c>
      <c r="Y476" s="0" t="n">
        <f aca="false">LMPreScn!N598</f>
        <v>0</v>
      </c>
    </row>
    <row r="477" customFormat="false" ht="13.8" hidden="false" customHeight="false" outlineLevel="0" collapsed="false">
      <c r="A477" s="0" t="str">
        <f aca="false">CONCATENATE("Item/",ASC(C477),"/",E477)</f>
        <v>Item/14075/list_4/half_2/agent_118/metverb_ERROR/target_117/avtcon_2</v>
      </c>
      <c r="B477" s="34" t="str">
        <f aca="false">CONCATENATE("(#", ASC( LMPreScn!I599), ") \d+ (\d+)")</f>
        <v>(#14075) \d+ (\d+)</v>
      </c>
      <c r="C477" s="0" t="n">
        <f aca="false">LMPreScn!I599</f>
        <v>14075</v>
      </c>
      <c r="D477" s="0" t="str">
        <f aca="false">CONCATENATE(P477,"_", R477, "_", T477)</f>
        <v>Saturday_0_0</v>
      </c>
      <c r="E477" s="0" t="str">
        <f aca="false">CONCATENATE( "list_", G477, "/", "half_", K477, "/", "agent_", O477, "/", "metverb_", Q477, "/", "target_", S477, "/", "avtcon_", I477)</f>
        <v>list_4/half_2/agent_118/metverb_ERROR/target_117/avtcon_2</v>
      </c>
      <c r="F477" s="0" t="str">
        <f aca="false">CONCATENATE( H477, "/", L477, "/", P477, "/", R477, "/", T477, "/", J477)</f>
        <v>DH1N/second/Saturday/0/0/incon</v>
      </c>
      <c r="G477" s="0" t="n">
        <f aca="false">IF(LEFT(H477,1)="A",1,IF(LEFT(H477,1)="B",2,IF(LEFT(H477,1)="C",3,IF(LEFT(H477,1)="D",4,#na))))</f>
        <v>4</v>
      </c>
      <c r="H477" s="0" t="str">
        <f aca="false">LMPreScn!A599</f>
        <v>DH1N</v>
      </c>
      <c r="I477" s="0" t="n">
        <v>2</v>
      </c>
      <c r="J477" s="0" t="s">
        <v>3594</v>
      </c>
      <c r="K477" s="0" t="n">
        <v>2</v>
      </c>
      <c r="L477" s="16" t="s">
        <v>3595</v>
      </c>
      <c r="M477" s="0" t="n">
        <f aca="false">1 + (2*(INT((ROW()-2-240)/4))) + MOD(ROW(),2)</f>
        <v>118</v>
      </c>
      <c r="N477" s="0" t="str">
        <f aca="false">CONCATENATE("context_",ASC(M477))</f>
        <v>context_118</v>
      </c>
      <c r="O477" s="0" t="n">
        <f aca="false">M477</f>
        <v>118</v>
      </c>
      <c r="P477" s="0" t="str">
        <f aca="false">MID(LMPreScn!M599, SEARCH(" ", LMPreScn!M599, SEARCH(" ", LMPreScn!M599))+1, SEARCH(" ", LMPreScn!M599, SEARCH(" ", LMPreScn!M599)+1) -  (SEARCH(" ", LMPreScn!M599, SEARCH(" ", LMPreScn!M599)) + 1))</f>
        <v>Saturday</v>
      </c>
      <c r="Q477" s="0" t="str">
        <f aca="false">IF(R477="attempted", 1, IF(R477="avoided", 2, IF(R477="began",3,IF(R477="completed",4, IF(R477="continued",5,IF(R477="endured", 6, IF(R477="enjoyed", 7, IF(R477="finished", 8, IF(R477="preferred", 9, IF(R477="resisted", 10, IF(R477="started", 11, IF(R477="tried",12,"ERROR"))))))))))))</f>
        <v>ERROR</v>
      </c>
      <c r="R477" s="0" t="n">
        <f aca="false">LMPreScn!T599</f>
        <v>0</v>
      </c>
      <c r="S477" s="0" t="n">
        <f aca="false">1 + (2*(INT((ROW()-2-240)/4))) + MOD(ROW()-1,2)</f>
        <v>117</v>
      </c>
      <c r="T477" s="0" t="n">
        <f aca="false">LMPreScn!CK599</f>
        <v>0</v>
      </c>
      <c r="U477" s="33" t="n">
        <f aca="false">U237</f>
        <v>0</v>
      </c>
      <c r="V477" s="0" t="n">
        <f aca="false">LMPreScn!R599</f>
        <v>3</v>
      </c>
      <c r="W477" s="0" t="n">
        <f aca="false">LMPreScn!S599</f>
        <v>8</v>
      </c>
      <c r="X477" s="0" t="str">
        <f aca="false">LMPreScn!M599</f>
        <v>Last Saturday I laid around watching television into the middle of the night.</v>
      </c>
      <c r="Y477" s="0" t="n">
        <f aca="false">LMPreScn!N599</f>
        <v>0</v>
      </c>
    </row>
    <row r="478" customFormat="false" ht="13.8" hidden="false" customHeight="false" outlineLevel="0" collapsed="false">
      <c r="A478" s="0" t="str">
        <f aca="false">CONCATENATE("Item/",ASC(C478),"/",E478)</f>
        <v>Item/19075/list_1/half_2/agent_119/metverb_ERROR/target_119/avtcon_1</v>
      </c>
      <c r="B478" s="34" t="str">
        <f aca="false">CONCATENATE("(#", ASC( LMPreScn!I600), ") \d+ (\d+)")</f>
        <v>(#19075) \d+ (\d+)</v>
      </c>
      <c r="C478" s="0" t="n">
        <f aca="false">LMPreScn!I600</f>
        <v>19075</v>
      </c>
      <c r="D478" s="0" t="str">
        <f aca="false">CONCATENATE(P478,"_", R478, "_", T478)</f>
        <v>Saturday_0_0</v>
      </c>
      <c r="E478" s="0" t="str">
        <f aca="false">CONCATENATE( "list_", G478, "/", "half_", K478, "/", "agent_", O478, "/", "metverb_", Q478, "/", "target_", S478, "/", "avtcon_", I478)</f>
        <v>list_1/half_2/agent_119/metverb_ERROR/target_119/avtcon_1</v>
      </c>
      <c r="F478" s="0" t="str">
        <f aca="false">CONCATENATE( H478, "/", L478, "/", P478, "/", R478, "/", T478, "/", J478)</f>
        <v>AH2N/second/Saturday/0/0/con</v>
      </c>
      <c r="G478" s="0" t="n">
        <f aca="false">IF(LEFT(H478,1)="A",1,IF(LEFT(H478,1)="B",2,IF(LEFT(H478,1)="C",3,IF(LEFT(H478,1)="D",4,#na))))</f>
        <v>1</v>
      </c>
      <c r="H478" s="0" t="str">
        <f aca="false">LMPreScn!A600</f>
        <v>AH2N</v>
      </c>
      <c r="I478" s="0" t="n">
        <v>1</v>
      </c>
      <c r="J478" s="0" t="s">
        <v>3592</v>
      </c>
      <c r="K478" s="0" t="n">
        <v>2</v>
      </c>
      <c r="L478" s="16" t="s">
        <v>3595</v>
      </c>
      <c r="M478" s="0" t="n">
        <f aca="false">1 + (2*(INT((ROW()-2-240)/4))) + MOD(ROW()-2,2)</f>
        <v>119</v>
      </c>
      <c r="N478" s="0" t="str">
        <f aca="false">CONCATENATE("context_",ASC(M478))</f>
        <v>context_119</v>
      </c>
      <c r="O478" s="0" t="n">
        <f aca="false">M478</f>
        <v>119</v>
      </c>
      <c r="P478" s="0" t="str">
        <f aca="false">MID(LMPreScn!M600, SEARCH(" ", LMPreScn!M600, SEARCH(" ", LMPreScn!M600))+1, SEARCH(" ", LMPreScn!M600, SEARCH(" ", LMPreScn!M600)+1) -  (SEARCH(" ", LMPreScn!M600, SEARCH(" ", LMPreScn!M600)) + 1))</f>
        <v>Saturday</v>
      </c>
      <c r="Q478" s="0" t="str">
        <f aca="false">IF(R478="attempted", 1, IF(R478="avoided", 2, IF(R478="began",3,IF(R478="completed",4, IF(R478="continued",5,IF(R478="endured", 6, IF(R478="enjoyed", 7, IF(R478="finished", 8, IF(R478="preferred", 9, IF(R478="resisted", 10, IF(R478="started", 11, IF(R478="tried",12,"ERROR"))))))))))))</f>
        <v>ERROR</v>
      </c>
      <c r="R478" s="0" t="n">
        <f aca="false">LMPreScn!T600</f>
        <v>0</v>
      </c>
      <c r="S478" s="0" t="n">
        <f aca="false">1 + (2*(INT((ROW()-2-240)/4))) + MOD(ROW()-2,2)</f>
        <v>119</v>
      </c>
      <c r="T478" s="0" t="n">
        <f aca="false">LMPreScn!CK600</f>
        <v>0</v>
      </c>
      <c r="U478" s="33" t="n">
        <f aca="false">U238</f>
        <v>0.346938775510204</v>
      </c>
      <c r="V478" s="0" t="n">
        <f aca="false">LMPreScn!R600</f>
        <v>3</v>
      </c>
      <c r="W478" s="0" t="n">
        <f aca="false">LMPreScn!S600</f>
        <v>8</v>
      </c>
      <c r="X478" s="0" t="str">
        <f aca="false">LMPreScn!M600</f>
        <v>Last Saturday I laid around watching television into the middle of the night.</v>
      </c>
      <c r="Y478" s="0" t="n">
        <f aca="false">LMPreScn!N600</f>
        <v>0</v>
      </c>
    </row>
    <row r="479" customFormat="false" ht="13.8" hidden="false" customHeight="false" outlineLevel="0" collapsed="false">
      <c r="A479" s="0" t="str">
        <f aca="false">CONCATENATE("Item/",ASC(C479),"/",E479)</f>
        <v>Item/19075/list_2/half_2/agent_120/metverb_ERROR/target_120/avtcon_1</v>
      </c>
      <c r="B479" s="34" t="str">
        <f aca="false">CONCATENATE("(#", ASC( LMPreScn!I601), ") \d+ (\d+)")</f>
        <v>(#19075) \d+ (\d+)</v>
      </c>
      <c r="C479" s="0" t="n">
        <f aca="false">LMPreScn!I601</f>
        <v>19075</v>
      </c>
      <c r="D479" s="0" t="str">
        <f aca="false">CONCATENATE(P479,"_", R479, "_", T479)</f>
        <v>think_0_0</v>
      </c>
      <c r="E479" s="0" t="str">
        <f aca="false">CONCATENATE( "list_", G479, "/", "half_", K479, "/", "agent_", O479, "/", "metverb_", Q479, "/", "target_", S479, "/", "avtcon_", I479)</f>
        <v>list_2/half_2/agent_120/metverb_ERROR/target_120/avtcon_1</v>
      </c>
      <c r="F479" s="0" t="str">
        <f aca="false">CONCATENATE( H479, "/", L479, "/", P479, "/", R479, "/", T479, "/", J479)</f>
        <v>BH2N/second/think/0/0/con</v>
      </c>
      <c r="G479" s="0" t="n">
        <f aca="false">IF(LEFT(H479,1)="A",1,IF(LEFT(H479,1)="B",2,IF(LEFT(H479,1)="C",3,IF(LEFT(H479,1)="D",4,#na))))</f>
        <v>2</v>
      </c>
      <c r="H479" s="0" t="str">
        <f aca="false">LMPreScn!A601</f>
        <v>BH2N</v>
      </c>
      <c r="I479" s="0" t="n">
        <v>1</v>
      </c>
      <c r="J479" s="0" t="s">
        <v>3592</v>
      </c>
      <c r="K479" s="0" t="n">
        <v>2</v>
      </c>
      <c r="L479" s="16" t="s">
        <v>3595</v>
      </c>
      <c r="M479" s="0" t="n">
        <f aca="false">1 + (2*(INT((ROW()-2-240)/4))) + MOD(ROW(),2)</f>
        <v>120</v>
      </c>
      <c r="N479" s="0" t="str">
        <f aca="false">CONCATENATE("context_",ASC(M479))</f>
        <v>context_120</v>
      </c>
      <c r="O479" s="0" t="n">
        <f aca="false">M479</f>
        <v>120</v>
      </c>
      <c r="P479" s="0" t="str">
        <f aca="false">MID(LMPreScn!M601, SEARCH(" ", LMPreScn!M601, SEARCH(" ", LMPreScn!M601))+1, SEARCH(" ", LMPreScn!M601, SEARCH(" ", LMPreScn!M601)+1) -  (SEARCH(" ", LMPreScn!M601, SEARCH(" ", LMPreScn!M601)) + 1))</f>
        <v>think</v>
      </c>
      <c r="Q479" s="0" t="str">
        <f aca="false">IF(R479="attempted", 1, IF(R479="avoided", 2, IF(R479="began",3,IF(R479="completed",4, IF(R479="continued",5,IF(R479="endured", 6, IF(R479="enjoyed", 7, IF(R479="finished", 8, IF(R479="preferred", 9, IF(R479="resisted", 10, IF(R479="started", 11, IF(R479="tried",12,"ERROR"))))))))))))</f>
        <v>ERROR</v>
      </c>
      <c r="R479" s="0" t="n">
        <f aca="false">LMPreScn!T601</f>
        <v>0</v>
      </c>
      <c r="S479" s="0" t="n">
        <f aca="false">1 + (2*(INT((ROW()-2-240)/4))) + MOD(ROW()-2,2)</f>
        <v>120</v>
      </c>
      <c r="T479" s="0" t="n">
        <f aca="false">LMPreScn!CK601</f>
        <v>0</v>
      </c>
      <c r="U479" s="33" t="n">
        <f aca="false">U239</f>
        <v>0.448979591836735</v>
      </c>
      <c r="V479" s="0" t="n">
        <f aca="false">LMPreScn!R601</f>
        <v>3</v>
      </c>
      <c r="W479" s="0" t="n">
        <f aca="false">LMPreScn!S601</f>
        <v>10</v>
      </c>
      <c r="X479" s="0" t="str">
        <f aca="false">LMPreScn!M601</f>
        <v>I think it's important to start the day right.</v>
      </c>
      <c r="Y479" s="0" t="n">
        <f aca="false">LMPreScn!N601</f>
        <v>0</v>
      </c>
    </row>
    <row r="480" customFormat="false" ht="13.8" hidden="false" customHeight="false" outlineLevel="0" collapsed="false">
      <c r="A480" s="0" t="str">
        <f aca="false">CONCATENATE("Item/",ASC(C480),"/",E480)</f>
        <v>Item/19075/list_3/half_2/agent_119/metverb_ERROR/target_120/avtcon_2</v>
      </c>
      <c r="B480" s="34" t="str">
        <f aca="false">CONCATENATE("(#", ASC( LMPreScn!I602), ") \d+ (\d+)")</f>
        <v>(#19075) \d+ (\d+)</v>
      </c>
      <c r="C480" s="0" t="n">
        <f aca="false">LMPreScn!I602</f>
        <v>19075</v>
      </c>
      <c r="D480" s="0" t="str">
        <f aca="false">CONCATENATE(P480,"_", R480, "_", T480)</f>
        <v>Saturday_0_0</v>
      </c>
      <c r="E480" s="0" t="str">
        <f aca="false">CONCATENATE( "list_", G480, "/", "half_", K480, "/", "agent_", O480, "/", "metverb_", Q480, "/", "target_", S480, "/", "avtcon_", I480)</f>
        <v>list_3/half_2/agent_119/metverb_ERROR/target_120/avtcon_2</v>
      </c>
      <c r="F480" s="0" t="str">
        <f aca="false">CONCATENATE( H480, "/", L480, "/", P480, "/", R480, "/", T480, "/", J480)</f>
        <v>CH2N/second/Saturday/0/0/incon</v>
      </c>
      <c r="G480" s="0" t="n">
        <f aca="false">IF(LEFT(H480,1)="A",1,IF(LEFT(H480,1)="B",2,IF(LEFT(H480,1)="C",3,IF(LEFT(H480,1)="D",4,#na))))</f>
        <v>3</v>
      </c>
      <c r="H480" s="0" t="str">
        <f aca="false">LMPreScn!A602</f>
        <v>CH2N</v>
      </c>
      <c r="I480" s="0" t="n">
        <v>2</v>
      </c>
      <c r="J480" s="0" t="s">
        <v>3594</v>
      </c>
      <c r="K480" s="0" t="n">
        <v>2</v>
      </c>
      <c r="L480" s="16" t="s">
        <v>3595</v>
      </c>
      <c r="M480" s="0" t="n">
        <f aca="false">1 + (2*(INT((ROW()-2-240)/4))) + MOD(ROW()-2,2)</f>
        <v>119</v>
      </c>
      <c r="N480" s="0" t="str">
        <f aca="false">CONCATENATE("context_",ASC(M480))</f>
        <v>context_119</v>
      </c>
      <c r="O480" s="0" t="n">
        <f aca="false">M480</f>
        <v>119</v>
      </c>
      <c r="P480" s="0" t="str">
        <f aca="false">MID(LMPreScn!M602, SEARCH(" ", LMPreScn!M602, SEARCH(" ", LMPreScn!M602))+1, SEARCH(" ", LMPreScn!M602, SEARCH(" ", LMPreScn!M602)+1) -  (SEARCH(" ", LMPreScn!M602, SEARCH(" ", LMPreScn!M602)) + 1))</f>
        <v>Saturday</v>
      </c>
      <c r="Q480" s="0" t="str">
        <f aca="false">IF(R480="attempted", 1, IF(R480="avoided", 2, IF(R480="began",3,IF(R480="completed",4, IF(R480="continued",5,IF(R480="endured", 6, IF(R480="enjoyed", 7, IF(R480="finished", 8, IF(R480="preferred", 9, IF(R480="resisted", 10, IF(R480="started", 11, IF(R480="tried",12,"ERROR"))))))))))))</f>
        <v>ERROR</v>
      </c>
      <c r="R480" s="0" t="n">
        <f aca="false">LMPreScn!T602</f>
        <v>0</v>
      </c>
      <c r="S480" s="0" t="n">
        <f aca="false">1 + (2*(INT((ROW()-2-240)/4))) + MOD(ROW()-1,2)</f>
        <v>120</v>
      </c>
      <c r="T480" s="0" t="n">
        <f aca="false">LMPreScn!CK602</f>
        <v>0</v>
      </c>
      <c r="U480" s="33" t="n">
        <f aca="false">U240</f>
        <v>0.122448979591837</v>
      </c>
      <c r="V480" s="0" t="n">
        <f aca="false">LMPreScn!R602</f>
        <v>3</v>
      </c>
      <c r="W480" s="0" t="n">
        <f aca="false">LMPreScn!S602</f>
        <v>8</v>
      </c>
      <c r="X480" s="0" t="str">
        <f aca="false">LMPreScn!M602</f>
        <v>Last Saturday I laid around watching television into the middle of the night.</v>
      </c>
      <c r="Y480" s="0" t="n">
        <f aca="false">LMPreScn!N602</f>
        <v>0</v>
      </c>
    </row>
    <row r="481" customFormat="false" ht="13.8" hidden="false" customHeight="false" outlineLevel="0" collapsed="false">
      <c r="A481" s="0" t="str">
        <f aca="false">CONCATENATE("Item/",ASC(C481),"/",E481)</f>
        <v>Item/19075/list_4/half_2/agent_120/metverb_ERROR/target_119/avtcon_2</v>
      </c>
      <c r="B481" s="34" t="str">
        <f aca="false">CONCATENATE("(#", ASC( LMPreScn!I603), ") \d+ (\d+)")</f>
        <v>(#19075) \d+ (\d+)</v>
      </c>
      <c r="C481" s="0" t="n">
        <f aca="false">LMPreScn!I603</f>
        <v>19075</v>
      </c>
      <c r="D481" s="0" t="str">
        <f aca="false">CONCATENATE(P481,"_", R481, "_", T481)</f>
        <v>think_0_0</v>
      </c>
      <c r="E481" s="0" t="str">
        <f aca="false">CONCATENATE( "list_", G481, "/", "half_", K481, "/", "agent_", O481, "/", "metverb_", Q481, "/", "target_", S481, "/", "avtcon_", I481)</f>
        <v>list_4/half_2/agent_120/metverb_ERROR/target_119/avtcon_2</v>
      </c>
      <c r="F481" s="0" t="str">
        <f aca="false">CONCATENATE( H481, "/", L481, "/", P481, "/", R481, "/", T481, "/", J481)</f>
        <v>DH2N/second/think/0/0/incon</v>
      </c>
      <c r="G481" s="0" t="n">
        <f aca="false">IF(LEFT(H481,1)="A",1,IF(LEFT(H481,1)="B",2,IF(LEFT(H481,1)="C",3,IF(LEFT(H481,1)="D",4,#na))))</f>
        <v>4</v>
      </c>
      <c r="H481" s="0" t="str">
        <f aca="false">LMPreScn!A603</f>
        <v>DH2N</v>
      </c>
      <c r="I481" s="0" t="n">
        <v>2</v>
      </c>
      <c r="J481" s="0" t="s">
        <v>3594</v>
      </c>
      <c r="K481" s="0" t="n">
        <v>2</v>
      </c>
      <c r="L481" s="16" t="s">
        <v>3595</v>
      </c>
      <c r="M481" s="0" t="n">
        <f aca="false">1 + (2*(INT((ROW()-2-240)/4))) + MOD(ROW(),2)</f>
        <v>120</v>
      </c>
      <c r="N481" s="0" t="str">
        <f aca="false">CONCATENATE("context_",ASC(M481))</f>
        <v>context_120</v>
      </c>
      <c r="O481" s="0" t="n">
        <f aca="false">M481</f>
        <v>120</v>
      </c>
      <c r="P481" s="0" t="str">
        <f aca="false">MID(LMPreScn!M603, SEARCH(" ", LMPreScn!M603, SEARCH(" ", LMPreScn!M603))+1, SEARCH(" ", LMPreScn!M603, SEARCH(" ", LMPreScn!M603)+1) -  (SEARCH(" ", LMPreScn!M603, SEARCH(" ", LMPreScn!M603)) + 1))</f>
        <v>think</v>
      </c>
      <c r="Q481" s="0" t="str">
        <f aca="false">IF(R481="attempted", 1, IF(R481="avoided", 2, IF(R481="began",3,IF(R481="completed",4, IF(R481="continued",5,IF(R481="endured", 6, IF(R481="enjoyed", 7, IF(R481="finished", 8, IF(R481="preferred", 9, IF(R481="resisted", 10, IF(R481="started", 11, IF(R481="tried",12,"ERROR"))))))))))))</f>
        <v>ERROR</v>
      </c>
      <c r="R481" s="0" t="n">
        <f aca="false">LMPreScn!T603</f>
        <v>0</v>
      </c>
      <c r="S481" s="0" t="n">
        <f aca="false">1 + (2*(INT((ROW()-2-240)/4))) + MOD(ROW()-1,2)</f>
        <v>119</v>
      </c>
      <c r="T481" s="0" t="n">
        <f aca="false">LMPreScn!CK603</f>
        <v>0</v>
      </c>
      <c r="U481" s="33" t="n">
        <f aca="false">U241</f>
        <v>0</v>
      </c>
      <c r="V481" s="0" t="n">
        <f aca="false">LMPreScn!R603</f>
        <v>3</v>
      </c>
      <c r="W481" s="0" t="n">
        <f aca="false">LMPreScn!S603</f>
        <v>10</v>
      </c>
      <c r="X481" s="0" t="str">
        <f aca="false">LMPreScn!M603</f>
        <v>I think it's important to start the day right.</v>
      </c>
      <c r="Y481" s="0" t="n">
        <f aca="false">LMPreScn!N603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J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25" activeCellId="0" sqref="M25"/>
    </sheetView>
  </sheetViews>
  <sheetFormatPr defaultRowHeight="14.4"/>
  <cols>
    <col collapsed="false" hidden="false" max="2" min="1" style="0" width="8.50510204081633"/>
    <col collapsed="false" hidden="false" max="10" min="3" style="0" width="9.85204081632653"/>
    <col collapsed="false" hidden="false" max="1025" min="11" style="0" width="8.50510204081633"/>
  </cols>
  <sheetData>
    <row r="2" customFormat="false" ht="14.4" hidden="false" customHeight="false" outlineLevel="0" collapsed="false">
      <c r="B2" s="26" t="s">
        <v>3596</v>
      </c>
      <c r="C2" s="26" t="s">
        <v>3597</v>
      </c>
      <c r="D2" s="26" t="s">
        <v>3598</v>
      </c>
      <c r="E2" s="26" t="s">
        <v>3599</v>
      </c>
      <c r="F2" s="26" t="s">
        <v>3600</v>
      </c>
      <c r="G2" s="26" t="s">
        <v>3601</v>
      </c>
      <c r="H2" s="26" t="s">
        <v>3602</v>
      </c>
      <c r="I2" s="26" t="s">
        <v>3603</v>
      </c>
      <c r="J2" s="26" t="s">
        <v>3604</v>
      </c>
    </row>
    <row r="3" customFormat="false" ht="14.4" hidden="false" customHeight="false" outlineLevel="0" collapsed="false">
      <c r="A3" s="0" t="s">
        <v>3605</v>
      </c>
      <c r="B3" s="35" t="s">
        <v>3606</v>
      </c>
      <c r="C3" s="35" t="s">
        <v>3607</v>
      </c>
      <c r="D3" s="35" t="s">
        <v>3608</v>
      </c>
      <c r="E3" s="35" t="s">
        <v>3609</v>
      </c>
      <c r="F3" s="35" t="s">
        <v>3608</v>
      </c>
      <c r="G3" s="35" t="s">
        <v>3610</v>
      </c>
      <c r="H3" s="35" t="s">
        <v>3608</v>
      </c>
      <c r="I3" s="35" t="s">
        <v>3611</v>
      </c>
      <c r="J3" s="35" t="s">
        <v>3608</v>
      </c>
    </row>
    <row r="4" customFormat="false" ht="14.4" hidden="false" customHeight="false" outlineLevel="0" collapsed="false">
      <c r="B4" s="35" t="s">
        <v>3612</v>
      </c>
      <c r="C4" s="35" t="s">
        <v>3609</v>
      </c>
      <c r="D4" s="35"/>
      <c r="E4" s="35" t="s">
        <v>3610</v>
      </c>
      <c r="F4" s="35"/>
      <c r="G4" s="35" t="s">
        <v>3611</v>
      </c>
      <c r="H4" s="35"/>
      <c r="I4" s="35" t="s">
        <v>3607</v>
      </c>
      <c r="J4" s="35"/>
    </row>
    <row r="5" customFormat="false" ht="14.4" hidden="false" customHeight="false" outlineLevel="0" collapsed="false">
      <c r="B5" s="35" t="s">
        <v>3613</v>
      </c>
      <c r="C5" s="35" t="s">
        <v>3610</v>
      </c>
      <c r="D5" s="35" t="s">
        <v>3614</v>
      </c>
      <c r="E5" s="35" t="s">
        <v>3611</v>
      </c>
      <c r="F5" s="35" t="s">
        <v>3614</v>
      </c>
      <c r="G5" s="35" t="s">
        <v>3607</v>
      </c>
      <c r="H5" s="35" t="s">
        <v>3614</v>
      </c>
      <c r="I5" s="35" t="s">
        <v>3609</v>
      </c>
      <c r="J5" s="35" t="s">
        <v>3614</v>
      </c>
    </row>
    <row r="6" customFormat="false" ht="14.4" hidden="false" customHeight="false" outlineLevel="0" collapsed="false">
      <c r="B6" s="35" t="s">
        <v>3615</v>
      </c>
      <c r="C6" s="35" t="s">
        <v>3611</v>
      </c>
      <c r="D6" s="35"/>
      <c r="E6" s="35" t="s">
        <v>3607</v>
      </c>
      <c r="F6" s="35"/>
      <c r="G6" s="35" t="s">
        <v>3609</v>
      </c>
      <c r="H6" s="35"/>
      <c r="I6" s="35" t="s">
        <v>3610</v>
      </c>
      <c r="J6" s="35"/>
    </row>
    <row r="7" customFormat="false" ht="15" hidden="false" customHeight="false" outlineLevel="0" collapsed="false">
      <c r="B7" s="36"/>
      <c r="C7" s="36" t="s">
        <v>3616</v>
      </c>
      <c r="D7" s="36" t="s">
        <v>3617</v>
      </c>
      <c r="E7" s="36" t="s">
        <v>3616</v>
      </c>
      <c r="F7" s="36" t="s">
        <v>3617</v>
      </c>
      <c r="G7" s="36" t="s">
        <v>3616</v>
      </c>
      <c r="H7" s="36" t="s">
        <v>3617</v>
      </c>
      <c r="I7" s="36" t="s">
        <v>3616</v>
      </c>
      <c r="J7" s="36" t="s">
        <v>3617</v>
      </c>
    </row>
    <row r="8" customFormat="false" ht="15" hidden="false" customHeight="false" outlineLevel="0" collapsed="false">
      <c r="A8" s="0" t="s">
        <v>3618</v>
      </c>
      <c r="B8" s="37" t="s">
        <v>3606</v>
      </c>
      <c r="C8" s="37" t="s">
        <v>3609</v>
      </c>
      <c r="D8" s="37" t="s">
        <v>3619</v>
      </c>
      <c r="E8" s="37" t="s">
        <v>3607</v>
      </c>
      <c r="F8" s="37" t="s">
        <v>3619</v>
      </c>
      <c r="G8" s="37" t="s">
        <v>3611</v>
      </c>
      <c r="H8" s="37" t="s">
        <v>3619</v>
      </c>
      <c r="I8" s="37" t="s">
        <v>3610</v>
      </c>
      <c r="J8" s="37" t="s">
        <v>3619</v>
      </c>
    </row>
    <row r="9" customFormat="false" ht="14.4" hidden="false" customHeight="false" outlineLevel="0" collapsed="false">
      <c r="B9" s="35" t="s">
        <v>3612</v>
      </c>
      <c r="C9" s="35" t="s">
        <v>3607</v>
      </c>
      <c r="D9" s="35"/>
      <c r="E9" s="35" t="s">
        <v>3611</v>
      </c>
      <c r="F9" s="35"/>
      <c r="G9" s="35" t="s">
        <v>3610</v>
      </c>
      <c r="H9" s="35"/>
      <c r="I9" s="35" t="s">
        <v>3609</v>
      </c>
      <c r="J9" s="35"/>
    </row>
    <row r="10" customFormat="false" ht="14.4" hidden="false" customHeight="false" outlineLevel="0" collapsed="false">
      <c r="B10" s="35" t="s">
        <v>3613</v>
      </c>
      <c r="C10" s="35" t="s">
        <v>3611</v>
      </c>
      <c r="D10" s="35" t="s">
        <v>3620</v>
      </c>
      <c r="E10" s="35" t="s">
        <v>3610</v>
      </c>
      <c r="F10" s="35" t="s">
        <v>3620</v>
      </c>
      <c r="G10" s="35" t="s">
        <v>3609</v>
      </c>
      <c r="H10" s="35" t="s">
        <v>3620</v>
      </c>
      <c r="I10" s="35" t="s">
        <v>3607</v>
      </c>
      <c r="J10" s="35" t="s">
        <v>3620</v>
      </c>
    </row>
    <row r="11" customFormat="false" ht="14.4" hidden="false" customHeight="false" outlineLevel="0" collapsed="false">
      <c r="B11" s="35" t="s">
        <v>3615</v>
      </c>
      <c r="C11" s="35" t="s">
        <v>3610</v>
      </c>
      <c r="D11" s="35"/>
      <c r="E11" s="35" t="s">
        <v>3609</v>
      </c>
      <c r="F11" s="35"/>
      <c r="G11" s="35" t="s">
        <v>3607</v>
      </c>
      <c r="H11" s="35"/>
      <c r="I11" s="35" t="s">
        <v>3611</v>
      </c>
      <c r="J11" s="35"/>
    </row>
    <row r="12" customFormat="false" ht="15" hidden="false" customHeight="false" outlineLevel="0" collapsed="false">
      <c r="B12" s="35"/>
      <c r="C12" s="35" t="s">
        <v>3616</v>
      </c>
      <c r="D12" s="36" t="s">
        <v>3617</v>
      </c>
      <c r="E12" s="35" t="s">
        <v>3616</v>
      </c>
      <c r="F12" s="36" t="s">
        <v>3617</v>
      </c>
      <c r="G12" s="35" t="s">
        <v>3616</v>
      </c>
      <c r="H12" s="36" t="s">
        <v>3617</v>
      </c>
      <c r="I12" s="35" t="s">
        <v>3616</v>
      </c>
      <c r="J12" s="36" t="s">
        <v>3617</v>
      </c>
    </row>
    <row r="16" customFormat="false" ht="14.4" hidden="false" customHeight="false" outlineLevel="0" collapsed="false">
      <c r="A16" s="0" t="s">
        <v>3621</v>
      </c>
    </row>
    <row r="17" customFormat="false" ht="14.4" hidden="false" customHeight="false" outlineLevel="0" collapsed="false">
      <c r="A17" s="0" t="s">
        <v>3622</v>
      </c>
    </row>
    <row r="18" customFormat="false" ht="14.4" hidden="false" customHeight="false" outlineLevel="0" collapsed="false">
      <c r="A18" s="0" t="s">
        <v>3623</v>
      </c>
    </row>
    <row r="19" customFormat="false" ht="14.4" hidden="false" customHeight="false" outlineLevel="0" collapsed="false">
      <c r="B19" s="0" t="s">
        <v>3624</v>
      </c>
    </row>
    <row r="20" customFormat="false" ht="14.4" hidden="false" customHeight="false" outlineLevel="0" collapsed="false">
      <c r="B20" s="0" t="s">
        <v>3625</v>
      </c>
    </row>
    <row r="21" customFormat="false" ht="14.4" hidden="false" customHeight="false" outlineLevel="0" collapsed="false">
      <c r="B21" s="0" t="s">
        <v>3626</v>
      </c>
    </row>
    <row r="22" customFormat="false" ht="14.4" hidden="false" customHeight="false" outlineLevel="0" collapsed="false">
      <c r="B22" s="32" t="s">
        <v>3627</v>
      </c>
    </row>
    <row r="23" customFormat="false" ht="14.4" hidden="false" customHeight="false" outlineLevel="0" collapsed="false">
      <c r="B23" s="31" t="s">
        <v>3628</v>
      </c>
    </row>
    <row r="25" customFormat="false" ht="14.4" hidden="false" customHeight="false" outlineLevel="0" collapsed="false">
      <c r="B25" s="0" t="s">
        <v>3629</v>
      </c>
    </row>
    <row r="26" customFormat="false" ht="14.4" hidden="false" customHeight="false" outlineLevel="0" collapsed="false">
      <c r="B26" s="0" t="s">
        <v>3630</v>
      </c>
    </row>
    <row r="27" customFormat="false" ht="14.4" hidden="false" customHeight="false" outlineLevel="0" collapsed="false">
      <c r="B27" s="0" t="s">
        <v>3631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Z248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40" zoomScaleNormal="140" zoomScalePageLayoutView="100" workbookViewId="0">
      <pane xSplit="15254" ySplit="2520" topLeftCell="CE1" activePane="bottomLeft" state="split"/>
      <selection pane="topLeft" activeCell="I1" activeCellId="0" sqref="I1"/>
      <selection pane="topRight" activeCell="CE1" activeCellId="0" sqref="CE1"/>
      <selection pane="bottomLeft" activeCell="M7" activeCellId="0" sqref="M7"/>
      <selection pane="bottomRight" activeCell="CE1" activeCellId="0" sqref="CE1"/>
    </sheetView>
  </sheetViews>
  <sheetFormatPr defaultRowHeight="14.4"/>
  <cols>
    <col collapsed="false" hidden="false" max="1" min="1" style="3" width="7.29081632653061"/>
    <col collapsed="false" hidden="false" max="2" min="2" style="3" width="4.99489795918367"/>
    <col collapsed="false" hidden="true" max="5" min="3" style="3" width="0"/>
    <col collapsed="false" hidden="false" max="7" min="6" style="3" width="6.0765306122449"/>
    <col collapsed="false" hidden="false" max="8" min="8" style="3" width="7.83163265306122"/>
    <col collapsed="false" hidden="false" max="11" min="9" style="3" width="9.04591836734694"/>
    <col collapsed="false" hidden="false" max="12" min="12" style="3" width="6.88265306122449"/>
    <col collapsed="false" hidden="false" max="13" min="13" style="0" width="52.9183673469388"/>
    <col collapsed="false" hidden="false" max="14" min="14" style="0" width="30.6428571428571"/>
    <col collapsed="false" hidden="false" max="16" min="15" style="0" width="45.6275510204082"/>
    <col collapsed="false" hidden="false" max="17" min="17" style="0" width="8.10204081632653"/>
    <col collapsed="false" hidden="false" max="19" min="18" style="0" width="9.44897959183673"/>
    <col collapsed="false" hidden="false" max="20" min="20" style="0" width="13.2295918367347"/>
    <col collapsed="false" hidden="false" max="72" min="21" style="0" width="8.10204081632653"/>
    <col collapsed="false" hidden="false" max="73" min="73" style="0" width="10.530612244898"/>
    <col collapsed="false" hidden="false" max="86" min="74" style="0" width="8.10204081632653"/>
    <col collapsed="false" hidden="false" max="89" min="87" style="0" width="8.50510204081633"/>
    <col collapsed="false" hidden="true" max="101" min="90" style="0" width="0"/>
    <col collapsed="false" hidden="false" max="1025" min="102" style="0" width="8.50510204081633"/>
  </cols>
  <sheetData>
    <row r="1" customFormat="false" ht="14.4" hidden="false" customHeight="false" outlineLevel="0" collapsed="false">
      <c r="A1" s="4" t="s">
        <v>11</v>
      </c>
      <c r="B1" s="4" t="n">
        <v>2</v>
      </c>
      <c r="C1" s="4" t="n">
        <v>3</v>
      </c>
      <c r="D1" s="4" t="n">
        <v>4</v>
      </c>
      <c r="E1" s="4" t="n">
        <v>5</v>
      </c>
      <c r="F1" s="4" t="n">
        <v>6</v>
      </c>
      <c r="G1" s="4" t="n">
        <v>7</v>
      </c>
      <c r="H1" s="4" t="n">
        <v>8</v>
      </c>
      <c r="I1" s="4" t="n">
        <v>9</v>
      </c>
      <c r="J1" s="4" t="n">
        <v>10</v>
      </c>
      <c r="K1" s="4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</row>
    <row r="2" s="7" customFormat="true" ht="72" hidden="false" customHeight="true" outlineLevel="0" collapsed="false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3632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 t="s">
        <v>24</v>
      </c>
      <c r="N2" s="6" t="s">
        <v>25</v>
      </c>
      <c r="O2" s="6" t="s">
        <v>26</v>
      </c>
      <c r="P2" s="6" t="s">
        <v>27</v>
      </c>
      <c r="Q2" s="6" t="s">
        <v>28</v>
      </c>
      <c r="R2" s="6" t="s">
        <v>29</v>
      </c>
      <c r="S2" s="6" t="s">
        <v>30</v>
      </c>
      <c r="T2" s="6" t="s">
        <v>31</v>
      </c>
      <c r="U2" s="6" t="s">
        <v>32</v>
      </c>
      <c r="V2" s="6" t="s">
        <v>33</v>
      </c>
      <c r="W2" s="6" t="s">
        <v>34</v>
      </c>
      <c r="X2" s="6" t="s">
        <v>35</v>
      </c>
      <c r="Y2" s="6" t="s">
        <v>36</v>
      </c>
      <c r="Z2" s="6" t="s">
        <v>37</v>
      </c>
      <c r="AA2" s="6" t="s">
        <v>38</v>
      </c>
      <c r="AB2" s="6" t="s">
        <v>39</v>
      </c>
      <c r="AC2" s="6" t="s">
        <v>40</v>
      </c>
      <c r="AD2" s="6" t="s">
        <v>41</v>
      </c>
      <c r="AE2" s="6" t="s">
        <v>42</v>
      </c>
      <c r="AF2" s="6" t="s">
        <v>43</v>
      </c>
      <c r="AG2" s="6" t="s">
        <v>44</v>
      </c>
      <c r="AH2" s="6" t="s">
        <v>45</v>
      </c>
      <c r="AI2" s="6" t="s">
        <v>46</v>
      </c>
      <c r="AJ2" s="6" t="s">
        <v>47</v>
      </c>
      <c r="AK2" s="6" t="s">
        <v>48</v>
      </c>
      <c r="AL2" s="6" t="s">
        <v>49</v>
      </c>
      <c r="AM2" s="6" t="s">
        <v>50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 t="s">
        <v>56</v>
      </c>
      <c r="AT2" s="6" t="s">
        <v>57</v>
      </c>
      <c r="AU2" s="6" t="s">
        <v>58</v>
      </c>
      <c r="AV2" s="6" t="s">
        <v>59</v>
      </c>
      <c r="AW2" s="6" t="s">
        <v>60</v>
      </c>
      <c r="AX2" s="6" t="s">
        <v>61</v>
      </c>
      <c r="AY2" s="6" t="s">
        <v>62</v>
      </c>
      <c r="AZ2" s="6" t="s">
        <v>63</v>
      </c>
      <c r="BA2" s="6" t="s">
        <v>64</v>
      </c>
      <c r="BB2" s="6" t="s">
        <v>65</v>
      </c>
      <c r="BC2" s="6" t="s">
        <v>66</v>
      </c>
      <c r="BD2" s="6" t="s">
        <v>67</v>
      </c>
      <c r="BE2" s="6" t="s">
        <v>68</v>
      </c>
      <c r="BF2" s="6" t="s">
        <v>69</v>
      </c>
      <c r="BG2" s="6" t="s">
        <v>70</v>
      </c>
      <c r="BH2" s="6" t="s">
        <v>71</v>
      </c>
      <c r="BI2" s="6" t="s">
        <v>72</v>
      </c>
      <c r="BJ2" s="6" t="s">
        <v>73</v>
      </c>
      <c r="BK2" s="6" t="s">
        <v>74</v>
      </c>
      <c r="BL2" s="6" t="s">
        <v>75</v>
      </c>
      <c r="BM2" s="6" t="s">
        <v>76</v>
      </c>
      <c r="BN2" s="6" t="s">
        <v>77</v>
      </c>
      <c r="BO2" s="6" t="s">
        <v>78</v>
      </c>
      <c r="BP2" s="6" t="s">
        <v>79</v>
      </c>
      <c r="BQ2" s="6" t="s">
        <v>80</v>
      </c>
      <c r="BS2" s="6" t="s">
        <v>81</v>
      </c>
      <c r="BT2" s="6" t="s">
        <v>82</v>
      </c>
      <c r="BU2" s="6" t="s">
        <v>83</v>
      </c>
      <c r="BV2" s="6" t="s">
        <v>84</v>
      </c>
      <c r="BW2" s="8" t="s">
        <v>85</v>
      </c>
      <c r="BX2" s="6" t="s">
        <v>86</v>
      </c>
      <c r="BY2" s="6" t="s">
        <v>87</v>
      </c>
      <c r="BZ2" s="6" t="s">
        <v>88</v>
      </c>
      <c r="CA2" s="6" t="s">
        <v>89</v>
      </c>
      <c r="CB2" s="6" t="s">
        <v>90</v>
      </c>
      <c r="CC2" s="6" t="s">
        <v>91</v>
      </c>
      <c r="CD2" s="6" t="s">
        <v>92</v>
      </c>
      <c r="CE2" s="6" t="s">
        <v>93</v>
      </c>
      <c r="CF2" s="8" t="s">
        <v>94</v>
      </c>
      <c r="CG2" s="6" t="s">
        <v>95</v>
      </c>
      <c r="CH2" s="6" t="s">
        <v>96</v>
      </c>
      <c r="CI2" s="6" t="s">
        <v>97</v>
      </c>
      <c r="CJ2" s="6" t="s">
        <v>98</v>
      </c>
      <c r="CK2" s="6" t="s">
        <v>99</v>
      </c>
      <c r="CP2" s="6" t="s">
        <v>3633</v>
      </c>
      <c r="CQ2" s="6" t="s">
        <v>3634</v>
      </c>
      <c r="CR2" s="6"/>
      <c r="CS2" s="6"/>
      <c r="CT2" s="6" t="s">
        <v>3635</v>
      </c>
      <c r="CU2" s="6"/>
      <c r="CV2" s="6" t="s">
        <v>3636</v>
      </c>
      <c r="CY2" s="7" t="s">
        <v>3637</v>
      </c>
      <c r="CZ2" s="7" t="s">
        <v>3638</v>
      </c>
    </row>
    <row r="3" customFormat="false" ht="14.4" hidden="false" customHeight="false" outlineLevel="0" collapsed="false">
      <c r="A3" s="4" t="s">
        <v>131</v>
      </c>
      <c r="B3" s="4" t="n">
        <v>1</v>
      </c>
      <c r="C3" s="4" t="n">
        <v>1</v>
      </c>
      <c r="D3" s="4" t="n">
        <v>1</v>
      </c>
      <c r="E3" s="4" t="n">
        <v>5</v>
      </c>
      <c r="F3" s="4" t="n">
        <v>1</v>
      </c>
      <c r="G3" s="4" t="n">
        <v>0</v>
      </c>
      <c r="H3" s="4" t="n">
        <v>1</v>
      </c>
      <c r="I3" s="4" t="n">
        <v>10001</v>
      </c>
      <c r="J3" s="4" t="n">
        <v>1</v>
      </c>
      <c r="K3" s="4" t="n">
        <v>20001</v>
      </c>
      <c r="L3" s="4" t="s">
        <v>132</v>
      </c>
      <c r="M3" s="0" t="s">
        <v>133</v>
      </c>
      <c r="N3" s="0" t="s">
        <v>134</v>
      </c>
      <c r="O3" s="0" t="s">
        <v>135</v>
      </c>
      <c r="P3" s="0" t="s">
        <v>136</v>
      </c>
      <c r="Q3" s="0" t="s">
        <v>137</v>
      </c>
      <c r="R3" s="0" t="n">
        <f aca="false">(1+LEN(N3)-LEN(SUBSTITUTE(N3," ","")))+1</f>
        <v>6</v>
      </c>
      <c r="S3" s="0" t="n">
        <f aca="false">(1+LEN(O3)-LEN(SUBSTITUTE(O3," ","")))</f>
        <v>9</v>
      </c>
      <c r="T3" s="0" t="s">
        <v>138</v>
      </c>
      <c r="U3" s="0" t="s">
        <v>139</v>
      </c>
      <c r="V3" s="0" t="s">
        <v>140</v>
      </c>
      <c r="W3" s="0" t="s">
        <v>141</v>
      </c>
      <c r="X3" s="0" t="s">
        <v>142</v>
      </c>
      <c r="Y3" s="0" t="s">
        <v>139</v>
      </c>
      <c r="Z3" s="0" t="s">
        <v>143</v>
      </c>
      <c r="AA3" s="0" t="s">
        <v>144</v>
      </c>
      <c r="AB3" s="0" t="s">
        <v>139</v>
      </c>
      <c r="AC3" s="0" t="s">
        <v>139</v>
      </c>
      <c r="AD3" s="0" t="s">
        <v>145</v>
      </c>
      <c r="AE3" s="0" t="s">
        <v>146</v>
      </c>
      <c r="AF3" s="0" t="s">
        <v>139</v>
      </c>
      <c r="AG3" s="0" t="s">
        <v>139</v>
      </c>
      <c r="AH3" s="0" t="s">
        <v>139</v>
      </c>
      <c r="AI3" s="0" t="s">
        <v>147</v>
      </c>
      <c r="AJ3" s="12"/>
      <c r="AK3" s="0" t="s">
        <v>139</v>
      </c>
      <c r="AL3" s="0" t="s">
        <v>139</v>
      </c>
      <c r="AM3" s="0" t="s">
        <v>139</v>
      </c>
      <c r="AN3" s="0" t="s">
        <v>139</v>
      </c>
      <c r="AO3" s="0" t="s">
        <v>148</v>
      </c>
      <c r="AP3" s="0" t="s">
        <v>149</v>
      </c>
      <c r="AQ3" s="0" t="s">
        <v>139</v>
      </c>
      <c r="AR3" s="0" t="s">
        <v>150</v>
      </c>
      <c r="AS3" s="0" t="s">
        <v>151</v>
      </c>
      <c r="AT3" s="0" t="s">
        <v>152</v>
      </c>
      <c r="AU3" s="0" t="s">
        <v>139</v>
      </c>
      <c r="AV3" s="0" t="s">
        <v>144</v>
      </c>
      <c r="AW3" s="0" t="s">
        <v>139</v>
      </c>
      <c r="AX3" s="0" t="s">
        <v>149</v>
      </c>
      <c r="AY3" s="0" t="s">
        <v>142</v>
      </c>
      <c r="AZ3" s="0" t="s">
        <v>153</v>
      </c>
      <c r="BA3" s="0" t="s">
        <v>154</v>
      </c>
      <c r="BB3" s="0" t="s">
        <v>142</v>
      </c>
      <c r="BC3" s="0" t="s">
        <v>155</v>
      </c>
      <c r="BD3" s="0" t="s">
        <v>156</v>
      </c>
      <c r="BE3" s="0" t="s">
        <v>157</v>
      </c>
      <c r="BF3" s="0" t="s">
        <v>139</v>
      </c>
      <c r="BG3" s="0" t="s">
        <v>142</v>
      </c>
      <c r="BH3" s="0" t="s">
        <v>158</v>
      </c>
      <c r="BI3" s="0" t="s">
        <v>142</v>
      </c>
      <c r="BJ3" s="0" t="s">
        <v>159</v>
      </c>
      <c r="BK3" s="0" t="s">
        <v>160</v>
      </c>
      <c r="BL3" s="0" t="s">
        <v>156</v>
      </c>
      <c r="BM3" s="0" t="s">
        <v>161</v>
      </c>
      <c r="BN3" s="0" t="s">
        <v>144</v>
      </c>
      <c r="BO3" s="0" t="s">
        <v>142</v>
      </c>
      <c r="BP3" s="0" t="s">
        <v>162</v>
      </c>
      <c r="BQ3" s="0" t="s">
        <v>163</v>
      </c>
      <c r="BS3" s="0" t="s">
        <v>142</v>
      </c>
      <c r="BT3" s="0" t="n">
        <f aca="false">49-(COUNTBLANK(U3:BQ3))</f>
        <v>48</v>
      </c>
      <c r="BU3" s="0" t="str">
        <f aca="false">CONCATENATE("*",BS3,"*")</f>
        <v>*grow*</v>
      </c>
      <c r="BV3" s="0" t="n">
        <f aca="false">COUNTIFS(U3:BQ3,BU3)</f>
        <v>0</v>
      </c>
      <c r="BW3" s="13" t="n">
        <f aca="false">BV3/BT3</f>
        <v>0</v>
      </c>
      <c r="BZ3" s="14" t="str">
        <f aca="false">IF(BY3="","",(BY3/BT3))</f>
        <v/>
      </c>
      <c r="CA3" s="0" t="n">
        <f aca="false">COUNTIFS(U3:BQ3,BU4)</f>
        <v>0</v>
      </c>
      <c r="CB3" s="0" t="str">
        <f aca="false">IF(BX3="",BU3,BX3)</f>
        <v>*grow*</v>
      </c>
      <c r="CC3" s="0" t="n">
        <f aca="false">COUNTIFS(U3:BQ3,CB4)</f>
        <v>0</v>
      </c>
      <c r="CD3" s="14" t="n">
        <f aca="false">CC3/BT3</f>
        <v>0</v>
      </c>
      <c r="CE3" s="0" t="s">
        <v>164</v>
      </c>
      <c r="CF3" s="14" t="n">
        <f aca="false">(COUNTIFS(U3:BQ3,CE3))/BT3</f>
        <v>0</v>
      </c>
      <c r="CH3" s="0" t="s">
        <v>165</v>
      </c>
      <c r="CI3" s="14" t="n">
        <f aca="false">(COUNTIFS(U3:BQ3,CH3))/BT3</f>
        <v>0</v>
      </c>
      <c r="CJ3" s="14" t="n">
        <f aca="false">(COUNTIFS(U3:BQ3,CH4))/BT3</f>
        <v>0</v>
      </c>
      <c r="CK3" s="15" t="s">
        <v>142</v>
      </c>
      <c r="CL3" s="0" t="s">
        <v>166</v>
      </c>
      <c r="CP3" s="0" t="s">
        <v>2360</v>
      </c>
      <c r="CQ3" s="14" t="n">
        <v>0.0208333333333333</v>
      </c>
      <c r="CR3" s="0" t="str">
        <f aca="false">CONCATENATE(CP3,CS3)</f>
        <v>plant*</v>
      </c>
      <c r="CS3" s="0" t="s">
        <v>3639</v>
      </c>
      <c r="CT3" s="0" t="str">
        <f aca="false">CP2</f>
        <v>Skim scribble related word</v>
      </c>
      <c r="CU3" s="0" t="str">
        <f aca="false">CONCATENATE(CT3,CS3)</f>
        <v>Skim scribble related word*</v>
      </c>
      <c r="CV3" s="14" t="n">
        <f aca="false">(COUNTIFS(U3:BQ3,CU3))/BT3</f>
        <v>0</v>
      </c>
      <c r="CX3" s="0" t="s">
        <v>3640</v>
      </c>
      <c r="CY3" s="0" t="s">
        <v>3641</v>
      </c>
      <c r="CZ3" s="0" t="s">
        <v>3642</v>
      </c>
    </row>
    <row r="4" customFormat="false" ht="14.4" hidden="false" customHeight="false" outlineLevel="0" collapsed="false">
      <c r="A4" s="4" t="s">
        <v>167</v>
      </c>
      <c r="B4" s="4" t="n">
        <v>1</v>
      </c>
      <c r="C4" s="4" t="n">
        <v>1</v>
      </c>
      <c r="D4" s="4" t="n">
        <v>2</v>
      </c>
      <c r="E4" s="4" t="n">
        <v>5</v>
      </c>
      <c r="F4" s="4" t="n">
        <v>1</v>
      </c>
      <c r="G4" s="4" t="n">
        <v>1</v>
      </c>
      <c r="H4" s="4" t="n">
        <v>1001</v>
      </c>
      <c r="I4" s="4" t="n">
        <v>11001</v>
      </c>
      <c r="J4" s="4" t="n">
        <v>1001</v>
      </c>
      <c r="K4" s="4" t="n">
        <v>21001</v>
      </c>
      <c r="L4" s="4" t="s">
        <v>132</v>
      </c>
      <c r="M4" s="0" t="s">
        <v>168</v>
      </c>
      <c r="N4" s="0" t="s">
        <v>134</v>
      </c>
      <c r="O4" s="0" t="s">
        <v>169</v>
      </c>
      <c r="P4" s="0" t="s">
        <v>170</v>
      </c>
      <c r="Q4" s="0" t="s">
        <v>137</v>
      </c>
      <c r="R4" s="0" t="n">
        <f aca="false">(1+LEN(N4)-LEN(SUBSTITUTE(N4," ","")))+1</f>
        <v>6</v>
      </c>
      <c r="S4" s="0" t="n">
        <f aca="false">(1+LEN(O4)-LEN(SUBSTITUTE(O4," ","")))</f>
        <v>9</v>
      </c>
      <c r="T4" s="0" t="s">
        <v>138</v>
      </c>
      <c r="U4" s="0" t="s">
        <v>151</v>
      </c>
      <c r="V4" s="0" t="s">
        <v>151</v>
      </c>
      <c r="W4" s="0" t="s">
        <v>171</v>
      </c>
      <c r="X4" s="0" t="s">
        <v>172</v>
      </c>
      <c r="Y4" s="0" t="s">
        <v>173</v>
      </c>
      <c r="Z4" s="0" t="s">
        <v>151</v>
      </c>
      <c r="AA4" s="0" t="s">
        <v>171</v>
      </c>
      <c r="AB4" s="0" t="s">
        <v>149</v>
      </c>
      <c r="AC4" s="0" t="s">
        <v>151</v>
      </c>
      <c r="AD4" s="0" t="s">
        <v>174</v>
      </c>
      <c r="AE4" s="0" t="s">
        <v>171</v>
      </c>
      <c r="AF4" s="0" t="s">
        <v>175</v>
      </c>
      <c r="AG4" s="0" t="s">
        <v>176</v>
      </c>
      <c r="AH4" s="0" t="s">
        <v>177</v>
      </c>
      <c r="AI4" s="0" t="s">
        <v>171</v>
      </c>
      <c r="AJ4" s="0" t="s">
        <v>178</v>
      </c>
      <c r="AK4" s="0" t="s">
        <v>179</v>
      </c>
      <c r="AL4" s="0" t="s">
        <v>180</v>
      </c>
      <c r="AM4" s="0" t="s">
        <v>181</v>
      </c>
      <c r="AN4" s="0" t="s">
        <v>182</v>
      </c>
      <c r="AO4" s="0" t="s">
        <v>171</v>
      </c>
      <c r="AP4" s="0" t="s">
        <v>183</v>
      </c>
      <c r="AQ4" s="0" t="s">
        <v>171</v>
      </c>
      <c r="AR4" s="0" t="s">
        <v>151</v>
      </c>
      <c r="AS4" s="0" t="s">
        <v>184</v>
      </c>
      <c r="AT4" s="0" t="s">
        <v>185</v>
      </c>
      <c r="AU4" s="0" t="s">
        <v>171</v>
      </c>
      <c r="AV4" s="0" t="s">
        <v>186</v>
      </c>
      <c r="AW4" s="0" t="s">
        <v>187</v>
      </c>
      <c r="AX4" s="0" t="s">
        <v>188</v>
      </c>
      <c r="AY4" s="0" t="s">
        <v>186</v>
      </c>
      <c r="AZ4" s="0" t="s">
        <v>182</v>
      </c>
      <c r="BA4" s="0" t="s">
        <v>178</v>
      </c>
      <c r="BB4" s="0" t="s">
        <v>171</v>
      </c>
      <c r="BC4" s="0" t="s">
        <v>171</v>
      </c>
      <c r="BD4" s="0" t="s">
        <v>172</v>
      </c>
      <c r="BE4" s="0" t="s">
        <v>179</v>
      </c>
      <c r="BF4" s="0" t="s">
        <v>171</v>
      </c>
      <c r="BG4" s="0" t="s">
        <v>171</v>
      </c>
      <c r="BH4" s="0" t="s">
        <v>186</v>
      </c>
      <c r="BI4" s="0" t="s">
        <v>179</v>
      </c>
      <c r="BJ4" s="0" t="s">
        <v>160</v>
      </c>
      <c r="BK4" s="0" t="s">
        <v>189</v>
      </c>
      <c r="BL4" s="0" t="s">
        <v>171</v>
      </c>
      <c r="BM4" s="0" t="s">
        <v>190</v>
      </c>
      <c r="BN4" s="0" t="s">
        <v>151</v>
      </c>
      <c r="BO4" s="0" t="s">
        <v>191</v>
      </c>
      <c r="BP4" s="0" t="s">
        <v>192</v>
      </c>
      <c r="BQ4" s="0" t="s">
        <v>186</v>
      </c>
      <c r="BS4" s="0" t="s">
        <v>186</v>
      </c>
      <c r="BT4" s="0" t="n">
        <f aca="false">49-(COUNTBLANK(U4:BQ4))</f>
        <v>49</v>
      </c>
      <c r="BU4" s="0" t="str">
        <f aca="false">CONCATENATE("*",BS4,"*")</f>
        <v>*eat*</v>
      </c>
      <c r="BV4" s="0" t="n">
        <f aca="false">COUNTIFS(U4:BQ4,BU4)</f>
        <v>0</v>
      </c>
      <c r="BW4" s="13" t="n">
        <f aca="false">BV4/BT4</f>
        <v>0</v>
      </c>
      <c r="BZ4" s="14" t="str">
        <f aca="false">IF(BY4="","",(BY4/BT4))</f>
        <v/>
      </c>
      <c r="CA4" s="0" t="n">
        <f aca="false">COUNTIFS(U4:BQ4,BU3)</f>
        <v>0</v>
      </c>
      <c r="CB4" s="0" t="str">
        <f aca="false">IF(BX4="",BU4,BX4)</f>
        <v>*eat*</v>
      </c>
      <c r="CC4" s="0" t="n">
        <f aca="false">COUNTIFS(U4:BQ4,CB3)</f>
        <v>0</v>
      </c>
      <c r="CD4" s="14" t="n">
        <f aca="false">CC4/BT4</f>
        <v>0</v>
      </c>
      <c r="CE4" s="0" t="s">
        <v>193</v>
      </c>
      <c r="CF4" s="14" t="n">
        <f aca="false">(COUNTIFS(U4:BQ4,CE4))/BT4</f>
        <v>0</v>
      </c>
      <c r="CH4" s="0" t="s">
        <v>194</v>
      </c>
      <c r="CI4" s="14" t="n">
        <f aca="false">(COUNTIFS(U4:BQ4,CH4))/BT4</f>
        <v>0</v>
      </c>
      <c r="CJ4" s="14" t="n">
        <f aca="false">(COUNTIFS(U4:BQ4,CH3))/BT4</f>
        <v>0</v>
      </c>
      <c r="CK4" s="15" t="s">
        <v>186</v>
      </c>
      <c r="CL4" s="0" t="s">
        <v>166</v>
      </c>
      <c r="CN4" s="16"/>
      <c r="CP4" s="0" t="s">
        <v>3643</v>
      </c>
      <c r="CQ4" s="14" t="n">
        <v>0</v>
      </c>
      <c r="CR4" s="0" t="str">
        <f aca="false">CONCATENATE(CP4,CS4)</f>
        <v>nibble*</v>
      </c>
      <c r="CS4" s="0" t="s">
        <v>3639</v>
      </c>
      <c r="CT4" s="0" t="str">
        <f aca="false">CP5</f>
        <v>hurdle</v>
      </c>
      <c r="CU4" s="0" t="str">
        <f aca="false">CONCATENATE(CT4,CS4)</f>
        <v>hurdle*</v>
      </c>
      <c r="CV4" s="14" t="n">
        <f aca="false">(COUNTIFS(U4:BQ4,CU4))/BT4</f>
        <v>0</v>
      </c>
      <c r="CX4" s="0" t="s">
        <v>3640</v>
      </c>
      <c r="CY4" s="16" t="s">
        <v>3641</v>
      </c>
      <c r="CZ4" s="16" t="s">
        <v>3642</v>
      </c>
    </row>
    <row r="5" s="16" customFormat="true" ht="14.4" hidden="false" customHeight="false" outlineLevel="0" collapsed="false">
      <c r="A5" s="4" t="s">
        <v>131</v>
      </c>
      <c r="B5" s="4" t="n">
        <v>1</v>
      </c>
      <c r="C5" s="4" t="n">
        <v>1</v>
      </c>
      <c r="D5" s="4" t="n">
        <v>1</v>
      </c>
      <c r="E5" s="4" t="n">
        <v>8</v>
      </c>
      <c r="F5" s="4" t="n">
        <v>2</v>
      </c>
      <c r="G5" s="4" t="n">
        <v>0</v>
      </c>
      <c r="H5" s="4" t="n">
        <v>2</v>
      </c>
      <c r="I5" s="4" t="n">
        <v>10002</v>
      </c>
      <c r="J5" s="4" t="n">
        <v>2</v>
      </c>
      <c r="K5" s="4" t="n">
        <v>20002</v>
      </c>
      <c r="L5" s="4" t="s">
        <v>132</v>
      </c>
      <c r="M5" s="16" t="s">
        <v>204</v>
      </c>
      <c r="N5" s="16" t="s">
        <v>205</v>
      </c>
      <c r="O5" s="16" t="s">
        <v>206</v>
      </c>
      <c r="P5" s="15" t="s">
        <v>207</v>
      </c>
      <c r="Q5" s="16" t="s">
        <v>137</v>
      </c>
      <c r="R5" s="16" t="n">
        <f aca="false">(1+LEN(N5)-LEN(SUBSTITUTE(N5," ","")))+1</f>
        <v>6</v>
      </c>
      <c r="S5" s="16" t="n">
        <f aca="false">(1+LEN(O5)-LEN(SUBSTITUTE(O5," ","")))</f>
        <v>11</v>
      </c>
      <c r="T5" s="16" t="s">
        <v>138</v>
      </c>
      <c r="U5" s="16" t="s">
        <v>208</v>
      </c>
      <c r="V5" s="16" t="s">
        <v>209</v>
      </c>
      <c r="W5" s="16" t="s">
        <v>210</v>
      </c>
      <c r="X5" s="16" t="s">
        <v>211</v>
      </c>
      <c r="Y5" s="16" t="s">
        <v>212</v>
      </c>
      <c r="Z5" s="19" t="s">
        <v>213</v>
      </c>
      <c r="AA5" s="19" t="s">
        <v>214</v>
      </c>
      <c r="AB5" s="16" t="s">
        <v>215</v>
      </c>
      <c r="AC5" s="16" t="s">
        <v>216</v>
      </c>
      <c r="AD5" s="19" t="s">
        <v>217</v>
      </c>
      <c r="AE5" s="16" t="s">
        <v>218</v>
      </c>
      <c r="AF5" s="19" t="s">
        <v>219</v>
      </c>
      <c r="AG5" s="16" t="s">
        <v>172</v>
      </c>
      <c r="AH5" s="19" t="s">
        <v>220</v>
      </c>
      <c r="AI5" s="19" t="s">
        <v>221</v>
      </c>
      <c r="AJ5" s="19" t="s">
        <v>222</v>
      </c>
      <c r="AK5" s="16" t="s">
        <v>223</v>
      </c>
      <c r="AL5" s="16" t="s">
        <v>224</v>
      </c>
      <c r="AM5" s="19" t="s">
        <v>217</v>
      </c>
      <c r="AN5" s="19" t="s">
        <v>225</v>
      </c>
      <c r="AO5" s="16" t="s">
        <v>226</v>
      </c>
      <c r="AP5" s="19" t="s">
        <v>227</v>
      </c>
      <c r="AQ5" s="16" t="s">
        <v>212</v>
      </c>
      <c r="AR5" s="19" t="s">
        <v>228</v>
      </c>
      <c r="AS5" s="16" t="s">
        <v>154</v>
      </c>
      <c r="AT5" s="16" t="s">
        <v>229</v>
      </c>
      <c r="AU5" s="19" t="s">
        <v>217</v>
      </c>
      <c r="AV5" s="16" t="s">
        <v>230</v>
      </c>
      <c r="AW5" s="16" t="s">
        <v>231</v>
      </c>
      <c r="AX5" s="16" t="s">
        <v>212</v>
      </c>
      <c r="AY5" s="19" t="s">
        <v>217</v>
      </c>
      <c r="AZ5" s="19" t="s">
        <v>232</v>
      </c>
      <c r="BA5" s="19" t="s">
        <v>217</v>
      </c>
      <c r="BB5" s="16" t="s">
        <v>233</v>
      </c>
      <c r="BC5" s="19" t="s">
        <v>234</v>
      </c>
      <c r="BD5" s="16" t="s">
        <v>235</v>
      </c>
      <c r="BE5" s="16" t="s">
        <v>236</v>
      </c>
      <c r="BF5" s="16" t="s">
        <v>172</v>
      </c>
      <c r="BG5" s="19" t="s">
        <v>225</v>
      </c>
      <c r="BH5" s="16" t="s">
        <v>212</v>
      </c>
      <c r="BI5" s="16" t="s">
        <v>237</v>
      </c>
      <c r="BJ5" s="16" t="s">
        <v>238</v>
      </c>
      <c r="BK5" s="16" t="s">
        <v>223</v>
      </c>
      <c r="BL5" s="16" t="s">
        <v>239</v>
      </c>
      <c r="BM5" s="19" t="s">
        <v>240</v>
      </c>
      <c r="BN5" s="19" t="s">
        <v>241</v>
      </c>
      <c r="BO5" s="16" t="s">
        <v>242</v>
      </c>
      <c r="BP5" s="19" t="s">
        <v>221</v>
      </c>
      <c r="BQ5" s="19" t="s">
        <v>243</v>
      </c>
      <c r="BS5" s="16" t="s">
        <v>217</v>
      </c>
      <c r="BT5" s="16" t="n">
        <f aca="false">49-(COUNTBLANK(U5:BQ5))</f>
        <v>49</v>
      </c>
      <c r="BU5" s="16" t="str">
        <f aca="false">CONCATENATE("*",BS5,"*")</f>
        <v>*jump*</v>
      </c>
      <c r="BV5" s="16" t="n">
        <f aca="false">COUNTIFS(U5:BQ5,BU5)</f>
        <v>0</v>
      </c>
      <c r="BW5" s="14" t="n">
        <f aca="false">BV5/BT5</f>
        <v>0</v>
      </c>
      <c r="BZ5" s="14" t="str">
        <f aca="false">IF(BY5="","",(BY5/BT5))</f>
        <v/>
      </c>
      <c r="CA5" s="16" t="n">
        <f aca="false">COUNTIFS(U5:BQ5,BU6)</f>
        <v>0</v>
      </c>
      <c r="CB5" s="16" t="str">
        <f aca="false">IF(BX5="",BU5,BX5)</f>
        <v>*jump*</v>
      </c>
      <c r="CC5" s="16" t="n">
        <f aca="false">COUNTIFS(U5:BQ5,CB6)</f>
        <v>0</v>
      </c>
      <c r="CD5" s="14" t="n">
        <f aca="false">CC5/BT5</f>
        <v>0</v>
      </c>
      <c r="CE5" s="16" t="s">
        <v>244</v>
      </c>
      <c r="CF5" s="14" t="n">
        <f aca="false">(COUNTIFS(U5:BQ5,CE5))/BT5</f>
        <v>0</v>
      </c>
      <c r="CG5" s="19" t="s">
        <v>245</v>
      </c>
      <c r="CH5" s="16" t="s">
        <v>246</v>
      </c>
      <c r="CI5" s="14" t="n">
        <f aca="false">(COUNTIFS(U5:BQ5,CH5))/BT5</f>
        <v>0</v>
      </c>
      <c r="CJ5" s="14" t="n">
        <f aca="false">(COUNTIFS(U5:BQ5,CH6))/BT5</f>
        <v>0</v>
      </c>
      <c r="CK5" s="15" t="s">
        <v>217</v>
      </c>
      <c r="CL5" s="16" t="s">
        <v>247</v>
      </c>
      <c r="CP5" s="16" t="s">
        <v>3644</v>
      </c>
      <c r="CQ5" s="14" t="n">
        <v>0</v>
      </c>
      <c r="CR5" s="16" t="str">
        <f aca="false">CONCATENATE(CP5,CS5)</f>
        <v>hurdle*</v>
      </c>
      <c r="CS5" s="16" t="s">
        <v>3639</v>
      </c>
      <c r="CT5" s="16" t="str">
        <f aca="false">CP4</f>
        <v>nibble</v>
      </c>
      <c r="CU5" s="16" t="str">
        <f aca="false">CONCATENATE(CT5,CS5)</f>
        <v>nibble*</v>
      </c>
      <c r="CV5" s="14" t="n">
        <f aca="false">(COUNTIFS(U5:BQ5,CU5))/BT5</f>
        <v>0</v>
      </c>
      <c r="CX5" s="16" t="s">
        <v>3640</v>
      </c>
      <c r="CY5" s="16" t="s">
        <v>269</v>
      </c>
      <c r="CZ5" s="16" t="s">
        <v>3642</v>
      </c>
    </row>
    <row r="6" customFormat="false" ht="14.4" hidden="false" customHeight="false" outlineLevel="0" collapsed="false">
      <c r="A6" s="4" t="s">
        <v>167</v>
      </c>
      <c r="B6" s="4" t="n">
        <v>1</v>
      </c>
      <c r="C6" s="4" t="n">
        <v>1</v>
      </c>
      <c r="D6" s="4" t="n">
        <v>2</v>
      </c>
      <c r="E6" s="4" t="n">
        <v>8</v>
      </c>
      <c r="F6" s="4" t="n">
        <v>2</v>
      </c>
      <c r="G6" s="4" t="n">
        <v>1</v>
      </c>
      <c r="H6" s="4" t="n">
        <v>1002</v>
      </c>
      <c r="I6" s="4" t="n">
        <v>11002</v>
      </c>
      <c r="J6" s="4" t="n">
        <v>1002</v>
      </c>
      <c r="K6" s="4" t="n">
        <v>21002</v>
      </c>
      <c r="L6" s="4" t="s">
        <v>132</v>
      </c>
      <c r="M6" s="16" t="s">
        <v>248</v>
      </c>
      <c r="N6" s="16" t="s">
        <v>205</v>
      </c>
      <c r="O6" s="16" t="s">
        <v>249</v>
      </c>
      <c r="P6" s="15" t="s">
        <v>250</v>
      </c>
      <c r="Q6" s="16" t="s">
        <v>137</v>
      </c>
      <c r="R6" s="16" t="n">
        <f aca="false">(1+LEN(N6)-LEN(SUBSTITUTE(N6," ","")))+1</f>
        <v>6</v>
      </c>
      <c r="S6" s="16" t="n">
        <f aca="false">(1+LEN(O6)-LEN(SUBSTITUTE(O6," ","")))</f>
        <v>11</v>
      </c>
      <c r="T6" s="16" t="s">
        <v>138</v>
      </c>
      <c r="U6" s="16" t="s">
        <v>251</v>
      </c>
      <c r="V6" s="16" t="s">
        <v>252</v>
      </c>
      <c r="W6" s="16" t="s">
        <v>251</v>
      </c>
      <c r="X6" s="16" t="s">
        <v>253</v>
      </c>
      <c r="Y6" s="16" t="s">
        <v>254</v>
      </c>
      <c r="Z6" s="0" t="s">
        <v>255</v>
      </c>
      <c r="AA6" s="0" t="s">
        <v>256</v>
      </c>
      <c r="AB6" s="16" t="s">
        <v>223</v>
      </c>
      <c r="AC6" s="16" t="s">
        <v>257</v>
      </c>
      <c r="AD6" s="0" t="s">
        <v>258</v>
      </c>
      <c r="AE6" s="16" t="s">
        <v>236</v>
      </c>
      <c r="AF6" s="0" t="s">
        <v>223</v>
      </c>
      <c r="AG6" s="16" t="s">
        <v>259</v>
      </c>
      <c r="AH6" s="0" t="s">
        <v>223</v>
      </c>
      <c r="AI6" s="0" t="s">
        <v>251</v>
      </c>
      <c r="AJ6" s="0" t="s">
        <v>260</v>
      </c>
      <c r="AK6" s="16" t="s">
        <v>261</v>
      </c>
      <c r="AL6" s="16" t="s">
        <v>262</v>
      </c>
      <c r="AM6" s="0" t="s">
        <v>263</v>
      </c>
      <c r="AN6" s="0" t="s">
        <v>223</v>
      </c>
      <c r="AO6" s="16" t="s">
        <v>264</v>
      </c>
      <c r="AP6" s="0" t="s">
        <v>265</v>
      </c>
      <c r="AQ6" s="16" t="s">
        <v>236</v>
      </c>
      <c r="AR6" s="0" t="s">
        <v>266</v>
      </c>
      <c r="AS6" s="16" t="s">
        <v>267</v>
      </c>
      <c r="AT6" s="16" t="s">
        <v>268</v>
      </c>
      <c r="AU6" s="0" t="s">
        <v>255</v>
      </c>
      <c r="AV6" s="16" t="s">
        <v>223</v>
      </c>
      <c r="AW6" s="16" t="s">
        <v>255</v>
      </c>
      <c r="AX6" s="16" t="s">
        <v>269</v>
      </c>
      <c r="AY6" s="0" t="s">
        <v>223</v>
      </c>
      <c r="AZ6" s="0" t="s">
        <v>270</v>
      </c>
      <c r="BA6" s="0" t="s">
        <v>271</v>
      </c>
      <c r="BB6" s="16" t="s">
        <v>223</v>
      </c>
      <c r="BC6" s="0" t="s">
        <v>223</v>
      </c>
      <c r="BD6" s="16" t="s">
        <v>265</v>
      </c>
      <c r="BE6" s="16" t="s">
        <v>272</v>
      </c>
      <c r="BF6" s="16" t="s">
        <v>223</v>
      </c>
      <c r="BG6" s="0" t="s">
        <v>251</v>
      </c>
      <c r="BH6" s="16" t="s">
        <v>223</v>
      </c>
      <c r="BI6" s="16" t="s">
        <v>273</v>
      </c>
      <c r="BJ6" s="16" t="s">
        <v>223</v>
      </c>
      <c r="BK6" s="16" t="s">
        <v>274</v>
      </c>
      <c r="BL6" s="16" t="s">
        <v>223</v>
      </c>
      <c r="BM6" s="0" t="s">
        <v>212</v>
      </c>
      <c r="BN6" s="0" t="s">
        <v>226</v>
      </c>
      <c r="BO6" s="16" t="s">
        <v>223</v>
      </c>
      <c r="BP6" s="0" t="s">
        <v>251</v>
      </c>
      <c r="BQ6" s="0" t="s">
        <v>223</v>
      </c>
      <c r="BS6" s="16" t="s">
        <v>223</v>
      </c>
      <c r="BT6" s="16" t="n">
        <f aca="false">49-(COUNTBLANK(U6:BQ6))</f>
        <v>49</v>
      </c>
      <c r="BU6" s="16" t="str">
        <f aca="false">CONCATENATE("*",BS6,"*")</f>
        <v>*push*</v>
      </c>
      <c r="BV6" s="16" t="n">
        <f aca="false">COUNTIFS(U6:BQ6,BU6)</f>
        <v>0</v>
      </c>
      <c r="BW6" s="14" t="n">
        <f aca="false">BV6/BT6</f>
        <v>0</v>
      </c>
      <c r="BZ6" s="14" t="str">
        <f aca="false">IF(BY6="","",(BY6/BT6))</f>
        <v/>
      </c>
      <c r="CA6" s="16" t="n">
        <f aca="false">COUNTIFS(U6:BQ6,BU5)</f>
        <v>0</v>
      </c>
      <c r="CB6" s="16" t="str">
        <f aca="false">IF(BX6="",BU6,BX6)</f>
        <v>*push*</v>
      </c>
      <c r="CC6" s="16" t="n">
        <f aca="false">COUNTIFS(U6:BQ6,CB5)</f>
        <v>0</v>
      </c>
      <c r="CD6" s="14" t="n">
        <f aca="false">CC6/BT6</f>
        <v>0</v>
      </c>
      <c r="CE6" s="16" t="s">
        <v>275</v>
      </c>
      <c r="CF6" s="14" t="n">
        <f aca="false">(COUNTIFS(U6:BQ6,CE6))/BT6</f>
        <v>0</v>
      </c>
      <c r="CH6" s="16" t="s">
        <v>276</v>
      </c>
      <c r="CI6" s="14" t="n">
        <f aca="false">(COUNTIFS(U6:BQ6,CH6))/BT6</f>
        <v>0</v>
      </c>
      <c r="CJ6" s="14" t="n">
        <f aca="false">(COUNTIFS(U6:BQ6,CH5))/BT6</f>
        <v>0</v>
      </c>
      <c r="CK6" s="15" t="s">
        <v>223</v>
      </c>
      <c r="CL6" s="16" t="s">
        <v>247</v>
      </c>
      <c r="CP6" s="16" t="s">
        <v>3645</v>
      </c>
      <c r="CQ6" s="14" t="n">
        <v>0</v>
      </c>
      <c r="CR6" s="16" t="str">
        <f aca="false">CONCATENATE(CP6,CS6)</f>
        <v>nudge*</v>
      </c>
      <c r="CS6" s="16" t="s">
        <v>3639</v>
      </c>
      <c r="CT6" s="16" t="str">
        <f aca="false">CP7</f>
        <v>preserve</v>
      </c>
      <c r="CU6" s="16" t="str">
        <f aca="false">CONCATENATE(CT6,CS6)</f>
        <v>preserve*</v>
      </c>
      <c r="CV6" s="14" t="n">
        <f aca="false">(COUNTIFS(U6:BQ6,CU6))/BT6</f>
        <v>0</v>
      </c>
      <c r="CX6" s="16" t="s">
        <v>3640</v>
      </c>
      <c r="CY6" s="16" t="s">
        <v>269</v>
      </c>
      <c r="CZ6" s="16" t="s">
        <v>3642</v>
      </c>
    </row>
    <row r="7" customFormat="false" ht="14.4" hidden="false" customHeight="false" outlineLevel="0" collapsed="false">
      <c r="A7" s="4" t="s">
        <v>131</v>
      </c>
      <c r="B7" s="4" t="n">
        <v>1</v>
      </c>
      <c r="C7" s="4" t="n">
        <v>1</v>
      </c>
      <c r="D7" s="4" t="n">
        <v>1</v>
      </c>
      <c r="E7" s="4" t="n">
        <v>10</v>
      </c>
      <c r="F7" s="4" t="n">
        <v>3</v>
      </c>
      <c r="G7" s="4" t="n">
        <v>0</v>
      </c>
      <c r="H7" s="4" t="n">
        <v>3</v>
      </c>
      <c r="I7" s="4" t="n">
        <v>10003</v>
      </c>
      <c r="J7" s="4" t="n">
        <v>3</v>
      </c>
      <c r="K7" s="4" t="n">
        <v>20003</v>
      </c>
      <c r="L7" s="4" t="s">
        <v>132</v>
      </c>
      <c r="M7" s="0" t="s">
        <v>278</v>
      </c>
      <c r="N7" s="0" t="s">
        <v>279</v>
      </c>
      <c r="O7" s="0" t="s">
        <v>280</v>
      </c>
      <c r="P7" s="15" t="s">
        <v>281</v>
      </c>
      <c r="Q7" s="15" t="s">
        <v>282</v>
      </c>
      <c r="R7" s="0" t="n">
        <f aca="false">(1+LEN(N7)-LEN(SUBSTITUTE(N7," ","")))+1</f>
        <v>6</v>
      </c>
      <c r="S7" s="0" t="n">
        <f aca="false">(1+LEN(O7)-LEN(SUBSTITUTE(O7," ","")))</f>
        <v>10</v>
      </c>
      <c r="T7" s="0" t="s">
        <v>138</v>
      </c>
      <c r="U7" s="0" t="s">
        <v>283</v>
      </c>
      <c r="V7" s="0" t="s">
        <v>284</v>
      </c>
      <c r="W7" s="0" t="s">
        <v>285</v>
      </c>
      <c r="X7" s="0" t="s">
        <v>286</v>
      </c>
      <c r="Y7" s="0" t="s">
        <v>286</v>
      </c>
      <c r="Z7" s="12"/>
      <c r="AA7" s="0" t="s">
        <v>287</v>
      </c>
      <c r="AB7" s="0" t="s">
        <v>288</v>
      </c>
      <c r="AC7" s="0" t="s">
        <v>289</v>
      </c>
      <c r="AD7" s="0" t="s">
        <v>290</v>
      </c>
      <c r="AE7" s="0" t="s">
        <v>291</v>
      </c>
      <c r="AF7" s="0" t="s">
        <v>292</v>
      </c>
      <c r="AG7" s="0" t="s">
        <v>293</v>
      </c>
      <c r="AH7" s="0" t="s">
        <v>294</v>
      </c>
      <c r="AI7" s="0" t="s">
        <v>295</v>
      </c>
      <c r="AJ7" s="0" t="s">
        <v>296</v>
      </c>
      <c r="AK7" s="0" t="s">
        <v>297</v>
      </c>
      <c r="AL7" s="0" t="s">
        <v>286</v>
      </c>
      <c r="AM7" s="0" t="s">
        <v>298</v>
      </c>
      <c r="AN7" s="0" t="s">
        <v>286</v>
      </c>
      <c r="AO7" s="0" t="s">
        <v>287</v>
      </c>
      <c r="AP7" s="0" t="s">
        <v>299</v>
      </c>
      <c r="AQ7" s="0" t="s">
        <v>300</v>
      </c>
      <c r="AR7" s="0" t="s">
        <v>301</v>
      </c>
      <c r="AS7" s="0" t="s">
        <v>302</v>
      </c>
      <c r="AT7" s="0" t="s">
        <v>303</v>
      </c>
      <c r="AU7" s="0" t="s">
        <v>304</v>
      </c>
      <c r="AV7" s="0" t="s">
        <v>305</v>
      </c>
      <c r="AW7" s="0" t="s">
        <v>306</v>
      </c>
      <c r="AX7" s="0" t="s">
        <v>149</v>
      </c>
      <c r="AY7" s="0" t="s">
        <v>307</v>
      </c>
      <c r="AZ7" s="0" t="s">
        <v>308</v>
      </c>
      <c r="BA7" s="0" t="s">
        <v>309</v>
      </c>
      <c r="BB7" s="0" t="s">
        <v>310</v>
      </c>
      <c r="BC7" s="0" t="s">
        <v>311</v>
      </c>
      <c r="BD7" s="0" t="s">
        <v>286</v>
      </c>
      <c r="BE7" s="0" t="s">
        <v>154</v>
      </c>
      <c r="BF7" s="0" t="s">
        <v>303</v>
      </c>
      <c r="BG7" s="0" t="s">
        <v>286</v>
      </c>
      <c r="BH7" s="0" t="s">
        <v>312</v>
      </c>
      <c r="BI7" s="0" t="s">
        <v>313</v>
      </c>
      <c r="BJ7" s="0" t="s">
        <v>314</v>
      </c>
      <c r="BK7" s="0" t="s">
        <v>315</v>
      </c>
      <c r="BL7" s="0" t="s">
        <v>316</v>
      </c>
      <c r="BM7" s="0" t="s">
        <v>286</v>
      </c>
      <c r="BN7" s="0" t="s">
        <v>317</v>
      </c>
      <c r="BO7" s="0" t="s">
        <v>288</v>
      </c>
      <c r="BP7" s="0" t="s">
        <v>149</v>
      </c>
      <c r="BQ7" s="0" t="s">
        <v>286</v>
      </c>
      <c r="BS7" s="0" t="s">
        <v>288</v>
      </c>
      <c r="BT7" s="0" t="n">
        <f aca="false">49-(COUNTBLANK(U7:BQ7))</f>
        <v>48</v>
      </c>
      <c r="BU7" s="0" t="str">
        <f aca="false">CONCATENATE("*",BS7,"*")</f>
        <v>*stuff*</v>
      </c>
      <c r="BV7" s="0" t="n">
        <f aca="false">COUNTIFS(U7:BQ7,BU7)</f>
        <v>0</v>
      </c>
      <c r="BW7" s="18" t="n">
        <f aca="false">BV7/BT7</f>
        <v>0</v>
      </c>
      <c r="BZ7" s="14" t="str">
        <f aca="false">IF(BY7="","",(BY7/BT7))</f>
        <v/>
      </c>
      <c r="CA7" s="0" t="n">
        <f aca="false">COUNTIFS(U7:BQ7,BU8)</f>
        <v>0</v>
      </c>
      <c r="CB7" s="0" t="str">
        <f aca="false">IF(BX7="",BU7,BX7)</f>
        <v>*stuff*</v>
      </c>
      <c r="CC7" s="0" t="n">
        <f aca="false">COUNTIFS(U7:BQ7,CB8)</f>
        <v>0</v>
      </c>
      <c r="CD7" s="14" t="n">
        <f aca="false">CC7/BT7</f>
        <v>0</v>
      </c>
      <c r="CE7" s="0" t="s">
        <v>318</v>
      </c>
      <c r="CF7" s="14" t="n">
        <f aca="false">(COUNTIFS(U7:BQ7,CE7))/BT7</f>
        <v>0</v>
      </c>
      <c r="CH7" s="0" t="s">
        <v>319</v>
      </c>
      <c r="CI7" s="14" t="n">
        <f aca="false">(COUNTIFS(U7:BQ7,CH7))/BT7</f>
        <v>0</v>
      </c>
      <c r="CJ7" s="14" t="n">
        <f aca="false">(COUNTIFS(U7:BQ7,CH8))/BT7</f>
        <v>0</v>
      </c>
      <c r="CK7" s="15" t="s">
        <v>288</v>
      </c>
      <c r="CL7" s="0" t="s">
        <v>320</v>
      </c>
      <c r="CP7" s="0" t="s">
        <v>3646</v>
      </c>
      <c r="CQ7" s="14" t="n">
        <v>0.0416666666666667</v>
      </c>
      <c r="CR7" s="0" t="str">
        <f aca="false">CONCATENATE(CP7,CS7)</f>
        <v>preserve*</v>
      </c>
      <c r="CS7" s="0" t="s">
        <v>3639</v>
      </c>
      <c r="CT7" s="0" t="str">
        <f aca="false">CP6</f>
        <v>nudge</v>
      </c>
      <c r="CU7" s="0" t="str">
        <f aca="false">CONCATENATE(CT7,CS7)</f>
        <v>nudge*</v>
      </c>
      <c r="CV7" s="14" t="n">
        <f aca="false">(COUNTIFS(U7:BQ7,CU7))/BT7</f>
        <v>0</v>
      </c>
      <c r="CX7" s="0" t="s">
        <v>3640</v>
      </c>
      <c r="CY7" s="16" t="s">
        <v>3647</v>
      </c>
      <c r="CZ7" s="16" t="s">
        <v>3642</v>
      </c>
    </row>
    <row r="8" customFormat="false" ht="14.4" hidden="false" customHeight="false" outlineLevel="0" collapsed="false">
      <c r="A8" s="4" t="s">
        <v>167</v>
      </c>
      <c r="B8" s="4" t="n">
        <v>1</v>
      </c>
      <c r="C8" s="4" t="n">
        <v>1</v>
      </c>
      <c r="D8" s="4" t="n">
        <v>2</v>
      </c>
      <c r="E8" s="4" t="n">
        <v>10</v>
      </c>
      <c r="F8" s="4" t="n">
        <v>3</v>
      </c>
      <c r="G8" s="4" t="n">
        <v>1</v>
      </c>
      <c r="H8" s="4" t="n">
        <v>1003</v>
      </c>
      <c r="I8" s="4" t="n">
        <v>11003</v>
      </c>
      <c r="J8" s="4" t="n">
        <v>1003</v>
      </c>
      <c r="K8" s="4" t="n">
        <v>21003</v>
      </c>
      <c r="L8" s="4" t="s">
        <v>132</v>
      </c>
      <c r="M8" s="0" t="s">
        <v>321</v>
      </c>
      <c r="N8" s="0" t="s">
        <v>279</v>
      </c>
      <c r="O8" s="0" t="s">
        <v>322</v>
      </c>
      <c r="P8" s="15" t="s">
        <v>323</v>
      </c>
      <c r="Q8" s="15" t="s">
        <v>282</v>
      </c>
      <c r="R8" s="0" t="n">
        <f aca="false">(1+LEN(N8)-LEN(SUBSTITUTE(N8," ","")))+1</f>
        <v>6</v>
      </c>
      <c r="S8" s="0" t="n">
        <f aca="false">(1+LEN(O8)-LEN(SUBSTITUTE(O8," ","")))</f>
        <v>10</v>
      </c>
      <c r="T8" s="0" t="s">
        <v>138</v>
      </c>
      <c r="U8" s="0" t="s">
        <v>307</v>
      </c>
      <c r="V8" s="0" t="s">
        <v>303</v>
      </c>
      <c r="W8" s="0" t="s">
        <v>324</v>
      </c>
      <c r="X8" s="0" t="s">
        <v>307</v>
      </c>
      <c r="Y8" s="0" t="s">
        <v>325</v>
      </c>
      <c r="Z8" s="0" t="s">
        <v>307</v>
      </c>
      <c r="AA8" s="0" t="s">
        <v>326</v>
      </c>
      <c r="AB8" s="0" t="s">
        <v>303</v>
      </c>
      <c r="AC8" s="0" t="s">
        <v>327</v>
      </c>
      <c r="AD8" s="12"/>
      <c r="AE8" s="0" t="s">
        <v>307</v>
      </c>
      <c r="AF8" s="0" t="s">
        <v>328</v>
      </c>
      <c r="AG8" s="0" t="s">
        <v>329</v>
      </c>
      <c r="AH8" s="0" t="s">
        <v>307</v>
      </c>
      <c r="AI8" s="0" t="s">
        <v>303</v>
      </c>
      <c r="AJ8" s="0" t="s">
        <v>330</v>
      </c>
      <c r="AK8" s="0" t="s">
        <v>331</v>
      </c>
      <c r="AL8" s="0" t="s">
        <v>332</v>
      </c>
      <c r="AM8" s="0" t="s">
        <v>307</v>
      </c>
      <c r="AN8" s="0" t="s">
        <v>333</v>
      </c>
      <c r="AO8" s="0" t="s">
        <v>334</v>
      </c>
      <c r="AP8" s="0" t="s">
        <v>335</v>
      </c>
      <c r="AQ8" s="0" t="s">
        <v>336</v>
      </c>
      <c r="AR8" s="0" t="s">
        <v>299</v>
      </c>
      <c r="AS8" s="0" t="s">
        <v>337</v>
      </c>
      <c r="AT8" s="0" t="s">
        <v>303</v>
      </c>
      <c r="AU8" s="0" t="s">
        <v>303</v>
      </c>
      <c r="AV8" s="0" t="s">
        <v>333</v>
      </c>
      <c r="AW8" s="0" t="s">
        <v>338</v>
      </c>
      <c r="AX8" s="0" t="s">
        <v>307</v>
      </c>
      <c r="AY8" s="0" t="s">
        <v>307</v>
      </c>
      <c r="AZ8" s="0" t="s">
        <v>339</v>
      </c>
      <c r="BA8" s="0" t="s">
        <v>340</v>
      </c>
      <c r="BB8" s="0" t="s">
        <v>333</v>
      </c>
      <c r="BC8" s="0" t="s">
        <v>307</v>
      </c>
      <c r="BD8" s="0" t="s">
        <v>307</v>
      </c>
      <c r="BE8" s="0" t="s">
        <v>341</v>
      </c>
      <c r="BF8" s="0" t="s">
        <v>307</v>
      </c>
      <c r="BG8" s="0" t="s">
        <v>289</v>
      </c>
      <c r="BH8" s="0" t="s">
        <v>307</v>
      </c>
      <c r="BI8" s="0" t="s">
        <v>342</v>
      </c>
      <c r="BJ8" s="0" t="s">
        <v>299</v>
      </c>
      <c r="BK8" s="0" t="s">
        <v>303</v>
      </c>
      <c r="BL8" s="0" t="s">
        <v>343</v>
      </c>
      <c r="BM8" s="0" t="s">
        <v>307</v>
      </c>
      <c r="BN8" s="21" t="n">
        <f aca="false">TRUE()</f>
        <v>1</v>
      </c>
      <c r="BO8" s="0" t="s">
        <v>325</v>
      </c>
      <c r="BP8" s="0" t="s">
        <v>344</v>
      </c>
      <c r="BQ8" s="0" t="s">
        <v>186</v>
      </c>
      <c r="BS8" s="0" t="s">
        <v>334</v>
      </c>
      <c r="BT8" s="0" t="n">
        <f aca="false">49-(COUNTBLANK(U8:BQ8))</f>
        <v>48</v>
      </c>
      <c r="BU8" s="0" t="str">
        <f aca="false">CONCATENATE("*",BS8,"*")</f>
        <v>*shoot*</v>
      </c>
      <c r="BV8" s="0" t="n">
        <f aca="false">COUNTIFS(U8:BQ8,BU8)</f>
        <v>0</v>
      </c>
      <c r="BW8" s="14" t="n">
        <f aca="false">BV8/BT8</f>
        <v>0</v>
      </c>
      <c r="BX8" s="0" t="s">
        <v>345</v>
      </c>
      <c r="BY8" s="0" t="n">
        <f aca="false">COUNTIFS(U8:BQ8,BX8)</f>
        <v>0</v>
      </c>
      <c r="BZ8" s="18" t="n">
        <f aca="false">IF(BY8="","",(BY8/BT8))</f>
        <v>0</v>
      </c>
      <c r="CA8" s="0" t="n">
        <f aca="false">COUNTIFS(U8:BQ8,BU7)</f>
        <v>0</v>
      </c>
      <c r="CB8" s="0" t="str">
        <f aca="false">IF(BX8="",BU8,BX8)</f>
        <v>*kill*</v>
      </c>
      <c r="CC8" s="0" t="n">
        <f aca="false">COUNTIFS(U8:BQ8,CB7)</f>
        <v>0</v>
      </c>
      <c r="CD8" s="14" t="n">
        <f aca="false">CC8/BT8</f>
        <v>0</v>
      </c>
      <c r="CE8" s="0" t="s">
        <v>345</v>
      </c>
      <c r="CF8" s="14" t="n">
        <f aca="false">(COUNTIFS(U8:BQ8,CE8))/BT8</f>
        <v>0</v>
      </c>
      <c r="CH8" s="0" t="s">
        <v>346</v>
      </c>
      <c r="CI8" s="14" t="n">
        <f aca="false">(COUNTIFS(U8:BQ8,CH8))/BT8</f>
        <v>0</v>
      </c>
      <c r="CJ8" s="14" t="n">
        <f aca="false">(COUNTIFS(U8:BQ8,CH7))/BT8</f>
        <v>0</v>
      </c>
      <c r="CK8" s="15" t="s">
        <v>307</v>
      </c>
      <c r="CL8" s="0" t="s">
        <v>320</v>
      </c>
      <c r="CN8" s="16"/>
      <c r="CP8" s="0" t="s">
        <v>3648</v>
      </c>
      <c r="CQ8" s="14" t="n">
        <v>0</v>
      </c>
      <c r="CR8" s="0" t="str">
        <f aca="false">CONCATENATE(CP8,CS8)</f>
        <v>exterminate*</v>
      </c>
      <c r="CS8" s="0" t="s">
        <v>3639</v>
      </c>
      <c r="CT8" s="0" t="str">
        <f aca="false">CP9</f>
        <v>sacrifice</v>
      </c>
      <c r="CU8" s="0" t="str">
        <f aca="false">CONCATENATE(CT8,CS8)</f>
        <v>sacrifice*</v>
      </c>
      <c r="CV8" s="14" t="n">
        <f aca="false">(COUNTIFS(U8:BQ8,CU8))/BT8</f>
        <v>0</v>
      </c>
      <c r="CX8" s="0" t="s">
        <v>3640</v>
      </c>
      <c r="CY8" s="0" t="s">
        <v>3647</v>
      </c>
      <c r="CZ8" s="0" t="s">
        <v>3642</v>
      </c>
    </row>
    <row r="9" s="16" customFormat="true" ht="14.4" hidden="false" customHeight="false" outlineLevel="0" collapsed="false">
      <c r="A9" s="4" t="s">
        <v>131</v>
      </c>
      <c r="B9" s="4" t="n">
        <v>1</v>
      </c>
      <c r="C9" s="4" t="n">
        <v>1</v>
      </c>
      <c r="D9" s="4" t="n">
        <v>1</v>
      </c>
      <c r="E9" s="4" t="n">
        <v>11</v>
      </c>
      <c r="F9" s="4" t="n">
        <v>4</v>
      </c>
      <c r="G9" s="4" t="n">
        <v>0</v>
      </c>
      <c r="H9" s="4" t="n">
        <v>4</v>
      </c>
      <c r="I9" s="4" t="n">
        <v>10004</v>
      </c>
      <c r="J9" s="4" t="n">
        <v>4</v>
      </c>
      <c r="K9" s="4" t="n">
        <v>20004</v>
      </c>
      <c r="L9" s="4" t="s">
        <v>132</v>
      </c>
      <c r="M9" s="16" t="s">
        <v>347</v>
      </c>
      <c r="N9" s="16" t="s">
        <v>348</v>
      </c>
      <c r="O9" s="16" t="s">
        <v>349</v>
      </c>
      <c r="P9" s="16" t="s">
        <v>350</v>
      </c>
      <c r="Q9" s="15" t="s">
        <v>137</v>
      </c>
      <c r="R9" s="16" t="n">
        <f aca="false">(1+LEN(N9)-LEN(SUBSTITUTE(N9," ","")))+1</f>
        <v>6</v>
      </c>
      <c r="S9" s="16" t="n">
        <f aca="false">(1+LEN(O9)-LEN(SUBSTITUTE(O9," ","")))</f>
        <v>10</v>
      </c>
      <c r="T9" s="16" t="s">
        <v>351</v>
      </c>
      <c r="U9" s="16" t="s">
        <v>352</v>
      </c>
      <c r="V9" s="16" t="s">
        <v>353</v>
      </c>
      <c r="W9" s="16" t="s">
        <v>354</v>
      </c>
      <c r="X9" s="16" t="s">
        <v>355</v>
      </c>
      <c r="Y9" s="16" t="s">
        <v>356</v>
      </c>
      <c r="Z9" s="16" t="s">
        <v>357</v>
      </c>
      <c r="AA9" s="16" t="s">
        <v>358</v>
      </c>
      <c r="AB9" s="16" t="s">
        <v>355</v>
      </c>
      <c r="AC9" s="16" t="s">
        <v>359</v>
      </c>
      <c r="AD9" s="16" t="s">
        <v>307</v>
      </c>
      <c r="AE9" s="16" t="s">
        <v>355</v>
      </c>
      <c r="AF9" s="16" t="s">
        <v>355</v>
      </c>
      <c r="AG9" s="16" t="s">
        <v>360</v>
      </c>
      <c r="AH9" s="16" t="s">
        <v>352</v>
      </c>
      <c r="AI9" s="16" t="s">
        <v>355</v>
      </c>
      <c r="AJ9" s="16" t="s">
        <v>307</v>
      </c>
      <c r="AK9" s="16" t="s">
        <v>355</v>
      </c>
      <c r="AL9" s="16" t="s">
        <v>355</v>
      </c>
      <c r="AM9" s="16" t="s">
        <v>355</v>
      </c>
      <c r="AN9" s="16" t="s">
        <v>361</v>
      </c>
      <c r="AO9" s="16" t="s">
        <v>355</v>
      </c>
      <c r="AP9" s="16" t="s">
        <v>362</v>
      </c>
      <c r="AQ9" s="16" t="s">
        <v>307</v>
      </c>
      <c r="AR9" s="16" t="s">
        <v>363</v>
      </c>
      <c r="AS9" s="16" t="s">
        <v>307</v>
      </c>
      <c r="AT9" s="16" t="s">
        <v>364</v>
      </c>
      <c r="AU9" s="16" t="s">
        <v>307</v>
      </c>
      <c r="AV9" s="16" t="s">
        <v>365</v>
      </c>
      <c r="AW9" s="16" t="s">
        <v>366</v>
      </c>
      <c r="AX9" s="16" t="s">
        <v>307</v>
      </c>
      <c r="AY9" s="16" t="s">
        <v>355</v>
      </c>
      <c r="AZ9" s="16" t="s">
        <v>356</v>
      </c>
      <c r="BA9" s="16" t="s">
        <v>367</v>
      </c>
      <c r="BB9" s="16" t="s">
        <v>307</v>
      </c>
      <c r="BC9" s="16" t="s">
        <v>368</v>
      </c>
      <c r="BD9" s="16" t="s">
        <v>369</v>
      </c>
      <c r="BE9" s="16" t="s">
        <v>370</v>
      </c>
      <c r="BF9" s="16" t="s">
        <v>355</v>
      </c>
      <c r="BG9" s="16" t="s">
        <v>369</v>
      </c>
      <c r="BH9" s="16" t="s">
        <v>371</v>
      </c>
      <c r="BI9" s="12"/>
      <c r="BJ9" s="16" t="s">
        <v>372</v>
      </c>
      <c r="BK9" s="16" t="s">
        <v>373</v>
      </c>
      <c r="BL9" s="16" t="s">
        <v>374</v>
      </c>
      <c r="BM9" s="16" t="s">
        <v>375</v>
      </c>
      <c r="BN9" s="16" t="s">
        <v>356</v>
      </c>
      <c r="BO9" s="16" t="s">
        <v>307</v>
      </c>
      <c r="BP9" s="16" t="s">
        <v>356</v>
      </c>
      <c r="BQ9" s="16" t="s">
        <v>356</v>
      </c>
      <c r="BS9" s="16" t="s">
        <v>376</v>
      </c>
      <c r="BT9" s="16" t="n">
        <f aca="false">49-(COUNTBLANK(U9:BQ9))</f>
        <v>48</v>
      </c>
      <c r="BU9" s="16" t="str">
        <f aca="false">CONCATENATE("*",BS9,"*")</f>
        <v>*sew*</v>
      </c>
      <c r="BV9" s="16" t="n">
        <f aca="false">COUNTIFS(U9:BQ9,BU9)</f>
        <v>0</v>
      </c>
      <c r="BW9" s="14" t="n">
        <f aca="false">BV9/BT9</f>
        <v>0</v>
      </c>
      <c r="BX9" s="16" t="s">
        <v>345</v>
      </c>
      <c r="BY9" s="16" t="n">
        <f aca="false">COUNTIFS(U9:BQ9,BX9)</f>
        <v>0</v>
      </c>
      <c r="BZ9" s="14" t="n">
        <f aca="false">IF(BY9="","",(BY9/BT9))</f>
        <v>0</v>
      </c>
      <c r="CA9" s="16" t="n">
        <f aca="false">COUNTIFS(U9:BQ9,BU10)</f>
        <v>0</v>
      </c>
      <c r="CB9" s="16" t="str">
        <f aca="false">IF(BX9="",BU9,BX9)</f>
        <v>*kill*</v>
      </c>
      <c r="CC9" s="16" t="n">
        <f aca="false">COUNTIFS(U9:BQ9,CB10)</f>
        <v>0</v>
      </c>
      <c r="CD9" s="14" t="n">
        <f aca="false">CC9/BT9</f>
        <v>0</v>
      </c>
      <c r="CE9" s="16" t="s">
        <v>345</v>
      </c>
      <c r="CF9" s="14" t="n">
        <f aca="false">(COUNTIFS(U9:BQ9,CE9))/BT9</f>
        <v>0</v>
      </c>
      <c r="CH9" s="16" t="s">
        <v>346</v>
      </c>
      <c r="CI9" s="14" t="n">
        <f aca="false">(COUNTIFS(U9:BQ9,CH9))/BT9</f>
        <v>0</v>
      </c>
      <c r="CJ9" s="14" t="n">
        <f aca="false">(COUNTIFS(U9:BQ9,CH10))/BT9</f>
        <v>0</v>
      </c>
      <c r="CK9" s="15" t="s">
        <v>307</v>
      </c>
      <c r="CL9" s="16" t="s">
        <v>377</v>
      </c>
      <c r="CP9" s="16" t="s">
        <v>3649</v>
      </c>
      <c r="CQ9" s="14" t="n">
        <v>0</v>
      </c>
      <c r="CR9" s="16" t="str">
        <f aca="false">CONCATENATE(CP9,CS9)</f>
        <v>sacrifice*</v>
      </c>
      <c r="CS9" s="16" t="s">
        <v>3639</v>
      </c>
      <c r="CT9" s="16" t="str">
        <f aca="false">CP10</f>
        <v>don</v>
      </c>
      <c r="CU9" s="16" t="str">
        <f aca="false">CONCATENATE(CT9,CS9)</f>
        <v>don*</v>
      </c>
      <c r="CV9" s="14" t="n">
        <f aca="false">(COUNTIFS(U9:BQ9,CU9))/BT9</f>
        <v>0</v>
      </c>
      <c r="CX9" s="16" t="s">
        <v>3650</v>
      </c>
      <c r="CY9" s="16" t="s">
        <v>3651</v>
      </c>
      <c r="CZ9" s="16" t="s">
        <v>3642</v>
      </c>
    </row>
    <row r="10" customFormat="false" ht="14.4" hidden="false" customHeight="false" outlineLevel="0" collapsed="false">
      <c r="A10" s="4" t="s">
        <v>167</v>
      </c>
      <c r="B10" s="4" t="n">
        <v>1</v>
      </c>
      <c r="C10" s="4" t="n">
        <v>1</v>
      </c>
      <c r="D10" s="4" t="n">
        <v>2</v>
      </c>
      <c r="E10" s="4" t="n">
        <v>11</v>
      </c>
      <c r="F10" s="4" t="n">
        <v>4</v>
      </c>
      <c r="G10" s="4" t="n">
        <v>1</v>
      </c>
      <c r="H10" s="4" t="n">
        <v>1004</v>
      </c>
      <c r="I10" s="4" t="n">
        <v>11004</v>
      </c>
      <c r="J10" s="4" t="n">
        <v>1004</v>
      </c>
      <c r="K10" s="4" t="n">
        <v>21004</v>
      </c>
      <c r="L10" s="4" t="s">
        <v>132</v>
      </c>
      <c r="M10" s="16" t="s">
        <v>378</v>
      </c>
      <c r="N10" s="16" t="s">
        <v>348</v>
      </c>
      <c r="O10" s="16" t="s">
        <v>379</v>
      </c>
      <c r="P10" s="16" t="s">
        <v>350</v>
      </c>
      <c r="Q10" s="15" t="s">
        <v>137</v>
      </c>
      <c r="R10" s="16" t="n">
        <f aca="false">(1+LEN(N10)-LEN(SUBSTITUTE(N10," ","")))+1</f>
        <v>6</v>
      </c>
      <c r="S10" s="16" t="n">
        <f aca="false">(1+LEN(O10)-LEN(SUBSTITUTE(O10," ","")))</f>
        <v>10</v>
      </c>
      <c r="T10" s="16" t="s">
        <v>351</v>
      </c>
      <c r="U10" s="16" t="s">
        <v>352</v>
      </c>
      <c r="V10" s="16" t="s">
        <v>380</v>
      </c>
      <c r="W10" s="16" t="s">
        <v>381</v>
      </c>
      <c r="X10" s="16" t="s">
        <v>355</v>
      </c>
      <c r="Y10" s="16" t="s">
        <v>382</v>
      </c>
      <c r="Z10" s="16" t="s">
        <v>383</v>
      </c>
      <c r="AA10" s="16" t="s">
        <v>356</v>
      </c>
      <c r="AB10" s="16" t="s">
        <v>355</v>
      </c>
      <c r="AC10" s="16" t="s">
        <v>357</v>
      </c>
      <c r="AD10" s="16" t="s">
        <v>352</v>
      </c>
      <c r="AE10" s="16" t="s">
        <v>384</v>
      </c>
      <c r="AF10" s="16" t="s">
        <v>355</v>
      </c>
      <c r="AG10" s="16" t="s">
        <v>385</v>
      </c>
      <c r="AH10" s="16" t="s">
        <v>307</v>
      </c>
      <c r="AI10" s="16" t="s">
        <v>352</v>
      </c>
      <c r="AJ10" s="16" t="s">
        <v>382</v>
      </c>
      <c r="AK10" s="16" t="s">
        <v>386</v>
      </c>
      <c r="AL10" s="16" t="s">
        <v>387</v>
      </c>
      <c r="AM10" s="16" t="s">
        <v>388</v>
      </c>
      <c r="AN10" s="16" t="s">
        <v>389</v>
      </c>
      <c r="AO10" s="16" t="s">
        <v>352</v>
      </c>
      <c r="AP10" s="16" t="s">
        <v>390</v>
      </c>
      <c r="AQ10" s="16" t="s">
        <v>391</v>
      </c>
      <c r="AR10" s="16" t="s">
        <v>380</v>
      </c>
      <c r="AS10" s="16" t="s">
        <v>392</v>
      </c>
      <c r="AT10" s="16" t="s">
        <v>393</v>
      </c>
      <c r="AU10" s="16" t="s">
        <v>371</v>
      </c>
      <c r="AV10" s="16" t="s">
        <v>352</v>
      </c>
      <c r="AW10" s="16" t="s">
        <v>352</v>
      </c>
      <c r="AX10" s="16" t="s">
        <v>394</v>
      </c>
      <c r="AY10" s="16" t="s">
        <v>395</v>
      </c>
      <c r="AZ10" s="16" t="s">
        <v>396</v>
      </c>
      <c r="BA10" s="16" t="s">
        <v>397</v>
      </c>
      <c r="BB10" s="16" t="s">
        <v>398</v>
      </c>
      <c r="BC10" s="16" t="s">
        <v>389</v>
      </c>
      <c r="BD10" s="16" t="s">
        <v>352</v>
      </c>
      <c r="BE10" s="16" t="s">
        <v>399</v>
      </c>
      <c r="BF10" s="16" t="s">
        <v>371</v>
      </c>
      <c r="BG10" s="16" t="s">
        <v>352</v>
      </c>
      <c r="BH10" s="16" t="s">
        <v>400</v>
      </c>
      <c r="BI10" s="0" t="s">
        <v>401</v>
      </c>
      <c r="BJ10" s="16" t="s">
        <v>402</v>
      </c>
      <c r="BK10" s="16" t="s">
        <v>382</v>
      </c>
      <c r="BL10" s="16" t="s">
        <v>357</v>
      </c>
      <c r="BM10" s="16" t="s">
        <v>403</v>
      </c>
      <c r="BN10" s="16" t="s">
        <v>404</v>
      </c>
      <c r="BO10" s="16" t="s">
        <v>389</v>
      </c>
      <c r="BP10" s="16" t="s">
        <v>405</v>
      </c>
      <c r="BQ10" s="16" t="s">
        <v>357</v>
      </c>
      <c r="BR10" s="16"/>
      <c r="BS10" s="16" t="s">
        <v>406</v>
      </c>
      <c r="BT10" s="16" t="n">
        <f aca="false">49-(COUNTBLANK(U10:BQ10))</f>
        <v>49</v>
      </c>
      <c r="BU10" s="16" t="str">
        <f aca="false">CONCATENATE("*",BS10,"*")</f>
        <v>*wear*</v>
      </c>
      <c r="BV10" s="16" t="n">
        <f aca="false">COUNTIFS(U10:BQ10,BU10)</f>
        <v>0</v>
      </c>
      <c r="BW10" s="14" t="n">
        <f aca="false">BV10/BT10</f>
        <v>0</v>
      </c>
      <c r="BX10" s="16"/>
      <c r="BY10" s="16"/>
      <c r="BZ10" s="14" t="str">
        <f aca="false">IF(BY10="","",(BY10/BT10))</f>
        <v/>
      </c>
      <c r="CA10" s="16" t="n">
        <f aca="false">COUNTIFS(U10:BQ10,BU9)</f>
        <v>0</v>
      </c>
      <c r="CB10" s="16" t="str">
        <f aca="false">IF(BX10="",BU10,BX10)</f>
        <v>*wear*</v>
      </c>
      <c r="CC10" s="16" t="n">
        <f aca="false">COUNTIFS(U10:BQ10,CB9)</f>
        <v>0</v>
      </c>
      <c r="CD10" s="14" t="n">
        <f aca="false">CC10/BT10</f>
        <v>0</v>
      </c>
      <c r="CE10" s="16" t="s">
        <v>407</v>
      </c>
      <c r="CF10" s="14" t="n">
        <f aca="false">(COUNTIFS(U10:BQ10,CE10))/BT10</f>
        <v>0</v>
      </c>
      <c r="CG10" s="16"/>
      <c r="CH10" s="16" t="s">
        <v>408</v>
      </c>
      <c r="CI10" s="14" t="n">
        <f aca="false">(COUNTIFS(U10:BQ10,CH10))/BT10</f>
        <v>0</v>
      </c>
      <c r="CJ10" s="14" t="n">
        <f aca="false">(COUNTIFS(U10:BQ10,CH9))/BT10</f>
        <v>0</v>
      </c>
      <c r="CK10" s="15" t="s">
        <v>406</v>
      </c>
      <c r="CL10" s="0" t="s">
        <v>377</v>
      </c>
      <c r="CP10" s="0" t="s">
        <v>3652</v>
      </c>
      <c r="CQ10" s="14" t="n">
        <v>0</v>
      </c>
      <c r="CR10" s="0" t="str">
        <f aca="false">CONCATENATE(CP10,CS10)</f>
        <v>don*</v>
      </c>
      <c r="CS10" s="0" t="s">
        <v>3639</v>
      </c>
      <c r="CT10" s="0" t="str">
        <f aca="false">CP9</f>
        <v>sacrifice</v>
      </c>
      <c r="CU10" s="0" t="str">
        <f aca="false">CONCATENATE(CT10,CS10)</f>
        <v>sacrifice*</v>
      </c>
      <c r="CV10" s="14" t="n">
        <f aca="false">(COUNTIFS(U10:BQ10,CU10))/BT10</f>
        <v>0</v>
      </c>
      <c r="CX10" s="16" t="s">
        <v>3650</v>
      </c>
      <c r="CY10" s="16" t="s">
        <v>3651</v>
      </c>
      <c r="CZ10" s="16" t="s">
        <v>3642</v>
      </c>
    </row>
    <row r="11" customFormat="false" ht="14.4" hidden="false" customHeight="false" outlineLevel="0" collapsed="false">
      <c r="A11" s="4" t="s">
        <v>131</v>
      </c>
      <c r="B11" s="4" t="n">
        <v>1</v>
      </c>
      <c r="C11" s="4" t="n">
        <v>1</v>
      </c>
      <c r="D11" s="4" t="n">
        <v>1</v>
      </c>
      <c r="E11" s="4" t="n">
        <v>12</v>
      </c>
      <c r="F11" s="4" t="n">
        <v>5</v>
      </c>
      <c r="G11" s="4" t="n">
        <v>0</v>
      </c>
      <c r="H11" s="4" t="n">
        <v>5</v>
      </c>
      <c r="I11" s="4" t="n">
        <v>10005</v>
      </c>
      <c r="J11" s="4" t="n">
        <v>5</v>
      </c>
      <c r="K11" s="4" t="n">
        <v>20005</v>
      </c>
      <c r="L11" s="4" t="s">
        <v>132</v>
      </c>
      <c r="M11" s="0" t="s">
        <v>409</v>
      </c>
      <c r="N11" s="0" t="s">
        <v>410</v>
      </c>
      <c r="O11" s="0" t="s">
        <v>411</v>
      </c>
      <c r="P11" s="15" t="s">
        <v>412</v>
      </c>
      <c r="Q11" s="15" t="s">
        <v>282</v>
      </c>
      <c r="R11" s="0" t="n">
        <f aca="false">(1+LEN(N11)-LEN(SUBSTITUTE(N11," ","")))+1</f>
        <v>5</v>
      </c>
      <c r="S11" s="0" t="n">
        <f aca="false">(1+LEN(O11)-LEN(SUBSTITUTE(O11," ","")))</f>
        <v>9</v>
      </c>
      <c r="T11" s="0" t="s">
        <v>351</v>
      </c>
      <c r="U11" s="23" t="s">
        <v>413</v>
      </c>
      <c r="V11" s="19" t="s">
        <v>414</v>
      </c>
      <c r="W11" s="19" t="s">
        <v>415</v>
      </c>
      <c r="X11" s="23" t="s">
        <v>416</v>
      </c>
      <c r="Y11" s="19" t="s">
        <v>417</v>
      </c>
      <c r="Z11" s="23" t="s">
        <v>418</v>
      </c>
      <c r="AA11" s="19" t="s">
        <v>419</v>
      </c>
      <c r="AB11" s="19" t="s">
        <v>420</v>
      </c>
      <c r="AC11" s="23" t="s">
        <v>421</v>
      </c>
      <c r="AD11" s="19" t="s">
        <v>422</v>
      </c>
      <c r="AE11" s="19" t="s">
        <v>423</v>
      </c>
      <c r="AF11" s="19" t="s">
        <v>422</v>
      </c>
      <c r="AG11" s="23" t="s">
        <v>424</v>
      </c>
      <c r="AH11" s="23" t="s">
        <v>418</v>
      </c>
      <c r="AI11" s="19" t="s">
        <v>425</v>
      </c>
      <c r="AJ11" s="19" t="s">
        <v>420</v>
      </c>
      <c r="AK11" s="23" t="s">
        <v>418</v>
      </c>
      <c r="AL11" s="23" t="s">
        <v>426</v>
      </c>
      <c r="AM11" s="23" t="s">
        <v>427</v>
      </c>
      <c r="AN11" s="19" t="s">
        <v>420</v>
      </c>
      <c r="AO11" s="19" t="s">
        <v>428</v>
      </c>
      <c r="AP11" s="19" t="s">
        <v>422</v>
      </c>
      <c r="AQ11" s="19" t="s">
        <v>420</v>
      </c>
      <c r="AR11" s="23" t="s">
        <v>429</v>
      </c>
      <c r="AS11" s="19" t="s">
        <v>417</v>
      </c>
      <c r="AT11" s="23" t="s">
        <v>430</v>
      </c>
      <c r="AU11" s="19" t="s">
        <v>422</v>
      </c>
      <c r="AV11" s="23" t="s">
        <v>431</v>
      </c>
      <c r="AW11" s="23" t="s">
        <v>427</v>
      </c>
      <c r="AX11" s="23" t="s">
        <v>432</v>
      </c>
      <c r="AY11" s="23" t="s">
        <v>418</v>
      </c>
      <c r="AZ11" s="23" t="s">
        <v>427</v>
      </c>
      <c r="BA11" s="23" t="s">
        <v>427</v>
      </c>
      <c r="BB11" s="23" t="s">
        <v>433</v>
      </c>
      <c r="BC11" s="19" t="s">
        <v>434</v>
      </c>
      <c r="BD11" s="19" t="s">
        <v>422</v>
      </c>
      <c r="BE11" s="23" t="s">
        <v>418</v>
      </c>
      <c r="BF11" s="23" t="s">
        <v>418</v>
      </c>
      <c r="BG11" s="23" t="s">
        <v>418</v>
      </c>
      <c r="BH11" s="19" t="s">
        <v>420</v>
      </c>
      <c r="BI11" s="23" t="s">
        <v>435</v>
      </c>
      <c r="BJ11" s="23" t="s">
        <v>436</v>
      </c>
      <c r="BK11" s="23" t="s">
        <v>418</v>
      </c>
      <c r="BL11" s="19" t="s">
        <v>420</v>
      </c>
      <c r="BM11" s="19" t="s">
        <v>437</v>
      </c>
      <c r="BN11" s="19" t="s">
        <v>438</v>
      </c>
      <c r="BO11" s="23" t="s">
        <v>418</v>
      </c>
      <c r="BP11" s="23" t="s">
        <v>439</v>
      </c>
      <c r="BQ11" s="23" t="s">
        <v>440</v>
      </c>
      <c r="BS11" s="0" t="s">
        <v>441</v>
      </c>
      <c r="BT11" s="0" t="n">
        <f aca="false">49-(COUNTBLANK(U11:BQ11))</f>
        <v>49</v>
      </c>
      <c r="BU11" s="0" t="str">
        <f aca="false">CONCATENATE("*",BS11,"*")</f>
        <v>*walk*</v>
      </c>
      <c r="BV11" s="0" t="n">
        <f aca="false">COUNTIFS(U11:BQ11,BU11)</f>
        <v>0</v>
      </c>
      <c r="BW11" s="14" t="n">
        <f aca="false">BV11/BT11</f>
        <v>0</v>
      </c>
      <c r="BX11" s="0" t="s">
        <v>442</v>
      </c>
      <c r="BY11" s="0" t="n">
        <f aca="false">COUNTIFS(U11:BQ11,BX11)</f>
        <v>0</v>
      </c>
      <c r="BZ11" s="18" t="n">
        <f aca="false">IF(BY11="","",(BY11/BT11))</f>
        <v>0</v>
      </c>
      <c r="CA11" s="0" t="n">
        <f aca="false">COUNTIFS(U11:BQ11,BU12)</f>
        <v>0</v>
      </c>
      <c r="CB11" s="0" t="str">
        <f aca="false">IF(BX11="",BU11,BX11)</f>
        <v>*sink*</v>
      </c>
      <c r="CC11" s="0" t="n">
        <f aca="false">COUNTIFS(U11:BQ11,CB12)</f>
        <v>0</v>
      </c>
      <c r="CD11" s="14" t="n">
        <f aca="false">CC11/BT11</f>
        <v>0</v>
      </c>
      <c r="CE11" s="0" t="s">
        <v>443</v>
      </c>
      <c r="CF11" s="14" t="n">
        <f aca="false">(COUNTIFS(U11:BQ11,CE11))/BT11</f>
        <v>0</v>
      </c>
      <c r="CG11" s="19" t="s">
        <v>444</v>
      </c>
      <c r="CH11" s="16" t="s">
        <v>445</v>
      </c>
      <c r="CI11" s="14" t="n">
        <f aca="false">(COUNTIFS(U11:BQ11,CH11))/BT11</f>
        <v>0</v>
      </c>
      <c r="CJ11" s="14" t="n">
        <f aca="false">(COUNTIFS(U11:BQ11,CH12))/BT11</f>
        <v>0</v>
      </c>
      <c r="CK11" s="15" t="s">
        <v>422</v>
      </c>
      <c r="CL11" s="0" t="s">
        <v>446</v>
      </c>
      <c r="CP11" s="0" t="s">
        <v>2738</v>
      </c>
      <c r="CQ11" s="14" t="n">
        <v>0</v>
      </c>
      <c r="CR11" s="0" t="str">
        <f aca="false">CONCATENATE(CP11,CS11)</f>
        <v>drown*</v>
      </c>
      <c r="CS11" s="0" t="s">
        <v>3639</v>
      </c>
      <c r="CT11" s="0" t="str">
        <f aca="false">CP10</f>
        <v>don</v>
      </c>
      <c r="CU11" s="0" t="str">
        <f aca="false">CONCATENATE(CT11,CS11)</f>
        <v>don*</v>
      </c>
      <c r="CV11" s="14" t="n">
        <f aca="false">(COUNTIFS(U11:BQ11,CU11))/BT11</f>
        <v>0</v>
      </c>
      <c r="CX11" s="16" t="s">
        <v>3650</v>
      </c>
      <c r="CY11" s="16" t="s">
        <v>3653</v>
      </c>
      <c r="CZ11" s="16" t="s">
        <v>3642</v>
      </c>
    </row>
    <row r="12" customFormat="false" ht="14.4" hidden="false" customHeight="false" outlineLevel="0" collapsed="false">
      <c r="A12" s="4" t="s">
        <v>167</v>
      </c>
      <c r="B12" s="4" t="n">
        <v>1</v>
      </c>
      <c r="C12" s="4" t="n">
        <v>1</v>
      </c>
      <c r="D12" s="4" t="n">
        <v>2</v>
      </c>
      <c r="E12" s="4" t="n">
        <v>12</v>
      </c>
      <c r="F12" s="4" t="n">
        <v>5</v>
      </c>
      <c r="G12" s="4" t="n">
        <v>1</v>
      </c>
      <c r="H12" s="4" t="n">
        <v>1005</v>
      </c>
      <c r="I12" s="4" t="n">
        <v>11005</v>
      </c>
      <c r="J12" s="4" t="n">
        <v>1005</v>
      </c>
      <c r="K12" s="4" t="n">
        <v>21005</v>
      </c>
      <c r="L12" s="4" t="s">
        <v>132</v>
      </c>
      <c r="M12" s="0" t="s">
        <v>447</v>
      </c>
      <c r="N12" s="0" t="s">
        <v>410</v>
      </c>
      <c r="O12" s="0" t="s">
        <v>448</v>
      </c>
      <c r="P12" s="15" t="s">
        <v>449</v>
      </c>
      <c r="Q12" s="15" t="s">
        <v>282</v>
      </c>
      <c r="R12" s="0" t="n">
        <f aca="false">(1+LEN(N12)-LEN(SUBSTITUTE(N12," ","")))+1</f>
        <v>5</v>
      </c>
      <c r="S12" s="0" t="n">
        <f aca="false">(1+LEN(O12)-LEN(SUBSTITUTE(O12," ","")))</f>
        <v>9</v>
      </c>
      <c r="T12" s="0" t="s">
        <v>351</v>
      </c>
      <c r="U12" s="0" t="s">
        <v>450</v>
      </c>
      <c r="V12" s="0" t="s">
        <v>451</v>
      </c>
      <c r="W12" s="0" t="s">
        <v>452</v>
      </c>
      <c r="X12" s="0" t="s">
        <v>441</v>
      </c>
      <c r="Y12" s="0" t="s">
        <v>360</v>
      </c>
      <c r="Z12" s="0" t="s">
        <v>453</v>
      </c>
      <c r="AA12" s="0" t="s">
        <v>413</v>
      </c>
      <c r="AB12" s="0" t="s">
        <v>454</v>
      </c>
      <c r="AC12" s="0" t="s">
        <v>450</v>
      </c>
      <c r="AD12" s="0" t="s">
        <v>454</v>
      </c>
      <c r="AE12" s="0" t="s">
        <v>439</v>
      </c>
      <c r="AF12" s="0" t="s">
        <v>455</v>
      </c>
      <c r="AG12" s="0" t="s">
        <v>456</v>
      </c>
      <c r="AH12" s="0" t="s">
        <v>450</v>
      </c>
      <c r="AI12" s="0" t="s">
        <v>452</v>
      </c>
      <c r="AJ12" s="0" t="s">
        <v>457</v>
      </c>
      <c r="AK12" s="0" t="s">
        <v>458</v>
      </c>
      <c r="AL12" s="0" t="s">
        <v>459</v>
      </c>
      <c r="AM12" s="0" t="s">
        <v>454</v>
      </c>
      <c r="AN12" s="0" t="s">
        <v>460</v>
      </c>
      <c r="AO12" s="0" t="s">
        <v>454</v>
      </c>
      <c r="AP12" s="0" t="s">
        <v>454</v>
      </c>
      <c r="AQ12" s="0" t="s">
        <v>454</v>
      </c>
      <c r="AR12" s="0" t="s">
        <v>461</v>
      </c>
      <c r="AS12" s="0" t="s">
        <v>462</v>
      </c>
      <c r="AT12" s="0" t="s">
        <v>460</v>
      </c>
      <c r="AU12" s="0" t="s">
        <v>452</v>
      </c>
      <c r="AV12" s="0" t="s">
        <v>463</v>
      </c>
      <c r="AW12" s="0" t="s">
        <v>464</v>
      </c>
      <c r="AX12" s="12"/>
      <c r="AY12" s="0" t="s">
        <v>465</v>
      </c>
      <c r="AZ12" s="0" t="s">
        <v>466</v>
      </c>
      <c r="BA12" s="0" t="s">
        <v>467</v>
      </c>
      <c r="BB12" s="0" t="s">
        <v>450</v>
      </c>
      <c r="BC12" s="0" t="s">
        <v>450</v>
      </c>
      <c r="BD12" s="0" t="s">
        <v>468</v>
      </c>
      <c r="BE12" s="0" t="s">
        <v>469</v>
      </c>
      <c r="BF12" s="0" t="s">
        <v>463</v>
      </c>
      <c r="BG12" s="0" t="s">
        <v>450</v>
      </c>
      <c r="BH12" s="0" t="s">
        <v>450</v>
      </c>
      <c r="BI12" s="0" t="s">
        <v>458</v>
      </c>
      <c r="BJ12" s="0" t="s">
        <v>463</v>
      </c>
      <c r="BK12" s="0" t="s">
        <v>450</v>
      </c>
      <c r="BL12" s="0" t="s">
        <v>450</v>
      </c>
      <c r="BM12" s="0" t="s">
        <v>470</v>
      </c>
      <c r="BN12" s="0" t="s">
        <v>471</v>
      </c>
      <c r="BO12" s="0" t="s">
        <v>452</v>
      </c>
      <c r="BP12" s="0" t="s">
        <v>360</v>
      </c>
      <c r="BQ12" s="0" t="s">
        <v>359</v>
      </c>
      <c r="BS12" s="0" t="s">
        <v>463</v>
      </c>
      <c r="BT12" s="0" t="n">
        <f aca="false">49-(COUNTBLANK(U12:BQ12))</f>
        <v>48</v>
      </c>
      <c r="BU12" s="0" t="str">
        <f aca="false">CONCATENATE("*",BS12,"*")</f>
        <v>*mow*</v>
      </c>
      <c r="BV12" s="0" t="n">
        <f aca="false">COUNTIFS(U12:BQ12,BU12)</f>
        <v>0</v>
      </c>
      <c r="BW12" s="18" t="n">
        <f aca="false">BV12/BT12</f>
        <v>0</v>
      </c>
      <c r="BZ12" s="14" t="str">
        <f aca="false">IF(BY12="","",(BY12/BT12))</f>
        <v/>
      </c>
      <c r="CA12" s="0" t="n">
        <f aca="false">COUNTIFS(U12:BQ12,BU11)</f>
        <v>0</v>
      </c>
      <c r="CB12" s="0" t="str">
        <f aca="false">IF(BX12="",BU12,BX12)</f>
        <v>*mow*</v>
      </c>
      <c r="CC12" s="0" t="n">
        <f aca="false">COUNTIFS(U12:BQ12,CB11)</f>
        <v>0</v>
      </c>
      <c r="CD12" s="14" t="n">
        <f aca="false">CC12/BT12</f>
        <v>0</v>
      </c>
      <c r="CE12" s="0" t="s">
        <v>472</v>
      </c>
      <c r="CF12" s="14" t="n">
        <f aca="false">(COUNTIFS(U12:BQ12,CE12))/BT12</f>
        <v>0</v>
      </c>
      <c r="CH12" s="0" t="s">
        <v>473</v>
      </c>
      <c r="CI12" s="14" t="n">
        <f aca="false">(COUNTIFS(U12:BQ12,CH12))/BT12</f>
        <v>0</v>
      </c>
      <c r="CJ12" s="14" t="n">
        <f aca="false">(COUNTIFS(U12:BQ12,CH11))/BT12</f>
        <v>0</v>
      </c>
      <c r="CK12" s="15" t="s">
        <v>463</v>
      </c>
      <c r="CL12" s="0" t="s">
        <v>446</v>
      </c>
      <c r="CN12" s="16"/>
      <c r="CP12" s="0" t="s">
        <v>3654</v>
      </c>
      <c r="CQ12" s="14" t="n">
        <v>0</v>
      </c>
      <c r="CR12" s="0" t="str">
        <f aca="false">CONCATENATE(CP12,CS12)</f>
        <v>drop*</v>
      </c>
      <c r="CS12" s="0" t="s">
        <v>3639</v>
      </c>
      <c r="CT12" s="0" t="str">
        <f aca="false">CP13</f>
        <v>order</v>
      </c>
      <c r="CU12" s="0" t="str">
        <f aca="false">CONCATENATE(CT12,CS12)</f>
        <v>order*</v>
      </c>
      <c r="CV12" s="14" t="n">
        <f aca="false">(COUNTIFS(U12:BQ12,CU12))/BT12</f>
        <v>0</v>
      </c>
      <c r="CX12" s="16" t="s">
        <v>3650</v>
      </c>
      <c r="CY12" s="16" t="s">
        <v>3653</v>
      </c>
      <c r="CZ12" s="16" t="s">
        <v>3642</v>
      </c>
    </row>
    <row r="13" s="16" customFormat="true" ht="14.4" hidden="false" customHeight="false" outlineLevel="0" collapsed="false">
      <c r="A13" s="4" t="s">
        <v>131</v>
      </c>
      <c r="B13" s="4" t="n">
        <v>1</v>
      </c>
      <c r="C13" s="4" t="n">
        <v>1</v>
      </c>
      <c r="D13" s="4" t="n">
        <v>1</v>
      </c>
      <c r="E13" s="4" t="n">
        <v>13</v>
      </c>
      <c r="F13" s="4" t="n">
        <v>6</v>
      </c>
      <c r="G13" s="4" t="n">
        <v>0</v>
      </c>
      <c r="H13" s="4" t="n">
        <v>6</v>
      </c>
      <c r="I13" s="4" t="n">
        <v>10006</v>
      </c>
      <c r="J13" s="4" t="n">
        <v>6</v>
      </c>
      <c r="K13" s="4" t="n">
        <v>20006</v>
      </c>
      <c r="L13" s="4" t="s">
        <v>132</v>
      </c>
      <c r="M13" s="16" t="s">
        <v>475</v>
      </c>
      <c r="N13" s="16" t="s">
        <v>476</v>
      </c>
      <c r="O13" s="16" t="s">
        <v>477</v>
      </c>
      <c r="P13" s="15" t="s">
        <v>478</v>
      </c>
      <c r="Q13" s="15" t="s">
        <v>282</v>
      </c>
      <c r="R13" s="16" t="n">
        <f aca="false">(1+LEN(N13)-LEN(SUBSTITUTE(N13," ","")))+1</f>
        <v>6</v>
      </c>
      <c r="S13" s="16" t="n">
        <f aca="false">(1+LEN(O13)-LEN(SUBSTITUTE(O13," ","")))</f>
        <v>9</v>
      </c>
      <c r="T13" s="16" t="s">
        <v>351</v>
      </c>
      <c r="U13" s="16" t="s">
        <v>479</v>
      </c>
      <c r="V13" s="16" t="s">
        <v>480</v>
      </c>
      <c r="W13" s="16" t="s">
        <v>481</v>
      </c>
      <c r="X13" s="16" t="s">
        <v>482</v>
      </c>
      <c r="Y13" s="16" t="s">
        <v>479</v>
      </c>
      <c r="Z13" s="16" t="s">
        <v>479</v>
      </c>
      <c r="AA13" s="16" t="s">
        <v>479</v>
      </c>
      <c r="AB13" s="16" t="s">
        <v>483</v>
      </c>
      <c r="AC13" s="16" t="s">
        <v>484</v>
      </c>
      <c r="AD13" s="16" t="s">
        <v>485</v>
      </c>
      <c r="AE13" s="16" t="s">
        <v>486</v>
      </c>
      <c r="AF13" s="16" t="s">
        <v>479</v>
      </c>
      <c r="AG13" s="16" t="s">
        <v>487</v>
      </c>
      <c r="AH13" s="16" t="s">
        <v>488</v>
      </c>
      <c r="AI13" s="16" t="s">
        <v>489</v>
      </c>
      <c r="AJ13" s="16" t="s">
        <v>490</v>
      </c>
      <c r="AK13" s="16" t="s">
        <v>479</v>
      </c>
      <c r="AL13" s="16" t="s">
        <v>479</v>
      </c>
      <c r="AM13" s="16" t="s">
        <v>479</v>
      </c>
      <c r="AN13" s="16" t="s">
        <v>479</v>
      </c>
      <c r="AO13" s="16" t="s">
        <v>479</v>
      </c>
      <c r="AP13" s="16" t="s">
        <v>491</v>
      </c>
      <c r="AQ13" s="16" t="s">
        <v>492</v>
      </c>
      <c r="AR13" s="16" t="s">
        <v>479</v>
      </c>
      <c r="AS13" s="16" t="s">
        <v>479</v>
      </c>
      <c r="AT13" s="16" t="s">
        <v>479</v>
      </c>
      <c r="AU13" s="16" t="s">
        <v>493</v>
      </c>
      <c r="AV13" s="16" t="s">
        <v>494</v>
      </c>
      <c r="AW13" s="16" t="s">
        <v>495</v>
      </c>
      <c r="AX13" s="16" t="s">
        <v>496</v>
      </c>
      <c r="AY13" s="16" t="s">
        <v>479</v>
      </c>
      <c r="AZ13" s="16" t="s">
        <v>497</v>
      </c>
      <c r="BA13" s="16" t="s">
        <v>498</v>
      </c>
      <c r="BB13" s="16" t="s">
        <v>499</v>
      </c>
      <c r="BC13" s="16" t="s">
        <v>479</v>
      </c>
      <c r="BD13" s="16" t="s">
        <v>500</v>
      </c>
      <c r="BE13" s="16" t="s">
        <v>479</v>
      </c>
      <c r="BF13" s="16" t="s">
        <v>482</v>
      </c>
      <c r="BG13" s="16" t="s">
        <v>501</v>
      </c>
      <c r="BH13" s="16" t="s">
        <v>479</v>
      </c>
      <c r="BI13" s="12"/>
      <c r="BJ13" s="16" t="s">
        <v>172</v>
      </c>
      <c r="BK13" s="16" t="s">
        <v>501</v>
      </c>
      <c r="BL13" s="16" t="s">
        <v>502</v>
      </c>
      <c r="BM13" s="16" t="s">
        <v>479</v>
      </c>
      <c r="BN13" s="16" t="s">
        <v>479</v>
      </c>
      <c r="BO13" s="16" t="s">
        <v>479</v>
      </c>
      <c r="BP13" s="16" t="s">
        <v>503</v>
      </c>
      <c r="BQ13" s="16" t="s">
        <v>504</v>
      </c>
      <c r="BS13" s="16" t="s">
        <v>501</v>
      </c>
      <c r="BT13" s="16" t="n">
        <f aca="false">49-(COUNTBLANK(U13:BQ13))</f>
        <v>48</v>
      </c>
      <c r="BU13" s="16" t="str">
        <f aca="false">CONCATENATE("*",BS13,"*")</f>
        <v>*prescribe*</v>
      </c>
      <c r="BV13" s="16" t="n">
        <f aca="false">COUNTIFS(U13:BQ13,BU13)</f>
        <v>0</v>
      </c>
      <c r="BW13" s="13" t="n">
        <f aca="false">BV13/BT13</f>
        <v>0</v>
      </c>
      <c r="BZ13" s="14" t="str">
        <f aca="false">IF(BY13="","",(BY13/BT13))</f>
        <v/>
      </c>
      <c r="CA13" s="16" t="n">
        <f aca="false">COUNTIFS(U13:BQ13,BU14)</f>
        <v>0</v>
      </c>
      <c r="CB13" s="16" t="str">
        <f aca="false">IF(BX13="",BU13,BX13)</f>
        <v>*prescribe*</v>
      </c>
      <c r="CC13" s="16" t="n">
        <f aca="false">COUNTIFS(U13:BQ13,CB14)</f>
        <v>0</v>
      </c>
      <c r="CD13" s="14" t="n">
        <f aca="false">CC13/BT13</f>
        <v>0</v>
      </c>
      <c r="CE13" s="16" t="s">
        <v>505</v>
      </c>
      <c r="CF13" s="14" t="n">
        <f aca="false">(COUNTIFS(U13:BQ13,CE13))/BT13</f>
        <v>0</v>
      </c>
      <c r="CH13" s="16" t="s">
        <v>506</v>
      </c>
      <c r="CI13" s="14" t="n">
        <f aca="false">(COUNTIFS(U13:BQ13,CH13))/BT13</f>
        <v>0</v>
      </c>
      <c r="CJ13" s="14" t="n">
        <f aca="false">(COUNTIFS(U13:BQ13,CH14))/BT13</f>
        <v>0</v>
      </c>
      <c r="CK13" s="15" t="s">
        <v>501</v>
      </c>
      <c r="CL13" s="16" t="s">
        <v>507</v>
      </c>
      <c r="CP13" s="16" t="s">
        <v>3655</v>
      </c>
      <c r="CQ13" s="14" t="n">
        <v>0</v>
      </c>
      <c r="CR13" s="16" t="str">
        <f aca="false">CONCATENATE(CP13,CS13)</f>
        <v>order*</v>
      </c>
      <c r="CS13" s="16" t="s">
        <v>3639</v>
      </c>
      <c r="CT13" s="16" t="str">
        <f aca="false">CP14</f>
        <v>peddle</v>
      </c>
      <c r="CU13" s="16" t="str">
        <f aca="false">CONCATENATE(CT13,CS13)</f>
        <v>peddle*</v>
      </c>
      <c r="CV13" s="14" t="n">
        <f aca="false">(COUNTIFS(U13:BQ13,CU13))/BT13</f>
        <v>0</v>
      </c>
      <c r="CX13" s="16" t="s">
        <v>3650</v>
      </c>
      <c r="CY13" s="16" t="s">
        <v>3656</v>
      </c>
      <c r="CZ13" s="16" t="s">
        <v>3642</v>
      </c>
    </row>
    <row r="14" customFormat="false" ht="14.4" hidden="false" customHeight="false" outlineLevel="0" collapsed="false">
      <c r="A14" s="4" t="s">
        <v>167</v>
      </c>
      <c r="B14" s="4" t="n">
        <v>1</v>
      </c>
      <c r="C14" s="4" t="n">
        <v>1</v>
      </c>
      <c r="D14" s="4" t="n">
        <v>2</v>
      </c>
      <c r="E14" s="4" t="n">
        <v>13</v>
      </c>
      <c r="F14" s="4" t="n">
        <v>6</v>
      </c>
      <c r="G14" s="4" t="n">
        <v>1</v>
      </c>
      <c r="H14" s="4" t="n">
        <v>1006</v>
      </c>
      <c r="I14" s="4" t="n">
        <v>11006</v>
      </c>
      <c r="J14" s="4" t="n">
        <v>1006</v>
      </c>
      <c r="K14" s="4" t="n">
        <v>21006</v>
      </c>
      <c r="L14" s="4" t="s">
        <v>132</v>
      </c>
      <c r="M14" s="16" t="s">
        <v>508</v>
      </c>
      <c r="N14" s="16" t="s">
        <v>476</v>
      </c>
      <c r="O14" s="16" t="s">
        <v>509</v>
      </c>
      <c r="P14" s="15" t="s">
        <v>510</v>
      </c>
      <c r="Q14" s="15" t="s">
        <v>282</v>
      </c>
      <c r="R14" s="16" t="n">
        <f aca="false">(1+LEN(N14)-LEN(SUBSTITUTE(N14," ","")))+1</f>
        <v>6</v>
      </c>
      <c r="S14" s="16" t="n">
        <f aca="false">(1+LEN(O14)-LEN(SUBSTITUTE(O14," ","")))</f>
        <v>9</v>
      </c>
      <c r="T14" s="16" t="s">
        <v>351</v>
      </c>
      <c r="U14" s="16" t="s">
        <v>482</v>
      </c>
      <c r="V14" s="16" t="s">
        <v>511</v>
      </c>
      <c r="W14" s="16" t="s">
        <v>512</v>
      </c>
      <c r="X14" s="16" t="s">
        <v>482</v>
      </c>
      <c r="Y14" s="16" t="s">
        <v>513</v>
      </c>
      <c r="Z14" s="19" t="s">
        <v>514</v>
      </c>
      <c r="AA14" s="19" t="s">
        <v>515</v>
      </c>
      <c r="AB14" s="0" t="s">
        <v>516</v>
      </c>
      <c r="AC14" s="19" t="s">
        <v>517</v>
      </c>
      <c r="AD14" s="12"/>
      <c r="AE14" s="0" t="s">
        <v>518</v>
      </c>
      <c r="AF14" s="0" t="s">
        <v>519</v>
      </c>
      <c r="AG14" s="19" t="s">
        <v>520</v>
      </c>
      <c r="AH14" s="0" t="s">
        <v>503</v>
      </c>
      <c r="AI14" s="19" t="s">
        <v>517</v>
      </c>
      <c r="AJ14" s="0" t="s">
        <v>521</v>
      </c>
      <c r="AK14" s="0" t="s">
        <v>522</v>
      </c>
      <c r="AL14" s="0" t="s">
        <v>523</v>
      </c>
      <c r="AM14" s="0" t="s">
        <v>524</v>
      </c>
      <c r="AN14" s="0" t="s">
        <v>502</v>
      </c>
      <c r="AO14" s="0" t="s">
        <v>525</v>
      </c>
      <c r="AP14" s="0" t="s">
        <v>526</v>
      </c>
      <c r="AQ14" s="0" t="s">
        <v>482</v>
      </c>
      <c r="AR14" s="19" t="s">
        <v>527</v>
      </c>
      <c r="AS14" s="0" t="s">
        <v>528</v>
      </c>
      <c r="AT14" s="0" t="s">
        <v>529</v>
      </c>
      <c r="AU14" s="19" t="s">
        <v>517</v>
      </c>
      <c r="AV14" s="0" t="s">
        <v>495</v>
      </c>
      <c r="AW14" s="0" t="s">
        <v>521</v>
      </c>
      <c r="AX14" s="0" t="s">
        <v>530</v>
      </c>
      <c r="AY14" s="0" t="s">
        <v>524</v>
      </c>
      <c r="AZ14" s="0" t="s">
        <v>531</v>
      </c>
      <c r="BA14" s="0" t="s">
        <v>495</v>
      </c>
      <c r="BB14" s="0" t="s">
        <v>532</v>
      </c>
      <c r="BC14" s="0" t="s">
        <v>533</v>
      </c>
      <c r="BD14" s="0" t="s">
        <v>482</v>
      </c>
      <c r="BE14" s="19" t="s">
        <v>534</v>
      </c>
      <c r="BF14" s="19" t="s">
        <v>535</v>
      </c>
      <c r="BG14" s="0" t="s">
        <v>536</v>
      </c>
      <c r="BH14" s="0" t="s">
        <v>537</v>
      </c>
      <c r="BI14" s="19" t="s">
        <v>538</v>
      </c>
      <c r="BJ14" s="19" t="s">
        <v>517</v>
      </c>
      <c r="BK14" s="0" t="s">
        <v>521</v>
      </c>
      <c r="BL14" s="19" t="s">
        <v>539</v>
      </c>
      <c r="BM14" s="0" t="s">
        <v>540</v>
      </c>
      <c r="BN14" s="0" t="s">
        <v>541</v>
      </c>
      <c r="BO14" s="0" t="s">
        <v>521</v>
      </c>
      <c r="BP14" s="19" t="s">
        <v>517</v>
      </c>
      <c r="BQ14" s="0" t="s">
        <v>542</v>
      </c>
      <c r="BS14" s="0" t="s">
        <v>543</v>
      </c>
      <c r="BT14" s="0" t="n">
        <f aca="false">49-(COUNTBLANK(U14:BQ14))</f>
        <v>48</v>
      </c>
      <c r="BU14" s="0" t="str">
        <f aca="false">CONCATENATE("*",BS14,"*")</f>
        <v>*deal*</v>
      </c>
      <c r="BV14" s="0" t="n">
        <f aca="false">COUNTIFS(U14:BQ14,BU14)</f>
        <v>0</v>
      </c>
      <c r="BW14" s="14" t="n">
        <f aca="false">BV14/BT14</f>
        <v>0</v>
      </c>
      <c r="BX14" s="0" t="s">
        <v>544</v>
      </c>
      <c r="BY14" s="0" t="n">
        <f aca="false">COUNTIFS(U14:BQ14,BX14)</f>
        <v>0</v>
      </c>
      <c r="BZ14" s="13" t="n">
        <f aca="false">IF(BY14="","",(BY14/BT14))</f>
        <v>0</v>
      </c>
      <c r="CA14" s="0" t="n">
        <f aca="false">COUNTIFS(U14:BQ14,BU13)</f>
        <v>0</v>
      </c>
      <c r="CB14" s="0" t="str">
        <f aca="false">IF(BX14="",BU14,BX14)</f>
        <v>*sell*</v>
      </c>
      <c r="CC14" s="0" t="n">
        <f aca="false">COUNTIFS(U14:BQ14,CB13)</f>
        <v>0</v>
      </c>
      <c r="CD14" s="14" t="n">
        <f aca="false">CC14/BT14</f>
        <v>0</v>
      </c>
      <c r="CE14" s="0" t="s">
        <v>544</v>
      </c>
      <c r="CF14" s="14" t="n">
        <f aca="false">(COUNTIFS(U14:BQ14,CE14))/BT14</f>
        <v>0</v>
      </c>
      <c r="CG14" s="19" t="s">
        <v>545</v>
      </c>
      <c r="CH14" s="0" t="s">
        <v>546</v>
      </c>
      <c r="CI14" s="14" t="n">
        <f aca="false">(COUNTIFS(U14:BQ14,CH14))/BT14</f>
        <v>0</v>
      </c>
      <c r="CJ14" s="14" t="n">
        <f aca="false">(COUNTIFS(U14:BQ14,CH13))/BT14</f>
        <v>0</v>
      </c>
      <c r="CK14" s="15" t="s">
        <v>535</v>
      </c>
      <c r="CL14" s="0" t="s">
        <v>507</v>
      </c>
      <c r="CP14" s="0" t="s">
        <v>3657</v>
      </c>
      <c r="CQ14" s="14" t="n">
        <v>0</v>
      </c>
      <c r="CR14" s="0" t="str">
        <f aca="false">CONCATENATE(CP14,CS14)</f>
        <v>peddle*</v>
      </c>
      <c r="CS14" s="0" t="s">
        <v>3639</v>
      </c>
      <c r="CT14" s="0" t="str">
        <f aca="false">CP13</f>
        <v>order</v>
      </c>
      <c r="CU14" s="0" t="str">
        <f aca="false">CONCATENATE(CT14,CS14)</f>
        <v>order*</v>
      </c>
      <c r="CV14" s="14" t="n">
        <f aca="false">(COUNTIFS(U14:BQ14,CU14))/BT14</f>
        <v>0</v>
      </c>
      <c r="CX14" s="16" t="s">
        <v>3650</v>
      </c>
      <c r="CY14" s="16" t="s">
        <v>3656</v>
      </c>
      <c r="CZ14" s="16" t="s">
        <v>3642</v>
      </c>
    </row>
    <row r="15" customFormat="false" ht="14.4" hidden="false" customHeight="false" outlineLevel="0" collapsed="false">
      <c r="A15" s="4" t="s">
        <v>131</v>
      </c>
      <c r="B15" s="4" t="n">
        <v>1</v>
      </c>
      <c r="C15" s="4" t="n">
        <v>1</v>
      </c>
      <c r="D15" s="4" t="n">
        <v>1</v>
      </c>
      <c r="E15" s="4" t="n">
        <v>16</v>
      </c>
      <c r="F15" s="4" t="n">
        <v>7</v>
      </c>
      <c r="G15" s="4" t="n">
        <v>0</v>
      </c>
      <c r="H15" s="4" t="n">
        <v>7</v>
      </c>
      <c r="I15" s="4" t="n">
        <v>10007</v>
      </c>
      <c r="J15" s="4" t="n">
        <v>7</v>
      </c>
      <c r="K15" s="4" t="n">
        <v>20007</v>
      </c>
      <c r="L15" s="4" t="s">
        <v>132</v>
      </c>
      <c r="M15" s="0" t="s">
        <v>548</v>
      </c>
      <c r="N15" s="0" t="s">
        <v>549</v>
      </c>
      <c r="O15" s="0" t="s">
        <v>550</v>
      </c>
      <c r="P15" s="15" t="s">
        <v>551</v>
      </c>
      <c r="Q15" s="15" t="s">
        <v>137</v>
      </c>
      <c r="R15" s="0" t="n">
        <f aca="false">(1+LEN(N15)-LEN(SUBSTITUTE(N15," ","")))+1</f>
        <v>6</v>
      </c>
      <c r="S15" s="0" t="n">
        <f aca="false">(1+LEN(O15)-LEN(SUBSTITUTE(O15," ","")))</f>
        <v>9</v>
      </c>
      <c r="T15" s="0" t="s">
        <v>351</v>
      </c>
      <c r="U15" s="0" t="s">
        <v>552</v>
      </c>
      <c r="V15" s="0" t="s">
        <v>553</v>
      </c>
      <c r="W15" s="0" t="s">
        <v>554</v>
      </c>
      <c r="X15" s="0" t="s">
        <v>555</v>
      </c>
      <c r="Y15" s="0" t="s">
        <v>555</v>
      </c>
      <c r="Z15" s="0" t="s">
        <v>556</v>
      </c>
      <c r="AA15" s="0" t="s">
        <v>552</v>
      </c>
      <c r="AB15" s="0" t="s">
        <v>557</v>
      </c>
      <c r="AC15" s="0" t="s">
        <v>555</v>
      </c>
      <c r="AD15" s="0" t="s">
        <v>555</v>
      </c>
      <c r="AE15" s="0" t="s">
        <v>552</v>
      </c>
      <c r="AF15" s="0" t="s">
        <v>553</v>
      </c>
      <c r="AG15" s="0" t="s">
        <v>555</v>
      </c>
      <c r="AH15" s="0" t="s">
        <v>552</v>
      </c>
      <c r="AI15" s="0" t="s">
        <v>558</v>
      </c>
      <c r="AJ15" s="0" t="s">
        <v>555</v>
      </c>
      <c r="AK15" s="0" t="s">
        <v>555</v>
      </c>
      <c r="AL15" s="0" t="s">
        <v>556</v>
      </c>
      <c r="AM15" s="0" t="s">
        <v>555</v>
      </c>
      <c r="AN15" s="0" t="s">
        <v>558</v>
      </c>
      <c r="AO15" s="0" t="s">
        <v>559</v>
      </c>
      <c r="AP15" s="0" t="s">
        <v>555</v>
      </c>
      <c r="AQ15" s="0" t="s">
        <v>560</v>
      </c>
      <c r="AR15" s="0" t="s">
        <v>555</v>
      </c>
      <c r="AS15" s="0" t="s">
        <v>555</v>
      </c>
      <c r="AT15" s="0" t="s">
        <v>555</v>
      </c>
      <c r="AU15" s="0" t="s">
        <v>555</v>
      </c>
      <c r="AV15" s="0" t="s">
        <v>561</v>
      </c>
      <c r="AW15" s="0" t="s">
        <v>562</v>
      </c>
      <c r="AX15" s="0" t="s">
        <v>555</v>
      </c>
      <c r="AY15" s="0" t="s">
        <v>557</v>
      </c>
      <c r="AZ15" s="0" t="s">
        <v>556</v>
      </c>
      <c r="BA15" s="0" t="s">
        <v>552</v>
      </c>
      <c r="BB15" s="0" t="s">
        <v>555</v>
      </c>
      <c r="BC15" s="0" t="s">
        <v>557</v>
      </c>
      <c r="BD15" s="0" t="s">
        <v>563</v>
      </c>
      <c r="BE15" s="0" t="s">
        <v>556</v>
      </c>
      <c r="BF15" s="0" t="s">
        <v>552</v>
      </c>
      <c r="BG15" s="0" t="s">
        <v>555</v>
      </c>
      <c r="BH15" s="0" t="s">
        <v>557</v>
      </c>
      <c r="BI15" s="0" t="s">
        <v>555</v>
      </c>
      <c r="BJ15" s="0" t="s">
        <v>564</v>
      </c>
      <c r="BK15" s="0" t="s">
        <v>555</v>
      </c>
      <c r="BL15" s="0" t="s">
        <v>556</v>
      </c>
      <c r="BM15" s="0" t="s">
        <v>555</v>
      </c>
      <c r="BN15" s="0" t="s">
        <v>565</v>
      </c>
      <c r="BO15" s="0" t="s">
        <v>555</v>
      </c>
      <c r="BP15" s="0" t="s">
        <v>562</v>
      </c>
      <c r="BQ15" s="0" t="s">
        <v>566</v>
      </c>
      <c r="BS15" s="0" t="s">
        <v>567</v>
      </c>
      <c r="BT15" s="0" t="n">
        <f aca="false">49-(COUNTBLANK(U15:BQ15))</f>
        <v>49</v>
      </c>
      <c r="BU15" s="0" t="str">
        <f aca="false">CONCATENATE("*",BS15,"*")</f>
        <v>*encounter*</v>
      </c>
      <c r="BV15" s="0" t="n">
        <f aca="false">COUNTIFS(U15:BQ15,BU15)</f>
        <v>0</v>
      </c>
      <c r="BW15" s="14" t="n">
        <f aca="false">BV15/BT15</f>
        <v>0</v>
      </c>
      <c r="BX15" s="0" t="s">
        <v>568</v>
      </c>
      <c r="BY15" s="0" t="n">
        <f aca="false">COUNTIFS(U15:BQ15,BX15)</f>
        <v>0</v>
      </c>
      <c r="BZ15" s="14" t="n">
        <f aca="false">IF(BY15="","",(BY15/BT15))</f>
        <v>0</v>
      </c>
      <c r="CA15" s="0" t="n">
        <f aca="false">COUNTIFS(U15:BQ15,BU16)</f>
        <v>0</v>
      </c>
      <c r="CB15" s="0" t="str">
        <f aca="false">IF(BX15="",BU15,BX15)</f>
        <v>*die*</v>
      </c>
      <c r="CC15" s="0" t="n">
        <f aca="false">COUNTIFS(U15:BQ15,CB16)</f>
        <v>0</v>
      </c>
      <c r="CD15" s="14" t="n">
        <f aca="false">CC15/BT15</f>
        <v>0</v>
      </c>
      <c r="CE15" s="0" t="s">
        <v>568</v>
      </c>
      <c r="CF15" s="14" t="n">
        <f aca="false">(COUNTIFS(U15:BQ15,CE15))/BT15</f>
        <v>0</v>
      </c>
      <c r="CH15" s="0" t="s">
        <v>569</v>
      </c>
      <c r="CI15" s="14" t="n">
        <f aca="false">(COUNTIFS(U15:BQ15,CH15))/BT15</f>
        <v>0</v>
      </c>
      <c r="CJ15" s="14" t="n">
        <f aca="false">(COUNTIFS(U15:BQ15,CH16))/BT15</f>
        <v>0</v>
      </c>
      <c r="CK15" s="15" t="s">
        <v>555</v>
      </c>
      <c r="CL15" s="0" t="s">
        <v>570</v>
      </c>
      <c r="CP15" s="0" t="s">
        <v>2738</v>
      </c>
      <c r="CQ15" s="14" t="n">
        <v>0</v>
      </c>
      <c r="CR15" s="0" t="str">
        <f aca="false">CONCATENATE(CP15,CS15)</f>
        <v>drown*</v>
      </c>
      <c r="CS15" s="0" t="s">
        <v>3639</v>
      </c>
      <c r="CT15" s="0" t="str">
        <f aca="false">CP14</f>
        <v>peddle</v>
      </c>
      <c r="CU15" s="0" t="str">
        <f aca="false">CONCATENATE(CT15,CS15)</f>
        <v>peddle*</v>
      </c>
      <c r="CV15" s="14" t="n">
        <f aca="false">(COUNTIFS(U15:BQ15,CU15))/BT15</f>
        <v>0</v>
      </c>
      <c r="CX15" s="16" t="s">
        <v>3650</v>
      </c>
      <c r="CY15" s="16" t="s">
        <v>3658</v>
      </c>
      <c r="CZ15" s="16" t="s">
        <v>3642</v>
      </c>
    </row>
    <row r="16" customFormat="false" ht="14.4" hidden="false" customHeight="false" outlineLevel="0" collapsed="false">
      <c r="A16" s="4" t="s">
        <v>167</v>
      </c>
      <c r="B16" s="4" t="n">
        <v>1</v>
      </c>
      <c r="C16" s="4" t="n">
        <v>1</v>
      </c>
      <c r="D16" s="4" t="n">
        <v>2</v>
      </c>
      <c r="E16" s="4" t="n">
        <v>16</v>
      </c>
      <c r="F16" s="4" t="n">
        <v>7</v>
      </c>
      <c r="G16" s="4" t="n">
        <v>1</v>
      </c>
      <c r="H16" s="4" t="n">
        <v>1007</v>
      </c>
      <c r="I16" s="4" t="n">
        <v>11007</v>
      </c>
      <c r="J16" s="4" t="n">
        <v>1007</v>
      </c>
      <c r="K16" s="4" t="n">
        <v>21007</v>
      </c>
      <c r="L16" s="4" t="s">
        <v>132</v>
      </c>
      <c r="M16" s="0" t="s">
        <v>571</v>
      </c>
      <c r="N16" s="0" t="s">
        <v>549</v>
      </c>
      <c r="O16" s="0" t="s">
        <v>572</v>
      </c>
      <c r="P16" s="15" t="s">
        <v>573</v>
      </c>
      <c r="Q16" s="15" t="s">
        <v>137</v>
      </c>
      <c r="R16" s="0" t="n">
        <f aca="false">(1+LEN(N16)-LEN(SUBSTITUTE(N16," ","")))+1</f>
        <v>6</v>
      </c>
      <c r="S16" s="0" t="n">
        <f aca="false">(1+LEN(O16)-LEN(SUBSTITUTE(O16," ","")))</f>
        <v>9</v>
      </c>
      <c r="T16" s="0" t="s">
        <v>351</v>
      </c>
      <c r="U16" s="0" t="s">
        <v>552</v>
      </c>
      <c r="V16" s="0" t="s">
        <v>574</v>
      </c>
      <c r="W16" s="0" t="s">
        <v>575</v>
      </c>
      <c r="X16" s="0" t="s">
        <v>576</v>
      </c>
      <c r="Y16" s="0" t="s">
        <v>577</v>
      </c>
      <c r="Z16" s="0" t="s">
        <v>578</v>
      </c>
      <c r="AA16" s="0" t="s">
        <v>579</v>
      </c>
      <c r="AB16" s="0" t="s">
        <v>556</v>
      </c>
      <c r="AC16" s="0" t="s">
        <v>552</v>
      </c>
      <c r="AD16" s="12"/>
      <c r="AE16" s="0" t="s">
        <v>555</v>
      </c>
      <c r="AF16" s="0" t="s">
        <v>580</v>
      </c>
      <c r="AG16" s="0" t="s">
        <v>581</v>
      </c>
      <c r="AH16" s="0" t="s">
        <v>555</v>
      </c>
      <c r="AI16" s="0" t="s">
        <v>582</v>
      </c>
      <c r="AJ16" s="0" t="s">
        <v>583</v>
      </c>
      <c r="AK16" s="0" t="s">
        <v>584</v>
      </c>
      <c r="AL16" s="0" t="s">
        <v>585</v>
      </c>
      <c r="AM16" s="0" t="s">
        <v>586</v>
      </c>
      <c r="AN16" s="0" t="s">
        <v>186</v>
      </c>
      <c r="AO16" s="0" t="s">
        <v>587</v>
      </c>
      <c r="AP16" s="0" t="s">
        <v>577</v>
      </c>
      <c r="AQ16" s="0" t="s">
        <v>557</v>
      </c>
      <c r="AR16" s="0" t="s">
        <v>588</v>
      </c>
      <c r="AS16" s="0" t="s">
        <v>589</v>
      </c>
      <c r="AT16" s="0" t="s">
        <v>582</v>
      </c>
      <c r="AU16" s="0" t="s">
        <v>582</v>
      </c>
      <c r="AV16" s="0" t="s">
        <v>582</v>
      </c>
      <c r="AW16" s="0" t="s">
        <v>590</v>
      </c>
      <c r="AX16" s="0" t="s">
        <v>591</v>
      </c>
      <c r="AY16" s="0" t="s">
        <v>555</v>
      </c>
      <c r="AZ16" s="0" t="s">
        <v>592</v>
      </c>
      <c r="BA16" s="0" t="s">
        <v>593</v>
      </c>
      <c r="BB16" s="0" t="s">
        <v>557</v>
      </c>
      <c r="BC16" s="0" t="s">
        <v>583</v>
      </c>
      <c r="BD16" s="0" t="s">
        <v>577</v>
      </c>
      <c r="BE16" s="0" t="s">
        <v>594</v>
      </c>
      <c r="BF16" s="0" t="s">
        <v>555</v>
      </c>
      <c r="BG16" s="0" t="s">
        <v>555</v>
      </c>
      <c r="BH16" s="0" t="s">
        <v>582</v>
      </c>
      <c r="BI16" s="0" t="s">
        <v>595</v>
      </c>
      <c r="BJ16" s="0" t="s">
        <v>582</v>
      </c>
      <c r="BK16" s="0" t="s">
        <v>596</v>
      </c>
      <c r="BL16" s="0" t="s">
        <v>597</v>
      </c>
      <c r="BM16" s="0" t="s">
        <v>555</v>
      </c>
      <c r="BN16" s="0" t="s">
        <v>582</v>
      </c>
      <c r="BO16" s="12"/>
      <c r="BP16" s="0" t="s">
        <v>582</v>
      </c>
      <c r="BQ16" s="0" t="s">
        <v>186</v>
      </c>
      <c r="BS16" s="0" t="s">
        <v>598</v>
      </c>
      <c r="BT16" s="0" t="n">
        <f aca="false">49-(COUNTBLANK(U16:BQ16))</f>
        <v>47</v>
      </c>
      <c r="BU16" s="0" t="str">
        <f aca="false">CONCATENATE("*",BS16,"*")</f>
        <v>*taste*</v>
      </c>
      <c r="BV16" s="0" t="n">
        <f aca="false">COUNTIFS(U16:BQ16,BU16)</f>
        <v>0</v>
      </c>
      <c r="BW16" s="14" t="n">
        <f aca="false">BV16/BT16</f>
        <v>0</v>
      </c>
      <c r="BX16" s="0" t="s">
        <v>193</v>
      </c>
      <c r="BY16" s="0" t="n">
        <f aca="false">COUNTIFS(U16:BQ16,BX16)</f>
        <v>0</v>
      </c>
      <c r="BZ16" s="14" t="n">
        <f aca="false">IF(BY16="","",(BY16/BT16))</f>
        <v>0</v>
      </c>
      <c r="CA16" s="0" t="n">
        <f aca="false">COUNTIFS(U16:BQ16,BU15)</f>
        <v>0</v>
      </c>
      <c r="CB16" s="0" t="str">
        <f aca="false">IF(BX16="",BU16,BX16)</f>
        <v>*eat*</v>
      </c>
      <c r="CC16" s="0" t="n">
        <f aca="false">COUNTIFS(U16:BQ16,CB15)</f>
        <v>0</v>
      </c>
      <c r="CD16" s="14" t="n">
        <f aca="false">CC16/BT16</f>
        <v>0</v>
      </c>
      <c r="CE16" s="0" t="s">
        <v>193</v>
      </c>
      <c r="CF16" s="14" t="n">
        <f aca="false">(COUNTIFS(U16:BQ16,CE16))/BT16</f>
        <v>0</v>
      </c>
      <c r="CH16" s="0" t="s">
        <v>194</v>
      </c>
      <c r="CI16" s="14" t="n">
        <f aca="false">(COUNTIFS(U16:BQ16,CH16))/BT16</f>
        <v>0</v>
      </c>
      <c r="CJ16" s="14" t="n">
        <f aca="false">(COUNTIFS(U16:BQ16,CH15))/BT16</f>
        <v>0</v>
      </c>
      <c r="CK16" s="15" t="s">
        <v>186</v>
      </c>
      <c r="CL16" s="0" t="s">
        <v>570</v>
      </c>
      <c r="CN16" s="16"/>
      <c r="CP16" s="0" t="s">
        <v>3659</v>
      </c>
      <c r="CQ16" s="14" t="n">
        <v>0</v>
      </c>
      <c r="CR16" s="0" t="str">
        <f aca="false">CONCATENATE(CP16,CS16)</f>
        <v>dine*</v>
      </c>
      <c r="CS16" s="0" t="s">
        <v>3639</v>
      </c>
      <c r="CT16" s="0" t="str">
        <f aca="false">CP17</f>
        <v>lunge</v>
      </c>
      <c r="CU16" s="0" t="str">
        <f aca="false">CONCATENATE(CT16,CS16)</f>
        <v>lunge*</v>
      </c>
      <c r="CV16" s="14" t="n">
        <f aca="false">(COUNTIFS(U16:BQ16,CU16))/BT16</f>
        <v>0</v>
      </c>
      <c r="CX16" s="16" t="s">
        <v>3650</v>
      </c>
      <c r="CY16" s="16" t="s">
        <v>3658</v>
      </c>
      <c r="CZ16" s="16" t="s">
        <v>3642</v>
      </c>
    </row>
    <row r="17" s="16" customFormat="true" ht="14.4" hidden="false" customHeight="false" outlineLevel="0" collapsed="false">
      <c r="A17" s="4" t="s">
        <v>131</v>
      </c>
      <c r="B17" s="4" t="n">
        <v>1</v>
      </c>
      <c r="C17" s="4" t="n">
        <v>1</v>
      </c>
      <c r="D17" s="4" t="n">
        <v>1</v>
      </c>
      <c r="E17" s="4" t="n">
        <v>17</v>
      </c>
      <c r="F17" s="4" t="n">
        <v>8</v>
      </c>
      <c r="G17" s="4" t="n">
        <v>0</v>
      </c>
      <c r="H17" s="4" t="n">
        <v>8</v>
      </c>
      <c r="I17" s="4" t="n">
        <v>10008</v>
      </c>
      <c r="J17" s="4" t="n">
        <v>8</v>
      </c>
      <c r="K17" s="4" t="n">
        <v>20008</v>
      </c>
      <c r="L17" s="4" t="s">
        <v>132</v>
      </c>
      <c r="M17" s="16" t="s">
        <v>599</v>
      </c>
      <c r="N17" s="16" t="s">
        <v>600</v>
      </c>
      <c r="O17" s="16" t="s">
        <v>601</v>
      </c>
      <c r="P17" s="15" t="s">
        <v>602</v>
      </c>
      <c r="Q17" s="15" t="s">
        <v>137</v>
      </c>
      <c r="R17" s="16" t="n">
        <f aca="false">(1+LEN(N17)-LEN(SUBSTITUTE(N17," ","")))+1</f>
        <v>6</v>
      </c>
      <c r="S17" s="16" t="n">
        <f aca="false">(1+LEN(O17)-LEN(SUBSTITUTE(O17," ","")))</f>
        <v>10</v>
      </c>
      <c r="T17" s="16" t="s">
        <v>351</v>
      </c>
      <c r="U17" s="16" t="s">
        <v>603</v>
      </c>
      <c r="V17" s="16" t="s">
        <v>603</v>
      </c>
      <c r="W17" s="16" t="s">
        <v>604</v>
      </c>
      <c r="X17" s="16" t="s">
        <v>222</v>
      </c>
      <c r="Y17" s="16" t="s">
        <v>605</v>
      </c>
      <c r="Z17" s="16" t="s">
        <v>606</v>
      </c>
      <c r="AA17" s="16" t="s">
        <v>607</v>
      </c>
      <c r="AB17" s="16" t="s">
        <v>608</v>
      </c>
      <c r="AC17" s="16" t="s">
        <v>608</v>
      </c>
      <c r="AD17" s="16" t="s">
        <v>609</v>
      </c>
      <c r="AE17" s="16" t="s">
        <v>603</v>
      </c>
      <c r="AF17" s="16" t="s">
        <v>608</v>
      </c>
      <c r="AG17" s="16" t="s">
        <v>610</v>
      </c>
      <c r="AH17" s="16" t="s">
        <v>611</v>
      </c>
      <c r="AI17" s="16" t="s">
        <v>222</v>
      </c>
      <c r="AJ17" s="16" t="s">
        <v>603</v>
      </c>
      <c r="AK17" s="16" t="s">
        <v>612</v>
      </c>
      <c r="AL17" s="16" t="s">
        <v>613</v>
      </c>
      <c r="AM17" s="16" t="s">
        <v>603</v>
      </c>
      <c r="AN17" s="16" t="s">
        <v>614</v>
      </c>
      <c r="AO17" s="16" t="s">
        <v>608</v>
      </c>
      <c r="AP17" s="16" t="s">
        <v>217</v>
      </c>
      <c r="AQ17" s="16" t="s">
        <v>615</v>
      </c>
      <c r="AR17" s="16" t="s">
        <v>616</v>
      </c>
      <c r="AS17" s="16" t="s">
        <v>617</v>
      </c>
      <c r="AT17" s="16" t="s">
        <v>608</v>
      </c>
      <c r="AU17" s="16" t="s">
        <v>217</v>
      </c>
      <c r="AV17" s="16" t="s">
        <v>618</v>
      </c>
      <c r="AW17" s="16" t="s">
        <v>222</v>
      </c>
      <c r="AX17" s="16" t="s">
        <v>217</v>
      </c>
      <c r="AY17" s="16" t="s">
        <v>603</v>
      </c>
      <c r="AZ17" s="16" t="s">
        <v>217</v>
      </c>
      <c r="BA17" s="16" t="s">
        <v>603</v>
      </c>
      <c r="BB17" s="16" t="s">
        <v>217</v>
      </c>
      <c r="BC17" s="16" t="s">
        <v>222</v>
      </c>
      <c r="BD17" s="16" t="s">
        <v>608</v>
      </c>
      <c r="BE17" s="16" t="s">
        <v>619</v>
      </c>
      <c r="BF17" s="16" t="s">
        <v>608</v>
      </c>
      <c r="BG17" s="16" t="s">
        <v>217</v>
      </c>
      <c r="BH17" s="16" t="s">
        <v>603</v>
      </c>
      <c r="BI17" s="16" t="s">
        <v>603</v>
      </c>
      <c r="BJ17" s="16" t="s">
        <v>620</v>
      </c>
      <c r="BK17" s="16" t="s">
        <v>621</v>
      </c>
      <c r="BL17" s="16" t="s">
        <v>622</v>
      </c>
      <c r="BM17" s="16" t="s">
        <v>623</v>
      </c>
      <c r="BN17" s="16" t="s">
        <v>624</v>
      </c>
      <c r="BO17" s="16" t="s">
        <v>217</v>
      </c>
      <c r="BP17" s="16" t="s">
        <v>603</v>
      </c>
      <c r="BQ17" s="16" t="s">
        <v>222</v>
      </c>
      <c r="BS17" s="16" t="s">
        <v>560</v>
      </c>
      <c r="BT17" s="16" t="n">
        <f aca="false">49-(COUNTBLANK(U17:BQ17))</f>
        <v>49</v>
      </c>
      <c r="BU17" s="16" t="str">
        <f aca="false">CONCATENATE("*",BS17,"*")</f>
        <v>*play*</v>
      </c>
      <c r="BV17" s="16" t="n">
        <f aca="false">COUNTIFS(U17:BQ17,BU17)</f>
        <v>0</v>
      </c>
      <c r="BW17" s="14" t="n">
        <f aca="false">BV17/BT17</f>
        <v>0</v>
      </c>
      <c r="BX17" s="16" t="s">
        <v>244</v>
      </c>
      <c r="BY17" s="16" t="n">
        <f aca="false">COUNTIFS(U17:BQ17,BX17)</f>
        <v>0</v>
      </c>
      <c r="BZ17" s="18" t="n">
        <f aca="false">IF(BY17="","",(BY17/BT17))</f>
        <v>0</v>
      </c>
      <c r="CA17" s="16" t="n">
        <f aca="false">COUNTIFS(U17:BQ17,BU18)</f>
        <v>0</v>
      </c>
      <c r="CB17" s="16" t="str">
        <f aca="false">IF(BX17="",BU17,BX17)</f>
        <v>*jump*</v>
      </c>
      <c r="CC17" s="16" t="n">
        <f aca="false">COUNTIFS(U17:BQ17,CB18)</f>
        <v>0</v>
      </c>
      <c r="CD17" s="14" t="n">
        <f aca="false">CC17/BT17</f>
        <v>0</v>
      </c>
      <c r="CE17" s="16" t="s">
        <v>244</v>
      </c>
      <c r="CF17" s="14" t="n">
        <f aca="false">(COUNTIFS(U17:BQ17,CE17))/BT17</f>
        <v>0</v>
      </c>
      <c r="CH17" s="16" t="s">
        <v>246</v>
      </c>
      <c r="CI17" s="14" t="n">
        <f aca="false">(COUNTIFS(U17:BQ17,CH17))/BT17</f>
        <v>0</v>
      </c>
      <c r="CJ17" s="14" t="n">
        <f aca="false">(COUNTIFS(U17:BQ17,CH18))/BT17</f>
        <v>0</v>
      </c>
      <c r="CK17" s="15" t="s">
        <v>217</v>
      </c>
      <c r="CL17" s="16" t="s">
        <v>625</v>
      </c>
      <c r="CP17" s="16" t="s">
        <v>1047</v>
      </c>
      <c r="CQ17" s="14" t="n">
        <v>0</v>
      </c>
      <c r="CR17" s="16" t="str">
        <f aca="false">CONCATENATE(CP17,CS17)</f>
        <v>lunge*</v>
      </c>
      <c r="CS17" s="16" t="s">
        <v>3639</v>
      </c>
      <c r="CT17" s="16" t="str">
        <f aca="false">CP16</f>
        <v>dine</v>
      </c>
      <c r="CU17" s="16" t="str">
        <f aca="false">CONCATENATE(CT17,CS17)</f>
        <v>dine*</v>
      </c>
      <c r="CV17" s="14" t="n">
        <f aca="false">(COUNTIFS(U17:BQ17,CU17))/BT17</f>
        <v>0</v>
      </c>
      <c r="CX17" s="16" t="s">
        <v>3650</v>
      </c>
      <c r="CY17" s="16" t="s">
        <v>3660</v>
      </c>
      <c r="CZ17" s="16" t="s">
        <v>3642</v>
      </c>
    </row>
    <row r="18" customFormat="false" ht="14.4" hidden="false" customHeight="false" outlineLevel="0" collapsed="false">
      <c r="A18" s="4" t="s">
        <v>167</v>
      </c>
      <c r="B18" s="4" t="n">
        <v>1</v>
      </c>
      <c r="C18" s="4" t="n">
        <v>1</v>
      </c>
      <c r="D18" s="4" t="n">
        <v>2</v>
      </c>
      <c r="E18" s="4" t="n">
        <v>17</v>
      </c>
      <c r="F18" s="4" t="n">
        <v>8</v>
      </c>
      <c r="G18" s="4" t="n">
        <v>1</v>
      </c>
      <c r="H18" s="4" t="n">
        <v>1008</v>
      </c>
      <c r="I18" s="4" t="n">
        <v>11008</v>
      </c>
      <c r="J18" s="4" t="n">
        <v>1008</v>
      </c>
      <c r="K18" s="4" t="n">
        <v>21008</v>
      </c>
      <c r="L18" s="4" t="s">
        <v>132</v>
      </c>
      <c r="M18" s="16" t="s">
        <v>626</v>
      </c>
      <c r="N18" s="16" t="s">
        <v>600</v>
      </c>
      <c r="O18" s="16" t="s">
        <v>627</v>
      </c>
      <c r="P18" s="15" t="s">
        <v>602</v>
      </c>
      <c r="Q18" s="15" t="s">
        <v>137</v>
      </c>
      <c r="R18" s="16" t="n">
        <f aca="false">(1+LEN(N18)-LEN(SUBSTITUTE(N18," ","")))+1</f>
        <v>6</v>
      </c>
      <c r="S18" s="16" t="n">
        <f aca="false">(1+LEN(O18)-LEN(SUBSTITUTE(O18," ","")))</f>
        <v>10</v>
      </c>
      <c r="T18" s="16" t="s">
        <v>351</v>
      </c>
      <c r="U18" s="16" t="s">
        <v>628</v>
      </c>
      <c r="V18" s="16" t="s">
        <v>629</v>
      </c>
      <c r="W18" s="19" t="s">
        <v>630</v>
      </c>
      <c r="X18" s="0" t="s">
        <v>619</v>
      </c>
      <c r="Y18" s="0" t="s">
        <v>631</v>
      </c>
      <c r="Z18" s="0" t="s">
        <v>632</v>
      </c>
      <c r="AA18" s="0" t="s">
        <v>603</v>
      </c>
      <c r="AB18" s="19" t="s">
        <v>633</v>
      </c>
      <c r="AC18" s="0" t="s">
        <v>634</v>
      </c>
      <c r="AD18" s="0" t="s">
        <v>635</v>
      </c>
      <c r="AE18" s="0" t="s">
        <v>636</v>
      </c>
      <c r="AF18" s="0" t="s">
        <v>637</v>
      </c>
      <c r="AG18" s="0" t="s">
        <v>618</v>
      </c>
      <c r="AH18" s="0" t="s">
        <v>638</v>
      </c>
      <c r="AI18" s="0" t="s">
        <v>632</v>
      </c>
      <c r="AJ18" s="19" t="s">
        <v>639</v>
      </c>
      <c r="AK18" s="0" t="s">
        <v>640</v>
      </c>
      <c r="AL18" s="0" t="s">
        <v>629</v>
      </c>
      <c r="AM18" s="0" t="s">
        <v>607</v>
      </c>
      <c r="AN18" s="0" t="s">
        <v>641</v>
      </c>
      <c r="AO18" s="19" t="s">
        <v>633</v>
      </c>
      <c r="AP18" s="0" t="s">
        <v>642</v>
      </c>
      <c r="AQ18" s="19" t="s">
        <v>633</v>
      </c>
      <c r="AR18" s="0" t="s">
        <v>631</v>
      </c>
      <c r="AS18" s="19" t="s">
        <v>643</v>
      </c>
      <c r="AT18" s="0" t="s">
        <v>619</v>
      </c>
      <c r="AU18" s="0" t="s">
        <v>634</v>
      </c>
      <c r="AV18" s="0" t="s">
        <v>644</v>
      </c>
      <c r="AW18" s="0" t="s">
        <v>634</v>
      </c>
      <c r="AX18" s="0" t="s">
        <v>609</v>
      </c>
      <c r="AY18" s="19" t="s">
        <v>633</v>
      </c>
      <c r="AZ18" s="0" t="s">
        <v>645</v>
      </c>
      <c r="BA18" s="0" t="s">
        <v>646</v>
      </c>
      <c r="BB18" s="0" t="s">
        <v>647</v>
      </c>
      <c r="BC18" s="0" t="s">
        <v>619</v>
      </c>
      <c r="BD18" s="0" t="s">
        <v>632</v>
      </c>
      <c r="BE18" s="0" t="s">
        <v>648</v>
      </c>
      <c r="BF18" s="0" t="s">
        <v>646</v>
      </c>
      <c r="BG18" s="0" t="s">
        <v>649</v>
      </c>
      <c r="BH18" s="0" t="s">
        <v>647</v>
      </c>
      <c r="BI18" s="0" t="s">
        <v>650</v>
      </c>
      <c r="BJ18" s="0" t="s">
        <v>632</v>
      </c>
      <c r="BK18" s="19" t="s">
        <v>643</v>
      </c>
      <c r="BL18" s="0" t="s">
        <v>651</v>
      </c>
      <c r="BM18" s="0" t="s">
        <v>652</v>
      </c>
      <c r="BN18" s="19" t="s">
        <v>633</v>
      </c>
      <c r="BO18" s="0" t="s">
        <v>653</v>
      </c>
      <c r="BP18" s="0" t="s">
        <v>654</v>
      </c>
      <c r="BQ18" s="0" t="s">
        <v>655</v>
      </c>
      <c r="BS18" s="0" t="s">
        <v>644</v>
      </c>
      <c r="BT18" s="0" t="n">
        <f aca="false">49-(COUNTBLANK(U18:BQ18))</f>
        <v>49</v>
      </c>
      <c r="BU18" s="0" t="str">
        <f aca="false">CONCATENATE("*",BS18,"*")</f>
        <v>*drive*</v>
      </c>
      <c r="BV18" s="0" t="n">
        <f aca="false">COUNTIFS(U18:BQ18,BU18)</f>
        <v>0</v>
      </c>
      <c r="BW18" s="14" t="n">
        <f aca="false">BV18/BT18</f>
        <v>0</v>
      </c>
      <c r="BX18" s="0" t="s">
        <v>656</v>
      </c>
      <c r="BY18" s="0" t="n">
        <f aca="false">COUNTIFS(U18:BQ18,BX18)</f>
        <v>0</v>
      </c>
      <c r="BZ18" s="18" t="n">
        <f aca="false">IF(BY18="","",(BY18/BT18))</f>
        <v>0</v>
      </c>
      <c r="CA18" s="0" t="n">
        <f aca="false">COUNTIFS(U18:BQ18,BU17)</f>
        <v>0</v>
      </c>
      <c r="CB18" s="0" t="str">
        <f aca="false">IF(BX18="",BU18,BX18)</f>
        <v>*swerve*</v>
      </c>
      <c r="CC18" s="0" t="n">
        <f aca="false">COUNTIFS(U18:BQ18,CB17)</f>
        <v>0</v>
      </c>
      <c r="CD18" s="14" t="n">
        <f aca="false">CC18/BT18</f>
        <v>0</v>
      </c>
      <c r="CE18" s="0" t="s">
        <v>657</v>
      </c>
      <c r="CF18" s="14" t="n">
        <f aca="false">(COUNTIFS(U18:BQ18,CE18))/BT18</f>
        <v>0</v>
      </c>
      <c r="CH18" s="16" t="s">
        <v>658</v>
      </c>
      <c r="CI18" s="14" t="n">
        <f aca="false">(COUNTIFS(U18:BQ18,CH18))/BT18</f>
        <v>0</v>
      </c>
      <c r="CJ18" s="14" t="n">
        <f aca="false">(COUNTIFS(U18:BQ18,CH17))/BT18</f>
        <v>0</v>
      </c>
      <c r="CK18" s="15" t="s">
        <v>633</v>
      </c>
      <c r="CL18" s="0" t="s">
        <v>625</v>
      </c>
      <c r="CP18" s="0" t="s">
        <v>3661</v>
      </c>
      <c r="CQ18" s="14" t="n">
        <v>0.0204081632653061</v>
      </c>
      <c r="CR18" s="0" t="str">
        <f aca="false">CONCATENATE(CP18,CS18)</f>
        <v>steer*</v>
      </c>
      <c r="CS18" s="0" t="s">
        <v>3639</v>
      </c>
      <c r="CT18" s="0" t="str">
        <f aca="false">CP19</f>
        <v>handle</v>
      </c>
      <c r="CU18" s="0" t="str">
        <f aca="false">CONCATENATE(CT18,CS18)</f>
        <v>handle*</v>
      </c>
      <c r="CV18" s="14" t="n">
        <f aca="false">(COUNTIFS(U18:BQ18,CU18))/BT18</f>
        <v>0</v>
      </c>
      <c r="CX18" s="16" t="s">
        <v>3650</v>
      </c>
      <c r="CY18" s="16" t="s">
        <v>3660</v>
      </c>
      <c r="CZ18" s="16" t="s">
        <v>3642</v>
      </c>
    </row>
    <row r="19" customFormat="false" ht="14.4" hidden="false" customHeight="false" outlineLevel="0" collapsed="false">
      <c r="A19" s="4" t="s">
        <v>131</v>
      </c>
      <c r="B19" s="4" t="n">
        <v>1</v>
      </c>
      <c r="C19" s="4" t="n">
        <v>1</v>
      </c>
      <c r="D19" s="4" t="n">
        <v>1</v>
      </c>
      <c r="E19" s="4" t="n">
        <v>18</v>
      </c>
      <c r="F19" s="4" t="n">
        <v>9</v>
      </c>
      <c r="G19" s="4" t="n">
        <v>0</v>
      </c>
      <c r="H19" s="4" t="n">
        <v>9</v>
      </c>
      <c r="I19" s="4" t="n">
        <v>10009</v>
      </c>
      <c r="J19" s="4" t="n">
        <v>9</v>
      </c>
      <c r="K19" s="4" t="s">
        <v>200</v>
      </c>
      <c r="L19" s="4" t="s">
        <v>132</v>
      </c>
      <c r="M19" s="0" t="s">
        <v>659</v>
      </c>
      <c r="N19" s="0" t="s">
        <v>660</v>
      </c>
      <c r="O19" s="0" t="s">
        <v>661</v>
      </c>
      <c r="P19" s="15"/>
      <c r="Q19" s="15"/>
      <c r="R19" s="0" t="n">
        <f aca="false">(1+LEN(N19)-LEN(SUBSTITUTE(N19," ","")))+1</f>
        <v>6</v>
      </c>
      <c r="S19" s="0" t="n">
        <f aca="false">(1+LEN(O19)-LEN(SUBSTITUTE(O19," ","")))</f>
        <v>10</v>
      </c>
      <c r="T19" s="0" t="s">
        <v>351</v>
      </c>
      <c r="U19" s="0" t="s">
        <v>662</v>
      </c>
      <c r="V19" s="19" t="s">
        <v>663</v>
      </c>
      <c r="W19" s="19" t="s">
        <v>664</v>
      </c>
      <c r="X19" s="19" t="s">
        <v>665</v>
      </c>
      <c r="Y19" s="19" t="s">
        <v>666</v>
      </c>
      <c r="Z19" s="0" t="s">
        <v>667</v>
      </c>
      <c r="AA19" s="19" t="s">
        <v>668</v>
      </c>
      <c r="AB19" s="0" t="s">
        <v>669</v>
      </c>
      <c r="AC19" s="0" t="s">
        <v>558</v>
      </c>
      <c r="AD19" s="0" t="s">
        <v>670</v>
      </c>
      <c r="AE19" s="0" t="s">
        <v>671</v>
      </c>
      <c r="AF19" s="0" t="s">
        <v>672</v>
      </c>
      <c r="AG19" s="0" t="s">
        <v>514</v>
      </c>
      <c r="AH19" s="0" t="s">
        <v>673</v>
      </c>
      <c r="AI19" s="0" t="s">
        <v>674</v>
      </c>
      <c r="AJ19" s="0" t="s">
        <v>514</v>
      </c>
      <c r="AK19" s="0" t="s">
        <v>675</v>
      </c>
      <c r="AL19" s="0" t="s">
        <v>676</v>
      </c>
      <c r="AM19" s="0" t="s">
        <v>677</v>
      </c>
      <c r="AN19" s="0" t="s">
        <v>678</v>
      </c>
      <c r="AO19" s="0" t="s">
        <v>679</v>
      </c>
      <c r="AP19" s="19" t="s">
        <v>680</v>
      </c>
      <c r="AQ19" s="19" t="s">
        <v>681</v>
      </c>
      <c r="AR19" s="19" t="s">
        <v>681</v>
      </c>
      <c r="AS19" s="0" t="s">
        <v>682</v>
      </c>
      <c r="AT19" s="19" t="s">
        <v>681</v>
      </c>
      <c r="AU19" s="0" t="s">
        <v>683</v>
      </c>
      <c r="AV19" s="19" t="s">
        <v>684</v>
      </c>
      <c r="AW19" s="0" t="s">
        <v>667</v>
      </c>
      <c r="AX19" s="19" t="s">
        <v>681</v>
      </c>
      <c r="AY19" s="0" t="s">
        <v>556</v>
      </c>
      <c r="AZ19" s="19" t="s">
        <v>681</v>
      </c>
      <c r="BA19" s="0" t="s">
        <v>514</v>
      </c>
      <c r="BB19" s="0" t="s">
        <v>685</v>
      </c>
      <c r="BC19" s="0" t="s">
        <v>374</v>
      </c>
      <c r="BD19" s="19" t="s">
        <v>681</v>
      </c>
      <c r="BE19" s="0" t="s">
        <v>686</v>
      </c>
      <c r="BF19" s="19" t="s">
        <v>681</v>
      </c>
      <c r="BG19" s="0" t="s">
        <v>687</v>
      </c>
      <c r="BH19" s="0" t="s">
        <v>688</v>
      </c>
      <c r="BI19" s="12"/>
      <c r="BJ19" s="0" t="s">
        <v>689</v>
      </c>
      <c r="BK19" s="0" t="s">
        <v>690</v>
      </c>
      <c r="BL19" s="0" t="s">
        <v>514</v>
      </c>
      <c r="BM19" s="19" t="s">
        <v>665</v>
      </c>
      <c r="BN19" s="0" t="s">
        <v>691</v>
      </c>
      <c r="BO19" s="0" t="s">
        <v>692</v>
      </c>
      <c r="BP19" s="0" t="s">
        <v>693</v>
      </c>
      <c r="BQ19" s="0" t="s">
        <v>694</v>
      </c>
      <c r="BS19" s="0" t="s">
        <v>695</v>
      </c>
      <c r="BT19" s="0" t="n">
        <f aca="false">49-(COUNTBLANK(U19:BQ19))</f>
        <v>48</v>
      </c>
      <c r="BU19" s="0" t="str">
        <f aca="false">CONCATENATE("*",BS19,"*")</f>
        <v>*treat*</v>
      </c>
      <c r="BV19" s="0" t="n">
        <f aca="false">COUNTIFS(U19:BQ19,BU19)</f>
        <v>0</v>
      </c>
      <c r="BW19" s="14" t="n">
        <f aca="false">BV19/BT19</f>
        <v>0</v>
      </c>
      <c r="BX19" s="0" t="s">
        <v>696</v>
      </c>
      <c r="BY19" s="0" t="n">
        <f aca="false">COUNTIFS(U19:BQ19,BX19)</f>
        <v>0</v>
      </c>
      <c r="BZ19" s="18" t="n">
        <f aca="false">IF(BY19="","",(BY19/BT19))</f>
        <v>0</v>
      </c>
      <c r="CA19" s="0" t="n">
        <f aca="false">COUNTIFS(U19:BQ19,BU20)</f>
        <v>0</v>
      </c>
      <c r="CB19" s="0" t="str">
        <f aca="false">IF(BX19="",BU19,BX19)</f>
        <v>*touch*</v>
      </c>
      <c r="CC19" s="0" t="n">
        <f aca="false">COUNTIFS(U19:BQ19,CB20)</f>
        <v>0</v>
      </c>
      <c r="CD19" s="14" t="n">
        <f aca="false">CC19/BT19</f>
        <v>0</v>
      </c>
      <c r="CE19" s="0" t="s">
        <v>696</v>
      </c>
      <c r="CF19" s="14" t="n">
        <f aca="false">(COUNTIFS(U19:BQ19,CE19))/BT19</f>
        <v>0</v>
      </c>
      <c r="CG19" s="19" t="s">
        <v>697</v>
      </c>
      <c r="CH19" s="0" t="s">
        <v>698</v>
      </c>
      <c r="CI19" s="14" t="n">
        <f aca="false">(COUNTIFS(U19:BQ19,CH19))/BT19</f>
        <v>0</v>
      </c>
      <c r="CJ19" s="14" t="n">
        <f aca="false">(COUNTIFS(U19:BQ19,CH20))/BT19</f>
        <v>0</v>
      </c>
      <c r="CK19" s="15" t="s">
        <v>699</v>
      </c>
      <c r="CL19" s="0" t="s">
        <v>700</v>
      </c>
      <c r="CP19" s="0" t="s">
        <v>3662</v>
      </c>
      <c r="CQ19" s="14" t="n">
        <v>0.0416666666666667</v>
      </c>
      <c r="CR19" s="0" t="str">
        <f aca="false">CONCATENATE(CP19,CS19)</f>
        <v>handle*</v>
      </c>
      <c r="CS19" s="0" t="s">
        <v>3639</v>
      </c>
      <c r="CT19" s="0" t="str">
        <f aca="false">CP20</f>
        <v>observe</v>
      </c>
      <c r="CU19" s="0" t="str">
        <f aca="false">CONCATENATE(CT19,CS19)</f>
        <v>observe*</v>
      </c>
      <c r="CV19" s="14" t="n">
        <f aca="false">(COUNTIFS(U19:BQ19,CU19))/BT19</f>
        <v>0</v>
      </c>
      <c r="CX19" s="16" t="s">
        <v>3650</v>
      </c>
      <c r="CY19" s="16" t="s">
        <v>676</v>
      </c>
      <c r="CZ19" s="16" t="s">
        <v>3642</v>
      </c>
    </row>
    <row r="20" customFormat="false" ht="14.4" hidden="false" customHeight="false" outlineLevel="0" collapsed="false">
      <c r="A20" s="4" t="s">
        <v>167</v>
      </c>
      <c r="B20" s="4" t="n">
        <v>1</v>
      </c>
      <c r="C20" s="4" t="n">
        <v>1</v>
      </c>
      <c r="D20" s="4" t="n">
        <v>2</v>
      </c>
      <c r="E20" s="4" t="n">
        <v>18</v>
      </c>
      <c r="F20" s="4" t="n">
        <v>9</v>
      </c>
      <c r="G20" s="4" t="n">
        <v>1</v>
      </c>
      <c r="H20" s="4" t="n">
        <v>1009</v>
      </c>
      <c r="I20" s="4" t="n">
        <v>11009</v>
      </c>
      <c r="J20" s="4" t="n">
        <v>1009</v>
      </c>
      <c r="K20" s="4" t="s">
        <v>200</v>
      </c>
      <c r="L20" s="4" t="s">
        <v>132</v>
      </c>
      <c r="M20" s="0" t="s">
        <v>701</v>
      </c>
      <c r="N20" s="0" t="s">
        <v>660</v>
      </c>
      <c r="O20" s="0" t="s">
        <v>702</v>
      </c>
      <c r="P20" s="16"/>
      <c r="Q20" s="16"/>
      <c r="R20" s="0" t="n">
        <f aca="false">(1+LEN(N20)-LEN(SUBSTITUTE(N20," ","")))+1</f>
        <v>6</v>
      </c>
      <c r="S20" s="0" t="n">
        <f aca="false">(1+LEN(O20)-LEN(SUBSTITUTE(O20," ","")))</f>
        <v>10</v>
      </c>
      <c r="T20" s="0" t="s">
        <v>351</v>
      </c>
      <c r="U20" s="0" t="s">
        <v>703</v>
      </c>
      <c r="V20" s="19" t="s">
        <v>704</v>
      </c>
      <c r="W20" s="19" t="s">
        <v>705</v>
      </c>
      <c r="X20" s="0" t="s">
        <v>706</v>
      </c>
      <c r="Y20" s="19" t="s">
        <v>707</v>
      </c>
      <c r="Z20" s="19" t="s">
        <v>708</v>
      </c>
      <c r="AA20" s="19" t="s">
        <v>704</v>
      </c>
      <c r="AB20" s="0" t="s">
        <v>709</v>
      </c>
      <c r="AC20" s="0" t="s">
        <v>710</v>
      </c>
      <c r="AD20" s="19" t="s">
        <v>704</v>
      </c>
      <c r="AE20" s="19" t="s">
        <v>711</v>
      </c>
      <c r="AF20" s="0" t="s">
        <v>712</v>
      </c>
      <c r="AG20" s="0" t="s">
        <v>713</v>
      </c>
      <c r="AH20" s="19" t="s">
        <v>714</v>
      </c>
      <c r="AI20" s="19" t="s">
        <v>704</v>
      </c>
      <c r="AJ20" s="19" t="s">
        <v>715</v>
      </c>
      <c r="AK20" s="0" t="s">
        <v>716</v>
      </c>
      <c r="AL20" s="19" t="s">
        <v>717</v>
      </c>
      <c r="AM20" s="0" t="s">
        <v>718</v>
      </c>
      <c r="AN20" s="19" t="s">
        <v>708</v>
      </c>
      <c r="AO20" s="19" t="s">
        <v>708</v>
      </c>
      <c r="AP20" s="19" t="s">
        <v>719</v>
      </c>
      <c r="AQ20" s="19" t="s">
        <v>708</v>
      </c>
      <c r="AR20" s="19" t="s">
        <v>704</v>
      </c>
      <c r="AS20" s="0" t="s">
        <v>171</v>
      </c>
      <c r="AT20" s="0" t="s">
        <v>720</v>
      </c>
      <c r="AU20" s="19" t="s">
        <v>708</v>
      </c>
      <c r="AV20" s="0" t="s">
        <v>666</v>
      </c>
      <c r="AW20" s="19" t="s">
        <v>708</v>
      </c>
      <c r="AX20" s="0" t="s">
        <v>304</v>
      </c>
      <c r="AY20" s="19" t="s">
        <v>721</v>
      </c>
      <c r="AZ20" s="19" t="s">
        <v>722</v>
      </c>
      <c r="BA20" s="19" t="s">
        <v>723</v>
      </c>
      <c r="BB20" s="19" t="s">
        <v>708</v>
      </c>
      <c r="BC20" s="0" t="s">
        <v>724</v>
      </c>
      <c r="BD20" s="19" t="s">
        <v>722</v>
      </c>
      <c r="BE20" s="0" t="s">
        <v>725</v>
      </c>
      <c r="BF20" s="19" t="s">
        <v>722</v>
      </c>
      <c r="BG20" s="19" t="s">
        <v>708</v>
      </c>
      <c r="BH20" s="19" t="s">
        <v>708</v>
      </c>
      <c r="BI20" s="0" t="s">
        <v>726</v>
      </c>
      <c r="BJ20" s="19" t="s">
        <v>708</v>
      </c>
      <c r="BK20" s="0" t="s">
        <v>727</v>
      </c>
      <c r="BL20" s="19" t="s">
        <v>704</v>
      </c>
      <c r="BM20" s="0" t="s">
        <v>728</v>
      </c>
      <c r="BN20" s="0" t="s">
        <v>729</v>
      </c>
      <c r="BO20" s="19" t="s">
        <v>730</v>
      </c>
      <c r="BP20" s="19" t="s">
        <v>722</v>
      </c>
      <c r="BQ20" s="0" t="s">
        <v>560</v>
      </c>
      <c r="BS20" s="0" t="s">
        <v>728</v>
      </c>
      <c r="BT20" s="0" t="n">
        <f aca="false">49-(COUNTBLANK(U20:BQ20))</f>
        <v>49</v>
      </c>
      <c r="BU20" s="0" t="str">
        <f aca="false">CONCATENATE("*",BS20,"*")</f>
        <v>*visit*</v>
      </c>
      <c r="BV20" s="0" t="n">
        <f aca="false">COUNTIFS(U20:BQ20,BU20)</f>
        <v>0</v>
      </c>
      <c r="BW20" s="14" t="n">
        <f aca="false">BV20/BT20</f>
        <v>0</v>
      </c>
      <c r="BX20" s="0" t="s">
        <v>731</v>
      </c>
      <c r="BY20" s="0" t="n">
        <f aca="false">COUNTIFS(U20:BQ20,BX20)</f>
        <v>0</v>
      </c>
      <c r="BZ20" s="18" t="n">
        <f aca="false">IF(BY20="","",(BY20/BT20))</f>
        <v>0</v>
      </c>
      <c r="CA20" s="0" t="n">
        <f aca="false">COUNTIFS(U20:BQ20,BU19)</f>
        <v>0</v>
      </c>
      <c r="CB20" s="0" t="str">
        <f aca="false">IF(BX20="",BU20,BX20)</f>
        <v>*see*</v>
      </c>
      <c r="CC20" s="0" t="n">
        <f aca="false">COUNTIFS(U20:BQ20,CB19)</f>
        <v>0</v>
      </c>
      <c r="CD20" s="14" t="n">
        <f aca="false">CC20/BT20</f>
        <v>0</v>
      </c>
      <c r="CE20" s="0" t="s">
        <v>731</v>
      </c>
      <c r="CF20" s="14" t="n">
        <f aca="false">(COUNTIFS(U20:BQ20,CE20))/BT20</f>
        <v>0</v>
      </c>
      <c r="CG20" s="19" t="s">
        <v>732</v>
      </c>
      <c r="CH20" s="0" t="s">
        <v>733</v>
      </c>
      <c r="CI20" s="14" t="n">
        <f aca="false">(COUNTIFS(U20:BQ20,CH20))/BT20</f>
        <v>0</v>
      </c>
      <c r="CJ20" s="14" t="n">
        <f aca="false">(COUNTIFS(U20:BQ20,CH19))/BT20</f>
        <v>0</v>
      </c>
      <c r="CK20" s="15" t="s">
        <v>734</v>
      </c>
      <c r="CL20" s="0" t="s">
        <v>700</v>
      </c>
      <c r="CN20" s="16"/>
      <c r="CP20" s="0" t="s">
        <v>721</v>
      </c>
      <c r="CQ20" s="14" t="n">
        <v>0.0408163265306122</v>
      </c>
      <c r="CR20" s="0" t="str">
        <f aca="false">CONCATENATE(CP20,CS20)</f>
        <v>observe*</v>
      </c>
      <c r="CS20" s="0" t="s">
        <v>3639</v>
      </c>
      <c r="CT20" s="0" t="str">
        <f aca="false">CP19</f>
        <v>handle</v>
      </c>
      <c r="CU20" s="0" t="str">
        <f aca="false">CONCATENATE(CT20,CS20)</f>
        <v>handle*</v>
      </c>
      <c r="CV20" s="14" t="n">
        <f aca="false">(COUNTIFS(U20:BQ20,CU20))/BT20</f>
        <v>0</v>
      </c>
      <c r="CX20" s="16" t="s">
        <v>3650</v>
      </c>
      <c r="CY20" s="16" t="s">
        <v>676</v>
      </c>
      <c r="CZ20" s="16" t="s">
        <v>3642</v>
      </c>
    </row>
    <row r="21" s="16" customFormat="true" ht="14.4" hidden="false" customHeight="false" outlineLevel="0" collapsed="false">
      <c r="A21" s="4" t="s">
        <v>131</v>
      </c>
      <c r="B21" s="4" t="n">
        <v>1</v>
      </c>
      <c r="C21" s="4" t="n">
        <v>1</v>
      </c>
      <c r="D21" s="4" t="n">
        <v>1</v>
      </c>
      <c r="E21" s="4" t="n">
        <v>21</v>
      </c>
      <c r="F21" s="4" t="n">
        <v>10</v>
      </c>
      <c r="G21" s="4" t="n">
        <v>0</v>
      </c>
      <c r="H21" s="4" t="n">
        <v>10</v>
      </c>
      <c r="I21" s="4" t="n">
        <v>10010</v>
      </c>
      <c r="J21" s="4" t="n">
        <v>10</v>
      </c>
      <c r="K21" s="4" t="s">
        <v>200</v>
      </c>
      <c r="L21" s="4" t="s">
        <v>132</v>
      </c>
      <c r="M21" s="16" t="s">
        <v>738</v>
      </c>
      <c r="N21" s="16" t="s">
        <v>739</v>
      </c>
      <c r="O21" s="16" t="s">
        <v>740</v>
      </c>
      <c r="P21" s="15"/>
      <c r="Q21" s="15"/>
      <c r="R21" s="16" t="n">
        <f aca="false">(1+LEN(N21)-LEN(SUBSTITUTE(N21," ","")))+1</f>
        <v>7</v>
      </c>
      <c r="S21" s="16" t="n">
        <f aca="false">(1+LEN(O21)-LEN(SUBSTITUTE(O21," ","")))</f>
        <v>11</v>
      </c>
      <c r="T21" s="16" t="s">
        <v>741</v>
      </c>
      <c r="U21" s="16" t="s">
        <v>742</v>
      </c>
      <c r="V21" s="16" t="s">
        <v>743</v>
      </c>
      <c r="W21" s="16" t="s">
        <v>744</v>
      </c>
      <c r="X21" s="16" t="s">
        <v>745</v>
      </c>
      <c r="Y21" s="16" t="s">
        <v>746</v>
      </c>
      <c r="Z21" s="16" t="s">
        <v>747</v>
      </c>
      <c r="AA21" s="16" t="s">
        <v>748</v>
      </c>
      <c r="AB21" s="16" t="s">
        <v>212</v>
      </c>
      <c r="AC21" s="16" t="s">
        <v>749</v>
      </c>
      <c r="AD21" s="16" t="s">
        <v>750</v>
      </c>
      <c r="AE21" s="16" t="s">
        <v>751</v>
      </c>
      <c r="AF21" s="16" t="s">
        <v>752</v>
      </c>
      <c r="AG21" s="16" t="s">
        <v>753</v>
      </c>
      <c r="AH21" s="16" t="s">
        <v>747</v>
      </c>
      <c r="AI21" s="16" t="s">
        <v>754</v>
      </c>
      <c r="AJ21" s="16" t="s">
        <v>755</v>
      </c>
      <c r="AK21" s="16" t="s">
        <v>756</v>
      </c>
      <c r="AL21" s="16" t="s">
        <v>756</v>
      </c>
      <c r="AM21" s="16" t="s">
        <v>756</v>
      </c>
      <c r="AN21" s="16" t="s">
        <v>154</v>
      </c>
      <c r="AO21" s="16" t="s">
        <v>750</v>
      </c>
      <c r="AP21" s="16" t="s">
        <v>757</v>
      </c>
      <c r="AQ21" s="16" t="s">
        <v>756</v>
      </c>
      <c r="AR21" s="16" t="s">
        <v>758</v>
      </c>
      <c r="AS21" s="16" t="s">
        <v>747</v>
      </c>
      <c r="AT21" s="16" t="s">
        <v>750</v>
      </c>
      <c r="AU21" s="16" t="s">
        <v>750</v>
      </c>
      <c r="AV21" s="16" t="s">
        <v>759</v>
      </c>
      <c r="AW21" s="16" t="s">
        <v>756</v>
      </c>
      <c r="AX21" s="16" t="s">
        <v>304</v>
      </c>
      <c r="AY21" s="16" t="s">
        <v>755</v>
      </c>
      <c r="AZ21" s="16" t="s">
        <v>756</v>
      </c>
      <c r="BA21" s="16" t="s">
        <v>760</v>
      </c>
      <c r="BB21" s="16" t="s">
        <v>761</v>
      </c>
      <c r="BC21" s="16" t="s">
        <v>756</v>
      </c>
      <c r="BD21" s="16" t="s">
        <v>742</v>
      </c>
      <c r="BE21" s="16" t="s">
        <v>762</v>
      </c>
      <c r="BF21" s="16" t="s">
        <v>154</v>
      </c>
      <c r="BG21" s="16" t="s">
        <v>756</v>
      </c>
      <c r="BH21" s="16" t="s">
        <v>212</v>
      </c>
      <c r="BI21" s="16" t="s">
        <v>756</v>
      </c>
      <c r="BJ21" s="16" t="s">
        <v>763</v>
      </c>
      <c r="BK21" s="16" t="s">
        <v>756</v>
      </c>
      <c r="BL21" s="16" t="s">
        <v>764</v>
      </c>
      <c r="BM21" s="16" t="s">
        <v>765</v>
      </c>
      <c r="BN21" s="16" t="s">
        <v>766</v>
      </c>
      <c r="BO21" s="16" t="s">
        <v>756</v>
      </c>
      <c r="BP21" s="16" t="s">
        <v>212</v>
      </c>
      <c r="BQ21" s="16" t="s">
        <v>767</v>
      </c>
      <c r="BS21" s="16" t="s">
        <v>756</v>
      </c>
      <c r="BT21" s="16" t="n">
        <f aca="false">49-(COUNTBLANK(U21:BQ21))</f>
        <v>49</v>
      </c>
      <c r="BU21" s="16" t="str">
        <f aca="false">CONCATENATE("*",BS21,"*")</f>
        <v>*write*</v>
      </c>
      <c r="BV21" s="16" t="n">
        <f aca="false">COUNTIFS(U21:BQ21,BU21)</f>
        <v>0</v>
      </c>
      <c r="BW21" s="14" t="n">
        <f aca="false">BV21/BT21</f>
        <v>0</v>
      </c>
      <c r="BZ21" s="14" t="str">
        <f aca="false">IF(BY21="","",(BY21/BT21))</f>
        <v/>
      </c>
      <c r="CA21" s="16" t="n">
        <f aca="false">COUNTIFS(U21:BQ21,BU22)</f>
        <v>0</v>
      </c>
      <c r="CB21" s="16" t="str">
        <f aca="false">IF(BX21="",BU21,BX21)</f>
        <v>*write*</v>
      </c>
      <c r="CC21" s="16" t="n">
        <f aca="false">COUNTIFS(U21:BQ21,CB22)</f>
        <v>0</v>
      </c>
      <c r="CD21" s="14" t="n">
        <f aca="false">CC21/BT21</f>
        <v>0</v>
      </c>
      <c r="CE21" s="16" t="s">
        <v>768</v>
      </c>
      <c r="CF21" s="14" t="n">
        <f aca="false">(COUNTIFS(U21:BQ21,CE21))/BT21</f>
        <v>0</v>
      </c>
      <c r="CH21" s="16" t="s">
        <v>769</v>
      </c>
      <c r="CI21" s="14" t="n">
        <f aca="false">(COUNTIFS(U21:BQ21,CH21))/BT21</f>
        <v>0</v>
      </c>
      <c r="CJ21" s="14" t="n">
        <f aca="false">(COUNTIFS(U21:BQ21,CH22))/BT21</f>
        <v>0</v>
      </c>
      <c r="CK21" s="15" t="s">
        <v>756</v>
      </c>
      <c r="CL21" s="16" t="s">
        <v>770</v>
      </c>
      <c r="CP21" s="16" t="s">
        <v>3663</v>
      </c>
      <c r="CQ21" s="14" t="n">
        <v>0</v>
      </c>
      <c r="CR21" s="16" t="str">
        <f aca="false">CONCATENATE(CP21,CS21)</f>
        <v>scribble*</v>
      </c>
      <c r="CS21" s="16" t="s">
        <v>3639</v>
      </c>
      <c r="CT21" s="16" t="str">
        <f aca="false">CP22</f>
        <v>skim</v>
      </c>
      <c r="CU21" s="16" t="str">
        <f aca="false">CONCATENATE(CT21,CS21)</f>
        <v>skim*</v>
      </c>
      <c r="CV21" s="14" t="n">
        <f aca="false">(COUNTIFS(U21:BQ21,CU21))/BT21</f>
        <v>0</v>
      </c>
      <c r="CX21" s="16" t="s">
        <v>3664</v>
      </c>
      <c r="CY21" s="16" t="s">
        <v>3665</v>
      </c>
      <c r="CZ21" s="16" t="s">
        <v>3642</v>
      </c>
    </row>
    <row r="22" customFormat="false" ht="14.4" hidden="false" customHeight="false" outlineLevel="0" collapsed="false">
      <c r="A22" s="4" t="s">
        <v>167</v>
      </c>
      <c r="B22" s="4" t="n">
        <v>1</v>
      </c>
      <c r="C22" s="4" t="n">
        <v>1</v>
      </c>
      <c r="D22" s="4" t="n">
        <v>2</v>
      </c>
      <c r="E22" s="4" t="n">
        <v>21</v>
      </c>
      <c r="F22" s="4" t="n">
        <v>10</v>
      </c>
      <c r="G22" s="4" t="n">
        <v>1</v>
      </c>
      <c r="H22" s="4" t="n">
        <v>1010</v>
      </c>
      <c r="I22" s="4" t="n">
        <v>11010</v>
      </c>
      <c r="J22" s="4" t="n">
        <v>1010</v>
      </c>
      <c r="K22" s="4" t="s">
        <v>200</v>
      </c>
      <c r="L22" s="4" t="s">
        <v>132</v>
      </c>
      <c r="M22" s="16" t="s">
        <v>771</v>
      </c>
      <c r="N22" s="16" t="s">
        <v>739</v>
      </c>
      <c r="O22" s="16" t="s">
        <v>772</v>
      </c>
      <c r="R22" s="16" t="n">
        <f aca="false">(1+LEN(N22)-LEN(SUBSTITUTE(N22," ","")))+1</f>
        <v>7</v>
      </c>
      <c r="S22" s="16" t="n">
        <f aca="false">(1+LEN(O22)-LEN(SUBSTITUTE(O22," ","")))</f>
        <v>11</v>
      </c>
      <c r="T22" s="16" t="s">
        <v>741</v>
      </c>
      <c r="U22" s="16" t="s">
        <v>750</v>
      </c>
      <c r="V22" s="16" t="s">
        <v>773</v>
      </c>
      <c r="W22" s="16" t="s">
        <v>774</v>
      </c>
      <c r="X22" s="16" t="s">
        <v>750</v>
      </c>
      <c r="Y22" s="16" t="s">
        <v>775</v>
      </c>
      <c r="Z22" s="16" t="s">
        <v>776</v>
      </c>
      <c r="AA22" s="16" t="s">
        <v>777</v>
      </c>
      <c r="AB22" s="16" t="s">
        <v>750</v>
      </c>
      <c r="AC22" s="16" t="s">
        <v>763</v>
      </c>
      <c r="AD22" s="16" t="s">
        <v>778</v>
      </c>
      <c r="AE22" s="16" t="s">
        <v>750</v>
      </c>
      <c r="AF22" s="16" t="s">
        <v>779</v>
      </c>
      <c r="AG22" s="16" t="s">
        <v>780</v>
      </c>
      <c r="AH22" s="16" t="s">
        <v>750</v>
      </c>
      <c r="AI22" s="16" t="s">
        <v>775</v>
      </c>
      <c r="AJ22" s="16" t="s">
        <v>781</v>
      </c>
      <c r="AK22" s="16" t="s">
        <v>782</v>
      </c>
      <c r="AL22" s="16" t="s">
        <v>783</v>
      </c>
      <c r="AM22" s="16" t="s">
        <v>750</v>
      </c>
      <c r="AN22" s="16" t="s">
        <v>750</v>
      </c>
      <c r="AO22" s="16" t="s">
        <v>776</v>
      </c>
      <c r="AP22" s="16" t="s">
        <v>784</v>
      </c>
      <c r="AQ22" s="16" t="s">
        <v>750</v>
      </c>
      <c r="AR22" s="16" t="s">
        <v>785</v>
      </c>
      <c r="AS22" s="16" t="s">
        <v>785</v>
      </c>
      <c r="AT22" s="16" t="s">
        <v>756</v>
      </c>
      <c r="AU22" s="16" t="s">
        <v>775</v>
      </c>
      <c r="AV22" s="16" t="s">
        <v>756</v>
      </c>
      <c r="AW22" s="16" t="s">
        <v>750</v>
      </c>
      <c r="AX22" s="16" t="s">
        <v>750</v>
      </c>
      <c r="AY22" s="16" t="s">
        <v>776</v>
      </c>
      <c r="AZ22" s="16" t="s">
        <v>747</v>
      </c>
      <c r="BA22" s="16" t="s">
        <v>750</v>
      </c>
      <c r="BB22" s="16" t="s">
        <v>750</v>
      </c>
      <c r="BC22" s="16" t="s">
        <v>756</v>
      </c>
      <c r="BD22" s="16" t="s">
        <v>750</v>
      </c>
      <c r="BE22" s="16" t="s">
        <v>759</v>
      </c>
      <c r="BF22" s="16" t="s">
        <v>750</v>
      </c>
      <c r="BG22" s="16" t="s">
        <v>212</v>
      </c>
      <c r="BH22" s="16" t="s">
        <v>777</v>
      </c>
      <c r="BI22" s="16" t="s">
        <v>786</v>
      </c>
      <c r="BJ22" s="16" t="s">
        <v>750</v>
      </c>
      <c r="BK22" s="16" t="s">
        <v>787</v>
      </c>
      <c r="BL22" s="16" t="s">
        <v>775</v>
      </c>
      <c r="BM22" s="16" t="s">
        <v>750</v>
      </c>
      <c r="BN22" s="16" t="s">
        <v>154</v>
      </c>
      <c r="BO22" s="16" t="s">
        <v>764</v>
      </c>
      <c r="BP22" s="16" t="s">
        <v>788</v>
      </c>
      <c r="BQ22" s="16" t="s">
        <v>756</v>
      </c>
      <c r="BR22" s="16"/>
      <c r="BS22" s="16" t="s">
        <v>750</v>
      </c>
      <c r="BT22" s="16" t="n">
        <f aca="false">49-(COUNTBLANK(U22:BQ22))</f>
        <v>49</v>
      </c>
      <c r="BU22" s="16" t="str">
        <f aca="false">CONCATENATE("*",BS22,"*")</f>
        <v>*read*</v>
      </c>
      <c r="BV22" s="16" t="n">
        <f aca="false">COUNTIFS(U22:BQ22,BU22)</f>
        <v>0</v>
      </c>
      <c r="BW22" s="14" t="n">
        <f aca="false">BV22/BT22</f>
        <v>0</v>
      </c>
      <c r="BX22" s="16"/>
      <c r="BY22" s="16"/>
      <c r="BZ22" s="14" t="str">
        <f aca="false">IF(BY22="","",(BY22/BT22))</f>
        <v/>
      </c>
      <c r="CA22" s="16" t="n">
        <f aca="false">COUNTIFS(U22:BQ22,BU21)</f>
        <v>0</v>
      </c>
      <c r="CB22" s="16" t="str">
        <f aca="false">IF(BX22="",BU22,BX22)</f>
        <v>*read*</v>
      </c>
      <c r="CC22" s="16" t="n">
        <f aca="false">COUNTIFS(U22:BQ22,CB21)</f>
        <v>0</v>
      </c>
      <c r="CD22" s="14" t="n">
        <f aca="false">CC22/BT22</f>
        <v>0</v>
      </c>
      <c r="CE22" s="16" t="s">
        <v>789</v>
      </c>
      <c r="CF22" s="14" t="n">
        <f aca="false">(COUNTIFS(U22:BQ22,CE22))/BT22</f>
        <v>0</v>
      </c>
      <c r="CG22" s="16"/>
      <c r="CH22" s="16" t="s">
        <v>790</v>
      </c>
      <c r="CI22" s="14" t="n">
        <f aca="false">(COUNTIFS(U22:BQ22,CH22))/BT22</f>
        <v>0</v>
      </c>
      <c r="CJ22" s="14" t="n">
        <f aca="false">(COUNTIFS(U22:BQ22,CH21))/BT22</f>
        <v>0</v>
      </c>
      <c r="CK22" s="15" t="s">
        <v>750</v>
      </c>
      <c r="CL22" s="16" t="s">
        <v>770</v>
      </c>
      <c r="CM22" s="16"/>
      <c r="CN22" s="16"/>
      <c r="CO22" s="16"/>
      <c r="CP22" s="16" t="s">
        <v>3666</v>
      </c>
      <c r="CQ22" s="14" t="n">
        <v>0</v>
      </c>
      <c r="CR22" s="16" t="str">
        <f aca="false">CONCATENATE(CP22,CS22)</f>
        <v>skim*</v>
      </c>
      <c r="CS22" s="16" t="s">
        <v>3639</v>
      </c>
      <c r="CT22" s="16" t="str">
        <f aca="false">CP21</f>
        <v>scribble</v>
      </c>
      <c r="CU22" s="16" t="str">
        <f aca="false">CONCATENATE(CT22,CS22)</f>
        <v>scribble*</v>
      </c>
      <c r="CV22" s="14" t="n">
        <f aca="false">(COUNTIFS(U22:BQ22,CU22))/BT22</f>
        <v>0</v>
      </c>
      <c r="CW22" s="16"/>
      <c r="CX22" s="16" t="s">
        <v>3664</v>
      </c>
      <c r="CY22" s="16" t="s">
        <v>3665</v>
      </c>
      <c r="CZ22" s="16" t="s">
        <v>3642</v>
      </c>
    </row>
    <row r="23" customFormat="false" ht="14.4" hidden="false" customHeight="false" outlineLevel="0" collapsed="false">
      <c r="A23" s="4" t="s">
        <v>131</v>
      </c>
      <c r="B23" s="4" t="n">
        <v>1</v>
      </c>
      <c r="C23" s="4" t="n">
        <v>1</v>
      </c>
      <c r="D23" s="4" t="n">
        <v>1</v>
      </c>
      <c r="E23" s="4" t="n">
        <v>23</v>
      </c>
      <c r="F23" s="4" t="n">
        <v>12</v>
      </c>
      <c r="G23" s="4" t="n">
        <v>0</v>
      </c>
      <c r="H23" s="4" t="n">
        <v>12</v>
      </c>
      <c r="I23" s="4" t="n">
        <v>10012</v>
      </c>
      <c r="J23" s="4" t="n">
        <v>12</v>
      </c>
      <c r="K23" s="4" t="s">
        <v>200</v>
      </c>
      <c r="L23" s="4" t="s">
        <v>132</v>
      </c>
      <c r="M23" s="0" t="s">
        <v>834</v>
      </c>
      <c r="N23" s="0" t="s">
        <v>835</v>
      </c>
      <c r="O23" s="0" t="s">
        <v>836</v>
      </c>
      <c r="P23" s="15"/>
      <c r="Q23" s="15"/>
      <c r="R23" s="0" t="n">
        <f aca="false">(1+LEN(N23)-LEN(SUBSTITUTE(N23," ","")))+1</f>
        <v>5</v>
      </c>
      <c r="S23" s="0" t="n">
        <f aca="false">(1+LEN(O23)-LEN(SUBSTITUTE(O23," ","")))</f>
        <v>8</v>
      </c>
      <c r="T23" s="0" t="s">
        <v>741</v>
      </c>
      <c r="U23" s="0" t="s">
        <v>837</v>
      </c>
      <c r="V23" s="0" t="s">
        <v>838</v>
      </c>
      <c r="W23" s="0" t="s">
        <v>839</v>
      </c>
      <c r="X23" s="0" t="s">
        <v>840</v>
      </c>
      <c r="Y23" s="0" t="s">
        <v>171</v>
      </c>
      <c r="Z23" s="0" t="s">
        <v>840</v>
      </c>
      <c r="AA23" s="0" t="s">
        <v>840</v>
      </c>
      <c r="AB23" s="0" t="s">
        <v>841</v>
      </c>
      <c r="AC23" s="0" t="s">
        <v>842</v>
      </c>
      <c r="AD23" s="0" t="s">
        <v>843</v>
      </c>
      <c r="AE23" s="0" t="s">
        <v>837</v>
      </c>
      <c r="AF23" s="0" t="s">
        <v>839</v>
      </c>
      <c r="AG23" s="0" t="s">
        <v>186</v>
      </c>
      <c r="AH23" s="0" t="s">
        <v>171</v>
      </c>
      <c r="AI23" s="0" t="s">
        <v>840</v>
      </c>
      <c r="AJ23" s="0" t="s">
        <v>186</v>
      </c>
      <c r="AK23" s="0" t="s">
        <v>186</v>
      </c>
      <c r="AL23" s="0" t="s">
        <v>837</v>
      </c>
      <c r="AM23" s="0" t="s">
        <v>171</v>
      </c>
      <c r="AN23" s="0" t="s">
        <v>844</v>
      </c>
      <c r="AO23" s="0" t="s">
        <v>845</v>
      </c>
      <c r="AP23" s="0" t="s">
        <v>846</v>
      </c>
      <c r="AQ23" s="0" t="s">
        <v>846</v>
      </c>
      <c r="AR23" s="0" t="s">
        <v>843</v>
      </c>
      <c r="AS23" s="0" t="s">
        <v>171</v>
      </c>
      <c r="AT23" s="0" t="s">
        <v>847</v>
      </c>
      <c r="AU23" s="0" t="s">
        <v>843</v>
      </c>
      <c r="AV23" s="0" t="s">
        <v>179</v>
      </c>
      <c r="AW23" s="0" t="s">
        <v>848</v>
      </c>
      <c r="AX23" s="0" t="s">
        <v>849</v>
      </c>
      <c r="AY23" s="0" t="s">
        <v>186</v>
      </c>
      <c r="AZ23" s="0" t="s">
        <v>848</v>
      </c>
      <c r="BA23" s="0" t="s">
        <v>840</v>
      </c>
      <c r="BB23" s="0" t="s">
        <v>843</v>
      </c>
      <c r="BC23" s="0" t="s">
        <v>171</v>
      </c>
      <c r="BD23" s="0" t="s">
        <v>837</v>
      </c>
      <c r="BE23" s="0" t="s">
        <v>171</v>
      </c>
      <c r="BF23" s="0" t="s">
        <v>848</v>
      </c>
      <c r="BG23" s="0" t="s">
        <v>186</v>
      </c>
      <c r="BH23" s="0" t="s">
        <v>582</v>
      </c>
      <c r="BI23" s="0" t="s">
        <v>186</v>
      </c>
      <c r="BJ23" s="0" t="s">
        <v>842</v>
      </c>
      <c r="BK23" s="0" t="s">
        <v>177</v>
      </c>
      <c r="BL23" s="0" t="s">
        <v>848</v>
      </c>
      <c r="BM23" s="0" t="s">
        <v>850</v>
      </c>
      <c r="BN23" s="0" t="s">
        <v>851</v>
      </c>
      <c r="BO23" s="0" t="s">
        <v>843</v>
      </c>
      <c r="BP23" s="0" t="s">
        <v>846</v>
      </c>
      <c r="BQ23" s="0" t="s">
        <v>837</v>
      </c>
      <c r="BS23" s="0" t="s">
        <v>843</v>
      </c>
      <c r="BT23" s="0" t="n">
        <f aca="false">49-(COUNTBLANK(U23:BQ23))</f>
        <v>49</v>
      </c>
      <c r="BU23" s="0" t="str">
        <f aca="false">CONCATENATE("*",BS23,"*")</f>
        <v>*lick*</v>
      </c>
      <c r="BV23" s="0" t="n">
        <f aca="false">COUNTIFS(U23:BQ23,BU23)</f>
        <v>0</v>
      </c>
      <c r="BW23" s="14" t="n">
        <f aca="false">BV23/BT23</f>
        <v>0</v>
      </c>
      <c r="BZ23" s="14" t="str">
        <f aca="false">IF(BY23="","",(BY23/BT23))</f>
        <v/>
      </c>
      <c r="CA23" s="0" t="n">
        <f aca="false">COUNTIFS(U23:BQ23,BU24)</f>
        <v>0</v>
      </c>
      <c r="CB23" s="0" t="str">
        <f aca="false">IF(BX23="",BU23,BX23)</f>
        <v>*lick*</v>
      </c>
      <c r="CC23" s="0" t="n">
        <f aca="false">COUNTIFS(U23:BQ23,CB24)</f>
        <v>0</v>
      </c>
      <c r="CD23" s="14" t="n">
        <f aca="false">CC23/BT23</f>
        <v>0</v>
      </c>
      <c r="CE23" s="0" t="s">
        <v>852</v>
      </c>
      <c r="CF23" s="14" t="n">
        <f aca="false">(COUNTIFS(U23:BQ23,CE23))/BT23</f>
        <v>0</v>
      </c>
      <c r="CH23" s="0" t="s">
        <v>194</v>
      </c>
      <c r="CI23" s="14" t="n">
        <f aca="false">(COUNTIFS(U23:BQ23,CH23))/BT23</f>
        <v>0</v>
      </c>
      <c r="CJ23" s="14" t="n">
        <f aca="false">(COUNTIFS(U23:BQ23,CH24))/BT23</f>
        <v>0</v>
      </c>
      <c r="CK23" s="15" t="s">
        <v>186</v>
      </c>
      <c r="CL23" s="0" t="s">
        <v>853</v>
      </c>
      <c r="CN23" s="16"/>
      <c r="CO23" s="16"/>
      <c r="CP23" s="0" t="s">
        <v>2907</v>
      </c>
      <c r="CQ23" s="14" t="n">
        <v>0</v>
      </c>
      <c r="CR23" s="0" t="str">
        <f aca="false">CONCATENATE(CP23,CS23)</f>
        <v>bite*</v>
      </c>
      <c r="CS23" s="0" t="s">
        <v>3639</v>
      </c>
      <c r="CT23" s="0" t="str">
        <f aca="false">CP22</f>
        <v>skim</v>
      </c>
      <c r="CU23" s="0" t="str">
        <f aca="false">CONCATENATE(CT23,CS23)</f>
        <v>skim*</v>
      </c>
      <c r="CV23" s="14" t="n">
        <f aca="false">(COUNTIFS(U23:BQ23,CU23))/BT23</f>
        <v>0</v>
      </c>
      <c r="CW23" s="16"/>
      <c r="CX23" s="16" t="s">
        <v>3664</v>
      </c>
      <c r="CY23" s="16" t="s">
        <v>3667</v>
      </c>
      <c r="CZ23" s="16" t="s">
        <v>3642</v>
      </c>
    </row>
    <row r="24" customFormat="false" ht="14.4" hidden="false" customHeight="false" outlineLevel="0" collapsed="false">
      <c r="A24" s="4" t="s">
        <v>167</v>
      </c>
      <c r="B24" s="4" t="n">
        <v>1</v>
      </c>
      <c r="C24" s="4" t="n">
        <v>1</v>
      </c>
      <c r="D24" s="4" t="n">
        <v>2</v>
      </c>
      <c r="E24" s="4" t="n">
        <v>23</v>
      </c>
      <c r="F24" s="4" t="n">
        <v>12</v>
      </c>
      <c r="G24" s="4" t="n">
        <v>1</v>
      </c>
      <c r="H24" s="4" t="n">
        <v>1012</v>
      </c>
      <c r="I24" s="4" t="n">
        <v>11012</v>
      </c>
      <c r="J24" s="4" t="n">
        <v>1012</v>
      </c>
      <c r="K24" s="4" t="s">
        <v>200</v>
      </c>
      <c r="L24" s="4" t="s">
        <v>132</v>
      </c>
      <c r="M24" s="0" t="s">
        <v>854</v>
      </c>
      <c r="N24" s="0" t="s">
        <v>835</v>
      </c>
      <c r="O24" s="0" t="s">
        <v>855</v>
      </c>
      <c r="P24" s="16"/>
      <c r="Q24" s="16"/>
      <c r="R24" s="0" t="n">
        <f aca="false">(1+LEN(N24)-LEN(SUBSTITUTE(N24," ","")))+1</f>
        <v>5</v>
      </c>
      <c r="S24" s="0" t="n">
        <f aca="false">(1+LEN(O24)-LEN(SUBSTITUTE(O24," ","")))</f>
        <v>8</v>
      </c>
      <c r="T24" s="0" t="s">
        <v>741</v>
      </c>
      <c r="U24" s="0" t="s">
        <v>856</v>
      </c>
      <c r="V24" s="0" t="s">
        <v>857</v>
      </c>
      <c r="W24" s="0" t="s">
        <v>843</v>
      </c>
      <c r="X24" s="0" t="s">
        <v>843</v>
      </c>
      <c r="Y24" s="0" t="s">
        <v>856</v>
      </c>
      <c r="Z24" s="0" t="s">
        <v>502</v>
      </c>
      <c r="AA24" s="0" t="s">
        <v>858</v>
      </c>
      <c r="AB24" s="0" t="s">
        <v>856</v>
      </c>
      <c r="AC24" s="0" t="s">
        <v>858</v>
      </c>
      <c r="AD24" s="0" t="s">
        <v>859</v>
      </c>
      <c r="AE24" s="0" t="s">
        <v>860</v>
      </c>
      <c r="AF24" s="0" t="s">
        <v>861</v>
      </c>
      <c r="AG24" s="0" t="s">
        <v>862</v>
      </c>
      <c r="AH24" s="0" t="s">
        <v>863</v>
      </c>
      <c r="AI24" s="0" t="s">
        <v>856</v>
      </c>
      <c r="AJ24" s="0" t="s">
        <v>864</v>
      </c>
      <c r="AK24" s="0" t="s">
        <v>865</v>
      </c>
      <c r="AL24" s="0" t="s">
        <v>866</v>
      </c>
      <c r="AM24" s="0" t="s">
        <v>856</v>
      </c>
      <c r="AN24" s="0" t="s">
        <v>867</v>
      </c>
      <c r="AO24" s="0" t="s">
        <v>843</v>
      </c>
      <c r="AP24" s="0" t="s">
        <v>868</v>
      </c>
      <c r="AQ24" s="0" t="s">
        <v>869</v>
      </c>
      <c r="AR24" s="0" t="s">
        <v>870</v>
      </c>
      <c r="AS24" s="0" t="s">
        <v>848</v>
      </c>
      <c r="AT24" s="0" t="s">
        <v>871</v>
      </c>
      <c r="AU24" s="0" t="s">
        <v>867</v>
      </c>
      <c r="AV24" s="0" t="s">
        <v>858</v>
      </c>
      <c r="AW24" s="0" t="s">
        <v>872</v>
      </c>
      <c r="AX24" s="0" t="s">
        <v>843</v>
      </c>
      <c r="AY24" s="0" t="s">
        <v>873</v>
      </c>
      <c r="AZ24" s="0" t="s">
        <v>874</v>
      </c>
      <c r="BA24" s="0" t="s">
        <v>875</v>
      </c>
      <c r="BB24" s="0" t="s">
        <v>856</v>
      </c>
      <c r="BC24" s="0" t="s">
        <v>873</v>
      </c>
      <c r="BD24" s="0" t="s">
        <v>858</v>
      </c>
      <c r="BE24" s="0" t="s">
        <v>876</v>
      </c>
      <c r="BF24" s="0" t="s">
        <v>873</v>
      </c>
      <c r="BG24" s="0" t="s">
        <v>843</v>
      </c>
      <c r="BH24" s="0" t="s">
        <v>856</v>
      </c>
      <c r="BI24" s="0" t="s">
        <v>865</v>
      </c>
      <c r="BJ24" s="0" t="s">
        <v>856</v>
      </c>
      <c r="BK24" s="0" t="s">
        <v>867</v>
      </c>
      <c r="BL24" s="0" t="s">
        <v>858</v>
      </c>
      <c r="BM24" s="0" t="s">
        <v>873</v>
      </c>
      <c r="BN24" s="0" t="s">
        <v>877</v>
      </c>
      <c r="BO24" s="0" t="s">
        <v>878</v>
      </c>
      <c r="BP24" s="0" t="s">
        <v>867</v>
      </c>
      <c r="BQ24" s="0" t="s">
        <v>843</v>
      </c>
      <c r="BS24" s="0" t="s">
        <v>879</v>
      </c>
      <c r="BT24" s="0" t="n">
        <f aca="false">49-(COUNTBLANK(U24:BQ24))</f>
        <v>49</v>
      </c>
      <c r="BU24" s="0" t="str">
        <f aca="false">CONCATENATE("*",BS24,"*")</f>
        <v>*make*</v>
      </c>
      <c r="BV24" s="0" t="n">
        <f aca="false">COUNTIFS(U24:BQ24,BU24)</f>
        <v>0</v>
      </c>
      <c r="BW24" s="14" t="n">
        <f aca="false">BV24/BT24</f>
        <v>0</v>
      </c>
      <c r="BZ24" s="14" t="str">
        <f aca="false">IF(BY24="","",(BY24/BT24))</f>
        <v/>
      </c>
      <c r="CA24" s="0" t="n">
        <f aca="false">COUNTIFS(U24:BQ24,BU23)</f>
        <v>0</v>
      </c>
      <c r="CB24" s="0" t="str">
        <f aca="false">IF(BX24="",BU24,BX24)</f>
        <v>*make*</v>
      </c>
      <c r="CC24" s="0" t="n">
        <f aca="false">COUNTIFS(U24:BQ24,CB23)</f>
        <v>0</v>
      </c>
      <c r="CD24" s="14" t="n">
        <f aca="false">CC24/BT24</f>
        <v>0</v>
      </c>
      <c r="CE24" s="0" t="s">
        <v>880</v>
      </c>
      <c r="CF24" s="14" t="n">
        <f aca="false">(COUNTIFS(U24:BQ24,CE24))/BT24</f>
        <v>0</v>
      </c>
      <c r="CH24" s="0" t="s">
        <v>881</v>
      </c>
      <c r="CI24" s="14" t="n">
        <f aca="false">(COUNTIFS(U24:BQ24,CH24))/BT24</f>
        <v>0</v>
      </c>
      <c r="CJ24" s="14" t="n">
        <f aca="false">(COUNTIFS(U24:BQ24,CH23))/BT24</f>
        <v>0</v>
      </c>
      <c r="CK24" s="15" t="s">
        <v>879</v>
      </c>
      <c r="CL24" s="0" t="s">
        <v>853</v>
      </c>
      <c r="CN24" s="16"/>
      <c r="CO24" s="16"/>
      <c r="CP24" s="0" t="s">
        <v>3668</v>
      </c>
      <c r="CQ24" s="14" t="n">
        <v>0</v>
      </c>
      <c r="CR24" s="0" t="str">
        <f aca="false">CONCATENATE(CP24,CS24)</f>
        <v>mold*</v>
      </c>
      <c r="CS24" s="0" t="s">
        <v>3639</v>
      </c>
      <c r="CT24" s="0" t="str">
        <f aca="false">CP25</f>
        <v>trim</v>
      </c>
      <c r="CU24" s="0" t="str">
        <f aca="false">CONCATENATE(CT24,CS24)</f>
        <v>trim*</v>
      </c>
      <c r="CV24" s="14" t="n">
        <f aca="false">(COUNTIFS(U24:BQ24,CU24))/BT24</f>
        <v>0</v>
      </c>
      <c r="CW24" s="16"/>
      <c r="CX24" s="16" t="s">
        <v>3664</v>
      </c>
      <c r="CY24" s="16" t="s">
        <v>3667</v>
      </c>
      <c r="CZ24" s="16" t="s">
        <v>3642</v>
      </c>
    </row>
    <row r="25" s="16" customFormat="true" ht="14.4" hidden="false" customHeight="false" outlineLevel="0" collapsed="false">
      <c r="A25" s="4" t="s">
        <v>131</v>
      </c>
      <c r="B25" s="4" t="n">
        <v>1</v>
      </c>
      <c r="C25" s="4" t="n">
        <v>1</v>
      </c>
      <c r="D25" s="4" t="n">
        <v>1</v>
      </c>
      <c r="E25" s="4" t="n">
        <v>25</v>
      </c>
      <c r="F25" s="4" t="n">
        <v>14</v>
      </c>
      <c r="G25" s="4" t="n">
        <v>0</v>
      </c>
      <c r="H25" s="4" t="n">
        <v>14</v>
      </c>
      <c r="I25" s="4" t="n">
        <v>10014</v>
      </c>
      <c r="J25" s="4" t="n">
        <v>14</v>
      </c>
      <c r="K25" s="4" t="s">
        <v>200</v>
      </c>
      <c r="L25" s="4" t="s">
        <v>132</v>
      </c>
      <c r="M25" s="16" t="s">
        <v>933</v>
      </c>
      <c r="N25" s="16" t="s">
        <v>934</v>
      </c>
      <c r="O25" s="16" t="s">
        <v>935</v>
      </c>
      <c r="P25" s="15"/>
      <c r="Q25" s="15"/>
      <c r="R25" s="16" t="n">
        <f aca="false">(1+LEN(N25)-LEN(SUBSTITUTE(N25," ","")))+1</f>
        <v>5</v>
      </c>
      <c r="S25" s="16" t="n">
        <f aca="false">(1+LEN(O25)-LEN(SUBSTITUTE(O25," ","")))</f>
        <v>10</v>
      </c>
      <c r="T25" s="16" t="s">
        <v>741</v>
      </c>
      <c r="U25" s="16" t="s">
        <v>452</v>
      </c>
      <c r="V25" s="16" t="s">
        <v>936</v>
      </c>
      <c r="W25" s="16" t="s">
        <v>937</v>
      </c>
      <c r="X25" s="16" t="s">
        <v>938</v>
      </c>
      <c r="Y25" s="16" t="s">
        <v>452</v>
      </c>
      <c r="Z25" s="16" t="s">
        <v>454</v>
      </c>
      <c r="AA25" s="16" t="s">
        <v>939</v>
      </c>
      <c r="AB25" s="16" t="s">
        <v>452</v>
      </c>
      <c r="AC25" s="16" t="s">
        <v>940</v>
      </c>
      <c r="AD25" s="16" t="s">
        <v>463</v>
      </c>
      <c r="AE25" s="16" t="s">
        <v>454</v>
      </c>
      <c r="AF25" s="16" t="s">
        <v>941</v>
      </c>
      <c r="AG25" s="16" t="s">
        <v>938</v>
      </c>
      <c r="AH25" s="16" t="s">
        <v>463</v>
      </c>
      <c r="AI25" s="16" t="s">
        <v>463</v>
      </c>
      <c r="AJ25" s="16" t="s">
        <v>942</v>
      </c>
      <c r="AK25" s="16" t="s">
        <v>938</v>
      </c>
      <c r="AL25" s="16" t="s">
        <v>454</v>
      </c>
      <c r="AM25" s="16" t="s">
        <v>452</v>
      </c>
      <c r="AN25" s="16" t="s">
        <v>454</v>
      </c>
      <c r="AO25" s="16" t="s">
        <v>450</v>
      </c>
      <c r="AP25" s="16" t="s">
        <v>943</v>
      </c>
      <c r="AQ25" s="16" t="s">
        <v>463</v>
      </c>
      <c r="AR25" s="16" t="s">
        <v>943</v>
      </c>
      <c r="AS25" s="16" t="s">
        <v>463</v>
      </c>
      <c r="AT25" s="16" t="s">
        <v>938</v>
      </c>
      <c r="AU25" s="16" t="s">
        <v>944</v>
      </c>
      <c r="AV25" s="16" t="s">
        <v>456</v>
      </c>
      <c r="AW25" s="16" t="s">
        <v>463</v>
      </c>
      <c r="AX25" s="16" t="s">
        <v>945</v>
      </c>
      <c r="AY25" s="16" t="s">
        <v>463</v>
      </c>
      <c r="AZ25" s="16" t="s">
        <v>946</v>
      </c>
      <c r="BA25" s="16" t="s">
        <v>947</v>
      </c>
      <c r="BB25" s="16" t="s">
        <v>463</v>
      </c>
      <c r="BC25" s="16" t="s">
        <v>454</v>
      </c>
      <c r="BD25" s="16" t="s">
        <v>948</v>
      </c>
      <c r="BE25" s="16" t="s">
        <v>452</v>
      </c>
      <c r="BF25" s="16" t="s">
        <v>949</v>
      </c>
      <c r="BG25" s="16" t="s">
        <v>452</v>
      </c>
      <c r="BH25" s="16" t="s">
        <v>454</v>
      </c>
      <c r="BI25" s="16" t="s">
        <v>463</v>
      </c>
      <c r="BJ25" s="16" t="s">
        <v>454</v>
      </c>
      <c r="BK25" s="16" t="s">
        <v>463</v>
      </c>
      <c r="BL25" s="16" t="s">
        <v>950</v>
      </c>
      <c r="BM25" s="16" t="s">
        <v>951</v>
      </c>
      <c r="BN25" s="16" t="s">
        <v>952</v>
      </c>
      <c r="BO25" s="16" t="s">
        <v>463</v>
      </c>
      <c r="BP25" s="16" t="s">
        <v>953</v>
      </c>
      <c r="BQ25" s="16" t="s">
        <v>944</v>
      </c>
      <c r="BS25" s="16" t="s">
        <v>463</v>
      </c>
      <c r="BT25" s="16" t="n">
        <f aca="false">49-(COUNTBLANK(U25:BQ25))</f>
        <v>49</v>
      </c>
      <c r="BU25" s="16" t="str">
        <f aca="false">CONCATENATE("*",BS25,"*")</f>
        <v>*mow*</v>
      </c>
      <c r="BV25" s="16" t="n">
        <f aca="false">COUNTIFS(U25:BQ25,BU25)</f>
        <v>0</v>
      </c>
      <c r="BW25" s="18" t="n">
        <f aca="false">BV25/BT25</f>
        <v>0</v>
      </c>
      <c r="BZ25" s="14" t="str">
        <f aca="false">IF(BY25="","",(BY25/BT25))</f>
        <v/>
      </c>
      <c r="CA25" s="16" t="n">
        <f aca="false">COUNTIFS(U25:BQ25,BU26)</f>
        <v>0</v>
      </c>
      <c r="CB25" s="16" t="str">
        <f aca="false">IF(BX25="",BU25,BX25)</f>
        <v>*mow*</v>
      </c>
      <c r="CC25" s="16" t="n">
        <f aca="false">COUNTIFS(U25:BQ25,CB26)</f>
        <v>0</v>
      </c>
      <c r="CD25" s="14" t="n">
        <f aca="false">CC25/BT25</f>
        <v>0</v>
      </c>
      <c r="CE25" s="16" t="s">
        <v>472</v>
      </c>
      <c r="CF25" s="14" t="n">
        <f aca="false">(COUNTIFS(U25:BQ25,CE25))/BT25</f>
        <v>0</v>
      </c>
      <c r="CH25" s="16" t="s">
        <v>473</v>
      </c>
      <c r="CI25" s="14" t="n">
        <f aca="false">(COUNTIFS(U25:BQ25,CH25))/BT25</f>
        <v>0</v>
      </c>
      <c r="CJ25" s="14" t="n">
        <f aca="false">(COUNTIFS(U25:BQ25,CH26))/BT25</f>
        <v>0</v>
      </c>
      <c r="CK25" s="15" t="s">
        <v>463</v>
      </c>
      <c r="CL25" s="16" t="s">
        <v>954</v>
      </c>
      <c r="CP25" s="16" t="s">
        <v>2334</v>
      </c>
      <c r="CQ25" s="14" t="n">
        <v>0</v>
      </c>
      <c r="CR25" s="16" t="str">
        <f aca="false">CONCATENATE(CP25,CS25)</f>
        <v>trim*</v>
      </c>
      <c r="CS25" s="16" t="s">
        <v>3639</v>
      </c>
      <c r="CT25" s="16" t="str">
        <f aca="false">CP24</f>
        <v>mold</v>
      </c>
      <c r="CU25" s="16" t="str">
        <f aca="false">CONCATENATE(CT25,CS25)</f>
        <v>mold*</v>
      </c>
      <c r="CV25" s="14" t="n">
        <f aca="false">(COUNTIFS(U25:BQ25,CU25))/BT25</f>
        <v>0</v>
      </c>
      <c r="CX25" s="16" t="s">
        <v>3664</v>
      </c>
      <c r="CY25" s="16" t="s">
        <v>3669</v>
      </c>
      <c r="CZ25" s="16" t="s">
        <v>3642</v>
      </c>
    </row>
    <row r="26" customFormat="false" ht="14.4" hidden="false" customHeight="false" outlineLevel="0" collapsed="false">
      <c r="A26" s="4" t="s">
        <v>167</v>
      </c>
      <c r="B26" s="4" t="n">
        <v>1</v>
      </c>
      <c r="C26" s="4" t="n">
        <v>1</v>
      </c>
      <c r="D26" s="4" t="n">
        <v>2</v>
      </c>
      <c r="E26" s="4" t="n">
        <v>25</v>
      </c>
      <c r="F26" s="4" t="n">
        <v>14</v>
      </c>
      <c r="G26" s="4" t="n">
        <v>1</v>
      </c>
      <c r="H26" s="4" t="n">
        <v>1014</v>
      </c>
      <c r="I26" s="4" t="n">
        <v>11014</v>
      </c>
      <c r="J26" s="4" t="n">
        <v>1014</v>
      </c>
      <c r="K26" s="4" t="s">
        <v>200</v>
      </c>
      <c r="L26" s="4" t="s">
        <v>132</v>
      </c>
      <c r="M26" s="16" t="s">
        <v>955</v>
      </c>
      <c r="N26" s="16" t="s">
        <v>934</v>
      </c>
      <c r="O26" s="16" t="s">
        <v>956</v>
      </c>
      <c r="R26" s="16" t="n">
        <f aca="false">(1+LEN(N26)-LEN(SUBSTITUTE(N26," ","")))+1</f>
        <v>5</v>
      </c>
      <c r="S26" s="16" t="n">
        <f aca="false">(1+LEN(O26)-LEN(SUBSTITUTE(O26," ","")))</f>
        <v>10</v>
      </c>
      <c r="T26" s="16" t="s">
        <v>741</v>
      </c>
      <c r="U26" s="16" t="s">
        <v>938</v>
      </c>
      <c r="V26" s="16" t="s">
        <v>957</v>
      </c>
      <c r="W26" s="16" t="s">
        <v>958</v>
      </c>
      <c r="X26" s="16" t="s">
        <v>959</v>
      </c>
      <c r="Y26" s="16" t="s">
        <v>960</v>
      </c>
      <c r="Z26" s="16" t="s">
        <v>961</v>
      </c>
      <c r="AA26" s="12"/>
      <c r="AB26" s="0" t="s">
        <v>962</v>
      </c>
      <c r="AC26" s="0" t="s">
        <v>963</v>
      </c>
      <c r="AD26" s="0" t="s">
        <v>964</v>
      </c>
      <c r="AE26" s="0" t="s">
        <v>936</v>
      </c>
      <c r="AF26" s="0" t="s">
        <v>965</v>
      </c>
      <c r="AG26" s="0" t="s">
        <v>966</v>
      </c>
      <c r="AH26" s="0" t="s">
        <v>967</v>
      </c>
      <c r="AI26" s="0" t="s">
        <v>936</v>
      </c>
      <c r="AJ26" s="0" t="s">
        <v>968</v>
      </c>
      <c r="AK26" s="0" t="s">
        <v>969</v>
      </c>
      <c r="AL26" s="0" t="s">
        <v>970</v>
      </c>
      <c r="AM26" s="0" t="s">
        <v>971</v>
      </c>
      <c r="AN26" s="0" t="s">
        <v>971</v>
      </c>
      <c r="AO26" s="0" t="s">
        <v>972</v>
      </c>
      <c r="AP26" s="0" t="s">
        <v>973</v>
      </c>
      <c r="AQ26" s="0" t="s">
        <v>974</v>
      </c>
      <c r="AR26" s="0" t="s">
        <v>957</v>
      </c>
      <c r="AS26" s="0" t="s">
        <v>975</v>
      </c>
      <c r="AT26" s="0" t="s">
        <v>463</v>
      </c>
      <c r="AU26" s="0" t="s">
        <v>971</v>
      </c>
      <c r="AV26" s="0" t="s">
        <v>959</v>
      </c>
      <c r="AW26" s="0" t="s">
        <v>976</v>
      </c>
      <c r="AX26" s="0" t="s">
        <v>976</v>
      </c>
      <c r="AY26" s="0" t="s">
        <v>962</v>
      </c>
      <c r="AZ26" s="0" t="s">
        <v>971</v>
      </c>
      <c r="BA26" s="0" t="s">
        <v>977</v>
      </c>
      <c r="BB26" s="0" t="s">
        <v>971</v>
      </c>
      <c r="BC26" s="0" t="s">
        <v>957</v>
      </c>
      <c r="BD26" s="0" t="s">
        <v>978</v>
      </c>
      <c r="BE26" s="0" t="s">
        <v>979</v>
      </c>
      <c r="BF26" s="0" t="s">
        <v>980</v>
      </c>
      <c r="BG26" s="0" t="s">
        <v>981</v>
      </c>
      <c r="BH26" s="0" t="s">
        <v>938</v>
      </c>
      <c r="BI26" s="0" t="s">
        <v>982</v>
      </c>
      <c r="BJ26" s="0" t="s">
        <v>962</v>
      </c>
      <c r="BK26" s="0" t="s">
        <v>983</v>
      </c>
      <c r="BL26" s="0" t="s">
        <v>957</v>
      </c>
      <c r="BM26" s="0" t="s">
        <v>984</v>
      </c>
      <c r="BN26" s="12"/>
      <c r="BO26" s="0" t="s">
        <v>985</v>
      </c>
      <c r="BP26" s="0" t="s">
        <v>986</v>
      </c>
      <c r="BQ26" s="0" t="s">
        <v>987</v>
      </c>
      <c r="BS26" s="0" t="s">
        <v>962</v>
      </c>
      <c r="BT26" s="0" t="n">
        <f aca="false">49-(COUNTBLANK(U26:BQ26))</f>
        <v>47</v>
      </c>
      <c r="BU26" s="0" t="str">
        <f aca="false">CONCATENATE("*",BS26,"*")</f>
        <v>*water*</v>
      </c>
      <c r="BV26" s="0" t="n">
        <f aca="false">COUNTIFS(U26:BQ26,BU26)</f>
        <v>0</v>
      </c>
      <c r="BW26" s="18" t="n">
        <f aca="false">BV26/BT26</f>
        <v>0</v>
      </c>
      <c r="BZ26" s="14" t="str">
        <f aca="false">IF(BY26="","",(BY26/BT26))</f>
        <v/>
      </c>
      <c r="CA26" s="0" t="n">
        <f aca="false">COUNTIFS(U26:BQ26,BU25)</f>
        <v>0</v>
      </c>
      <c r="CB26" s="0" t="str">
        <f aca="false">IF(BX26="",BU26,BX26)</f>
        <v>*water*</v>
      </c>
      <c r="CC26" s="0" t="n">
        <f aca="false">COUNTIFS(U26:BQ26,CB25)</f>
        <v>0</v>
      </c>
      <c r="CD26" s="14" t="n">
        <f aca="false">CC26/BT26</f>
        <v>0</v>
      </c>
      <c r="CE26" s="0" t="s">
        <v>988</v>
      </c>
      <c r="CF26" s="14" t="n">
        <f aca="false">(COUNTIFS(U26:BQ26,CE26))/BT26</f>
        <v>0</v>
      </c>
      <c r="CH26" s="0" t="s">
        <v>989</v>
      </c>
      <c r="CI26" s="14" t="n">
        <f aca="false">(COUNTIFS(U26:BQ26,CH26))/BT26</f>
        <v>0</v>
      </c>
      <c r="CJ26" s="14" t="n">
        <f aca="false">(COUNTIFS(U26:BQ26,CH25))/BT26</f>
        <v>0</v>
      </c>
      <c r="CK26" s="15" t="s">
        <v>962</v>
      </c>
      <c r="CL26" s="0" t="s">
        <v>954</v>
      </c>
      <c r="CP26" s="0" t="s">
        <v>3670</v>
      </c>
      <c r="CQ26" s="14" t="n">
        <v>0</v>
      </c>
      <c r="CR26" s="0" t="str">
        <f aca="false">CONCATENATE(CP26,CS26)</f>
        <v>mist*</v>
      </c>
      <c r="CS26" s="0" t="s">
        <v>3639</v>
      </c>
      <c r="CT26" s="0" t="n">
        <f aca="false">CP27</f>
        <v>0</v>
      </c>
      <c r="CU26" s="0" t="str">
        <f aca="false">CONCATENATE(CT26,CS26)</f>
        <v>0*</v>
      </c>
      <c r="CV26" s="14" t="n">
        <f aca="false">(COUNTIFS(U26:BQ26,CU26))/BT26</f>
        <v>0</v>
      </c>
      <c r="CX26" s="16" t="s">
        <v>3664</v>
      </c>
      <c r="CY26" s="16" t="s">
        <v>3669</v>
      </c>
      <c r="CZ26" s="16" t="s">
        <v>3642</v>
      </c>
    </row>
    <row r="27" customFormat="false" ht="14.4" hidden="false" customHeight="false" outlineLevel="0" collapsed="false">
      <c r="A27" s="4" t="s">
        <v>197</v>
      </c>
      <c r="B27" s="4" t="n">
        <v>1</v>
      </c>
      <c r="C27" s="4" t="n">
        <v>1</v>
      </c>
      <c r="D27" s="4" t="n">
        <v>1</v>
      </c>
      <c r="E27" s="4" t="n">
        <v>34</v>
      </c>
      <c r="F27" s="4" t="n">
        <v>17</v>
      </c>
      <c r="G27" s="4" t="n">
        <v>0</v>
      </c>
      <c r="H27" s="4" t="n">
        <v>17</v>
      </c>
      <c r="I27" s="4" t="n">
        <v>10017</v>
      </c>
      <c r="J27" s="4" t="n">
        <v>17</v>
      </c>
      <c r="K27" s="4" t="s">
        <v>200</v>
      </c>
      <c r="L27" s="4" t="s">
        <v>132</v>
      </c>
      <c r="M27" s="0" t="s">
        <v>1104</v>
      </c>
      <c r="N27" s="0" t="s">
        <v>1105</v>
      </c>
      <c r="O27" s="0" t="s">
        <v>1106</v>
      </c>
      <c r="R27" s="0" t="n">
        <f aca="false">(1+LEN(N27)-LEN(SUBSTITUTE(N27," ","")))+1</f>
        <v>6</v>
      </c>
      <c r="S27" s="0" t="n">
        <f aca="false">(1+LEN(O27)-LEN(SUBSTITUTE(O27," ","")))</f>
        <v>10</v>
      </c>
      <c r="T27" s="0" t="s">
        <v>1107</v>
      </c>
      <c r="U27" s="0" t="s">
        <v>1108</v>
      </c>
      <c r="V27" s="19" t="s">
        <v>1109</v>
      </c>
      <c r="W27" s="0" t="s">
        <v>1110</v>
      </c>
      <c r="X27" s="19" t="s">
        <v>1111</v>
      </c>
      <c r="Y27" s="0" t="s">
        <v>154</v>
      </c>
      <c r="Z27" s="23" t="s">
        <v>1112</v>
      </c>
      <c r="AA27" s="19" t="s">
        <v>1113</v>
      </c>
      <c r="AB27" s="0" t="s">
        <v>879</v>
      </c>
      <c r="AC27" s="0" t="s">
        <v>1114</v>
      </c>
      <c r="AD27" s="0" t="s">
        <v>1115</v>
      </c>
      <c r="AE27" s="0" t="s">
        <v>154</v>
      </c>
      <c r="AF27" s="0" t="s">
        <v>1116</v>
      </c>
      <c r="AG27" s="19" t="s">
        <v>369</v>
      </c>
      <c r="AH27" s="0" t="s">
        <v>1117</v>
      </c>
      <c r="AI27" s="19" t="s">
        <v>376</v>
      </c>
      <c r="AJ27" s="0" t="s">
        <v>742</v>
      </c>
      <c r="AK27" s="0" t="s">
        <v>945</v>
      </c>
      <c r="AL27" s="19" t="s">
        <v>1118</v>
      </c>
      <c r="AM27" s="0" t="s">
        <v>879</v>
      </c>
      <c r="AN27" s="0" t="s">
        <v>873</v>
      </c>
      <c r="AO27" s="19" t="s">
        <v>376</v>
      </c>
      <c r="AP27" s="19" t="s">
        <v>376</v>
      </c>
      <c r="AQ27" s="19" t="s">
        <v>1119</v>
      </c>
      <c r="AR27" s="0" t="s">
        <v>1045</v>
      </c>
      <c r="AS27" s="0" t="s">
        <v>879</v>
      </c>
      <c r="AT27" s="0" t="s">
        <v>1045</v>
      </c>
      <c r="AU27" s="0" t="s">
        <v>879</v>
      </c>
      <c r="AV27" s="19" t="s">
        <v>1120</v>
      </c>
      <c r="AW27" s="19" t="s">
        <v>1121</v>
      </c>
      <c r="AX27" s="0" t="s">
        <v>154</v>
      </c>
      <c r="AY27" s="19" t="s">
        <v>376</v>
      </c>
      <c r="AZ27" s="0" t="s">
        <v>1110</v>
      </c>
      <c r="BA27" s="0" t="s">
        <v>1122</v>
      </c>
      <c r="BB27" s="19" t="s">
        <v>1113</v>
      </c>
      <c r="BC27" s="19" t="s">
        <v>376</v>
      </c>
      <c r="BD27" s="19" t="s">
        <v>1113</v>
      </c>
      <c r="BE27" s="0" t="s">
        <v>154</v>
      </c>
      <c r="BF27" s="19" t="s">
        <v>1113</v>
      </c>
      <c r="BG27" s="19" t="s">
        <v>376</v>
      </c>
      <c r="BH27" s="0" t="s">
        <v>154</v>
      </c>
      <c r="BI27" s="19" t="s">
        <v>1113</v>
      </c>
      <c r="BJ27" s="0" t="s">
        <v>1123</v>
      </c>
      <c r="BK27" s="0" t="s">
        <v>1124</v>
      </c>
      <c r="BL27" s="0" t="s">
        <v>873</v>
      </c>
      <c r="BM27" s="0" t="s">
        <v>1125</v>
      </c>
      <c r="BN27" s="19" t="s">
        <v>1126</v>
      </c>
      <c r="BO27" s="19" t="s">
        <v>376</v>
      </c>
      <c r="BP27" s="0" t="s">
        <v>212</v>
      </c>
      <c r="BQ27" s="19" t="s">
        <v>1127</v>
      </c>
      <c r="BS27" s="0" t="s">
        <v>1113</v>
      </c>
      <c r="BT27" s="0" t="n">
        <f aca="false">49-(COUNTBLANK(U27:BQ27))</f>
        <v>49</v>
      </c>
      <c r="BU27" s="0" t="str">
        <f aca="false">CONCATENATE("*",BS27,"*")</f>
        <v>*weave*</v>
      </c>
      <c r="BV27" s="0" t="n">
        <f aca="false">COUNTIFS(U27:BQ27,BU27)</f>
        <v>0</v>
      </c>
      <c r="BW27" s="13" t="n">
        <f aca="false">BV27/BT27</f>
        <v>0</v>
      </c>
      <c r="BZ27" s="14" t="str">
        <f aca="false">IF(BY27="","",(BY27/BT27))</f>
        <v/>
      </c>
      <c r="CA27" s="0" t="n">
        <f aca="false">COUNTIFS(U27:BQ27,BU28)</f>
        <v>0</v>
      </c>
      <c r="CB27" s="0" t="str">
        <f aca="false">IF(BX27="",BU27,BX27)</f>
        <v>*weave*</v>
      </c>
      <c r="CC27" s="0" t="n">
        <f aca="false">COUNTIFS(U27:BQ27,CB28)</f>
        <v>0</v>
      </c>
      <c r="CD27" s="14" t="n">
        <f aca="false">CC27/BT27</f>
        <v>0</v>
      </c>
      <c r="CE27" s="0" t="s">
        <v>1128</v>
      </c>
      <c r="CF27" s="14" t="n">
        <f aca="false">(COUNTIFS(U27:BQ27,CE27))/BT27</f>
        <v>0</v>
      </c>
      <c r="CG27" s="19" t="s">
        <v>1129</v>
      </c>
      <c r="CH27" s="0" t="s">
        <v>1130</v>
      </c>
      <c r="CI27" s="14" t="n">
        <f aca="false">(COUNTIFS(U27:BQ27,CH27))/BT27</f>
        <v>0</v>
      </c>
      <c r="CJ27" s="14" t="n">
        <f aca="false">(COUNTIFS(U27:BQ27,CH28))/BT27</f>
        <v>0</v>
      </c>
      <c r="CK27" s="15" t="s">
        <v>376</v>
      </c>
      <c r="CL27" s="0" t="s">
        <v>1131</v>
      </c>
      <c r="CO27" s="16"/>
      <c r="CP27" s="16"/>
      <c r="CQ27" s="16"/>
      <c r="CR27" s="16"/>
      <c r="CS27" s="16"/>
      <c r="CT27" s="16"/>
      <c r="CU27" s="16"/>
      <c r="CV27" s="16"/>
      <c r="CW27" s="16"/>
      <c r="CX27" s="16" t="s">
        <v>3664</v>
      </c>
      <c r="CY27" s="16" t="s">
        <v>3671</v>
      </c>
      <c r="CZ27" s="16" t="s">
        <v>3642</v>
      </c>
    </row>
    <row r="28" customFormat="false" ht="14.4" hidden="false" customHeight="false" outlineLevel="0" collapsed="false">
      <c r="A28" s="4" t="s">
        <v>131</v>
      </c>
      <c r="B28" s="4" t="n">
        <v>1</v>
      </c>
      <c r="C28" s="4" t="n">
        <v>1</v>
      </c>
      <c r="D28" s="4" t="n">
        <v>2</v>
      </c>
      <c r="E28" s="4" t="n">
        <v>34</v>
      </c>
      <c r="F28" s="4" t="n">
        <v>17</v>
      </c>
      <c r="G28" s="4" t="n">
        <v>1</v>
      </c>
      <c r="H28" s="4" t="n">
        <v>1017</v>
      </c>
      <c r="I28" s="4" t="n">
        <v>11017</v>
      </c>
      <c r="J28" s="4" t="n">
        <v>1017</v>
      </c>
      <c r="K28" s="4" t="s">
        <v>200</v>
      </c>
      <c r="L28" s="4" t="s">
        <v>132</v>
      </c>
      <c r="M28" s="0" t="s">
        <v>1132</v>
      </c>
      <c r="N28" s="0" t="s">
        <v>1105</v>
      </c>
      <c r="O28" s="0" t="s">
        <v>1133</v>
      </c>
      <c r="R28" s="0" t="n">
        <f aca="false">(1+LEN(N28)-LEN(SUBSTITUTE(N28," ","")))+1</f>
        <v>6</v>
      </c>
      <c r="S28" s="0" t="n">
        <f aca="false">(1+LEN(O28)-LEN(SUBSTITUTE(O28," ","")))</f>
        <v>10</v>
      </c>
      <c r="T28" s="0" t="s">
        <v>1107</v>
      </c>
      <c r="U28" s="0" t="s">
        <v>1134</v>
      </c>
      <c r="V28" s="0" t="s">
        <v>1135</v>
      </c>
      <c r="W28" s="0" t="s">
        <v>1136</v>
      </c>
      <c r="X28" s="0" t="s">
        <v>1134</v>
      </c>
      <c r="Y28" s="0" t="s">
        <v>1137</v>
      </c>
      <c r="Z28" s="0" t="s">
        <v>873</v>
      </c>
      <c r="AA28" s="0" t="s">
        <v>1134</v>
      </c>
      <c r="AB28" s="0" t="s">
        <v>376</v>
      </c>
      <c r="AC28" s="0" t="s">
        <v>1137</v>
      </c>
      <c r="AD28" s="0" t="s">
        <v>1138</v>
      </c>
      <c r="AE28" s="0" t="s">
        <v>1136</v>
      </c>
      <c r="AF28" s="0" t="s">
        <v>1136</v>
      </c>
      <c r="AG28" s="0" t="s">
        <v>1139</v>
      </c>
      <c r="AH28" s="0" t="s">
        <v>376</v>
      </c>
      <c r="AI28" s="0" t="s">
        <v>1136</v>
      </c>
      <c r="AJ28" s="0" t="s">
        <v>1140</v>
      </c>
      <c r="AK28" s="0" t="s">
        <v>1141</v>
      </c>
      <c r="AL28" s="0" t="s">
        <v>1142</v>
      </c>
      <c r="AM28" s="0" t="s">
        <v>376</v>
      </c>
      <c r="AN28" s="0" t="s">
        <v>1143</v>
      </c>
      <c r="AO28" s="0" t="s">
        <v>1137</v>
      </c>
      <c r="AP28" s="0" t="s">
        <v>1144</v>
      </c>
      <c r="AQ28" s="0" t="s">
        <v>1121</v>
      </c>
      <c r="AR28" s="0" t="s">
        <v>1145</v>
      </c>
      <c r="AS28" s="0" t="s">
        <v>1121</v>
      </c>
      <c r="AT28" s="0" t="s">
        <v>1134</v>
      </c>
      <c r="AU28" s="0" t="s">
        <v>1134</v>
      </c>
      <c r="AV28" s="0" t="s">
        <v>1136</v>
      </c>
      <c r="AW28" s="0" t="s">
        <v>1134</v>
      </c>
      <c r="AX28" s="0" t="s">
        <v>212</v>
      </c>
      <c r="AY28" s="0" t="s">
        <v>1134</v>
      </c>
      <c r="AZ28" s="0" t="s">
        <v>1134</v>
      </c>
      <c r="BA28" s="0" t="s">
        <v>1134</v>
      </c>
      <c r="BB28" s="0" t="s">
        <v>1134</v>
      </c>
      <c r="BC28" s="0" t="s">
        <v>1134</v>
      </c>
      <c r="BD28" s="0" t="s">
        <v>1136</v>
      </c>
      <c r="BE28" s="0" t="s">
        <v>759</v>
      </c>
      <c r="BF28" s="0" t="s">
        <v>1134</v>
      </c>
      <c r="BG28" s="0" t="s">
        <v>1134</v>
      </c>
      <c r="BH28" s="0" t="s">
        <v>1146</v>
      </c>
      <c r="BI28" s="0" t="s">
        <v>1147</v>
      </c>
      <c r="BJ28" s="0" t="s">
        <v>1134</v>
      </c>
      <c r="BK28" s="0" t="s">
        <v>1134</v>
      </c>
      <c r="BL28" s="0" t="s">
        <v>1137</v>
      </c>
      <c r="BM28" s="0" t="s">
        <v>1134</v>
      </c>
      <c r="BN28" s="0" t="s">
        <v>1113</v>
      </c>
      <c r="BO28" s="0" t="s">
        <v>1148</v>
      </c>
      <c r="BP28" s="0" t="s">
        <v>1149</v>
      </c>
      <c r="BQ28" s="0" t="s">
        <v>945</v>
      </c>
      <c r="BS28" s="0" t="s">
        <v>1136</v>
      </c>
      <c r="BT28" s="0" t="n">
        <f aca="false">49-(COUNTBLANK(U28:BQ28))</f>
        <v>49</v>
      </c>
      <c r="BU28" s="0" t="str">
        <f aca="false">CONCATENATE("*",BS28,"*")</f>
        <v>*vacuum*</v>
      </c>
      <c r="BV28" s="0" t="n">
        <f aca="false">COUNTIFS(U28:BQ28,BU28)</f>
        <v>0</v>
      </c>
      <c r="BW28" s="13" t="n">
        <f aca="false">BV28/BT28</f>
        <v>0</v>
      </c>
      <c r="BZ28" s="14" t="str">
        <f aca="false">IF(BY28="","",(BY28/BT28))</f>
        <v/>
      </c>
      <c r="CA28" s="0" t="n">
        <f aca="false">COUNTIFS(U28:BQ28,BU27)</f>
        <v>0</v>
      </c>
      <c r="CB28" s="0" t="str">
        <f aca="false">IF(BX28="",BU28,BX28)</f>
        <v>*vacuum*</v>
      </c>
      <c r="CC28" s="0" t="n">
        <f aca="false">COUNTIFS(U28:BQ28,CB27)</f>
        <v>0</v>
      </c>
      <c r="CD28" s="14" t="n">
        <f aca="false">CC28/BT28</f>
        <v>0</v>
      </c>
      <c r="CE28" s="0" t="s">
        <v>1150</v>
      </c>
      <c r="CF28" s="14" t="n">
        <f aca="false">(COUNTIFS(U28:BQ28,CE28))/BT28</f>
        <v>0</v>
      </c>
      <c r="CH28" s="0" t="s">
        <v>1151</v>
      </c>
      <c r="CI28" s="14" t="n">
        <f aca="false">(COUNTIFS(U28:BQ28,CH28))/BT28</f>
        <v>0</v>
      </c>
      <c r="CJ28" s="14" t="n">
        <f aca="false">(COUNTIFS(U28:BQ28,CH27))/BT28</f>
        <v>0</v>
      </c>
      <c r="CK28" s="15" t="s">
        <v>1134</v>
      </c>
      <c r="CL28" s="0" t="s">
        <v>1131</v>
      </c>
      <c r="CP28" s="0" t="s">
        <v>3672</v>
      </c>
      <c r="CQ28" s="14" t="n">
        <v>0</v>
      </c>
      <c r="CR28" s="0" t="str">
        <f aca="false">CONCATENATE(CP28,CS28)</f>
        <v>wipe*</v>
      </c>
      <c r="CS28" s="0" t="s">
        <v>3639</v>
      </c>
      <c r="CT28" s="0" t="n">
        <f aca="false">CP27</f>
        <v>0</v>
      </c>
      <c r="CU28" s="0" t="str">
        <f aca="false">CONCATENATE(CT28,CS28)</f>
        <v>0*</v>
      </c>
      <c r="CV28" s="14" t="n">
        <f aca="false">(COUNTIFS(U28:BQ28,CU28))/BT28</f>
        <v>0</v>
      </c>
      <c r="CX28" s="16" t="s">
        <v>3664</v>
      </c>
      <c r="CY28" s="16" t="s">
        <v>3671</v>
      </c>
      <c r="CZ28" s="16" t="s">
        <v>3642</v>
      </c>
    </row>
    <row r="29" s="16" customFormat="true" ht="14.4" hidden="false" customHeight="false" outlineLevel="0" collapsed="false">
      <c r="A29" s="4" t="s">
        <v>197</v>
      </c>
      <c r="B29" s="4" t="n">
        <v>1</v>
      </c>
      <c r="C29" s="4" t="n">
        <v>1</v>
      </c>
      <c r="D29" s="4" t="n">
        <v>1</v>
      </c>
      <c r="E29" s="4" t="n">
        <v>35</v>
      </c>
      <c r="F29" s="4" t="n">
        <v>18</v>
      </c>
      <c r="G29" s="4" t="n">
        <v>0</v>
      </c>
      <c r="H29" s="4" t="n">
        <v>18</v>
      </c>
      <c r="I29" s="4" t="n">
        <v>10018</v>
      </c>
      <c r="J29" s="4" t="n">
        <v>18</v>
      </c>
      <c r="K29" s="4" t="s">
        <v>200</v>
      </c>
      <c r="L29" s="4" t="s">
        <v>132</v>
      </c>
      <c r="M29" s="16" t="s">
        <v>1152</v>
      </c>
      <c r="N29" s="16" t="s">
        <v>1153</v>
      </c>
      <c r="O29" s="16" t="s">
        <v>1154</v>
      </c>
      <c r="R29" s="16" t="n">
        <f aca="false">(1+LEN(N29)-LEN(SUBSTITUTE(N29," ","")))+1</f>
        <v>6</v>
      </c>
      <c r="S29" s="16" t="n">
        <f aca="false">(1+LEN(O29)-LEN(SUBSTITUTE(O29," ","")))</f>
        <v>11</v>
      </c>
      <c r="T29" s="16" t="s">
        <v>1107</v>
      </c>
      <c r="U29" s="16" t="s">
        <v>1155</v>
      </c>
      <c r="V29" s="16" t="s">
        <v>1156</v>
      </c>
      <c r="W29" s="16" t="s">
        <v>1157</v>
      </c>
      <c r="X29" s="16" t="s">
        <v>1158</v>
      </c>
      <c r="Y29" s="16" t="s">
        <v>945</v>
      </c>
      <c r="Z29" s="16" t="s">
        <v>1134</v>
      </c>
      <c r="AA29" s="16" t="s">
        <v>1134</v>
      </c>
      <c r="AB29" s="16" t="s">
        <v>945</v>
      </c>
      <c r="AC29" s="16" t="s">
        <v>1159</v>
      </c>
      <c r="AD29" s="16" t="s">
        <v>1160</v>
      </c>
      <c r="AE29" s="16" t="s">
        <v>1161</v>
      </c>
      <c r="AF29" s="16" t="s">
        <v>1162</v>
      </c>
      <c r="AG29" s="16" t="s">
        <v>1163</v>
      </c>
      <c r="AH29" s="16" t="s">
        <v>1134</v>
      </c>
      <c r="AI29" s="16" t="s">
        <v>1134</v>
      </c>
      <c r="AJ29" s="16" t="s">
        <v>1155</v>
      </c>
      <c r="AK29" s="16" t="s">
        <v>1164</v>
      </c>
      <c r="AL29" s="16" t="s">
        <v>1165</v>
      </c>
      <c r="AM29" s="16" t="s">
        <v>945</v>
      </c>
      <c r="AN29" s="16" t="s">
        <v>1134</v>
      </c>
      <c r="AO29" s="16" t="s">
        <v>1166</v>
      </c>
      <c r="AP29" s="16" t="s">
        <v>945</v>
      </c>
      <c r="AQ29" s="16" t="s">
        <v>1134</v>
      </c>
      <c r="AR29" s="16" t="s">
        <v>1134</v>
      </c>
      <c r="AS29" s="16" t="s">
        <v>1134</v>
      </c>
      <c r="AT29" s="16" t="s">
        <v>1155</v>
      </c>
      <c r="AU29" s="16" t="s">
        <v>226</v>
      </c>
      <c r="AV29" s="16" t="s">
        <v>1147</v>
      </c>
      <c r="AW29" s="16" t="s">
        <v>1134</v>
      </c>
      <c r="AX29" s="16" t="s">
        <v>1167</v>
      </c>
      <c r="AY29" s="16" t="s">
        <v>1165</v>
      </c>
      <c r="AZ29" s="16" t="s">
        <v>1134</v>
      </c>
      <c r="BA29" s="16" t="s">
        <v>1134</v>
      </c>
      <c r="BB29" s="16" t="s">
        <v>1155</v>
      </c>
      <c r="BC29" s="16" t="s">
        <v>1134</v>
      </c>
      <c r="BD29" s="16" t="s">
        <v>945</v>
      </c>
      <c r="BE29" s="16" t="s">
        <v>1134</v>
      </c>
      <c r="BF29" s="16" t="s">
        <v>1165</v>
      </c>
      <c r="BG29" s="16" t="s">
        <v>1134</v>
      </c>
      <c r="BH29" s="16" t="s">
        <v>1134</v>
      </c>
      <c r="BI29" s="16" t="s">
        <v>1165</v>
      </c>
      <c r="BJ29" s="16" t="s">
        <v>1168</v>
      </c>
      <c r="BK29" s="16" t="s">
        <v>1155</v>
      </c>
      <c r="BL29" s="16" t="s">
        <v>1134</v>
      </c>
      <c r="BM29" s="16" t="s">
        <v>1134</v>
      </c>
      <c r="BN29" s="16" t="s">
        <v>1169</v>
      </c>
      <c r="BO29" s="16" t="s">
        <v>1134</v>
      </c>
      <c r="BP29" s="16" t="s">
        <v>1170</v>
      </c>
      <c r="BQ29" s="16" t="s">
        <v>1171</v>
      </c>
      <c r="BS29" s="16" t="s">
        <v>1134</v>
      </c>
      <c r="BT29" s="16" t="n">
        <f aca="false">49-(COUNTBLANK(U29:BQ29))</f>
        <v>49</v>
      </c>
      <c r="BU29" s="16" t="str">
        <f aca="false">CONCATENATE("*",BS29,"*")</f>
        <v>*clean*</v>
      </c>
      <c r="BV29" s="16" t="n">
        <f aca="false">COUNTIFS(U29:BQ29,BU29)</f>
        <v>0</v>
      </c>
      <c r="BW29" s="13" t="n">
        <f aca="false">BV29/BT29</f>
        <v>0</v>
      </c>
      <c r="BZ29" s="14" t="str">
        <f aca="false">IF(BY29="","",(BY29/BT29))</f>
        <v/>
      </c>
      <c r="CA29" s="16" t="n">
        <f aca="false">COUNTIFS(U29:BQ29,BU30)</f>
        <v>0</v>
      </c>
      <c r="CB29" s="16" t="str">
        <f aca="false">IF(BX29="",BU29,BX29)</f>
        <v>*clean*</v>
      </c>
      <c r="CC29" s="16" t="n">
        <f aca="false">COUNTIFS(U29:BQ29,CB30)</f>
        <v>0</v>
      </c>
      <c r="CD29" s="14" t="n">
        <f aca="false">CC29/BT29</f>
        <v>0</v>
      </c>
      <c r="CE29" s="16" t="s">
        <v>1150</v>
      </c>
      <c r="CF29" s="14" t="n">
        <f aca="false">(COUNTIFS(U29:BQ29,CE29))/BT29</f>
        <v>0</v>
      </c>
      <c r="CH29" s="16" t="s">
        <v>1151</v>
      </c>
      <c r="CI29" s="14" t="n">
        <f aca="false">(COUNTIFS(U29:BQ29,CH29))/BT29</f>
        <v>0</v>
      </c>
      <c r="CJ29" s="14" t="n">
        <f aca="false">(COUNTIFS(U29:BQ29,CH30))/BT29</f>
        <v>0</v>
      </c>
      <c r="CK29" s="15" t="s">
        <v>1134</v>
      </c>
      <c r="CL29" s="16" t="s">
        <v>1172</v>
      </c>
      <c r="CX29" s="16" t="s">
        <v>3664</v>
      </c>
      <c r="CY29" s="16" t="s">
        <v>3673</v>
      </c>
      <c r="CZ29" s="16" t="s">
        <v>3642</v>
      </c>
    </row>
    <row r="30" customFormat="false" ht="14.4" hidden="false" customHeight="false" outlineLevel="0" collapsed="false">
      <c r="A30" s="4" t="s">
        <v>131</v>
      </c>
      <c r="B30" s="4" t="n">
        <v>1</v>
      </c>
      <c r="C30" s="4" t="n">
        <v>1</v>
      </c>
      <c r="D30" s="4" t="n">
        <v>2</v>
      </c>
      <c r="E30" s="4" t="n">
        <v>35</v>
      </c>
      <c r="F30" s="4" t="n">
        <v>18</v>
      </c>
      <c r="G30" s="4" t="n">
        <v>1</v>
      </c>
      <c r="H30" s="4" t="n">
        <v>1018</v>
      </c>
      <c r="I30" s="4" t="n">
        <v>11018</v>
      </c>
      <c r="J30" s="4" t="n">
        <v>1018</v>
      </c>
      <c r="K30" s="4" t="s">
        <v>200</v>
      </c>
      <c r="L30" s="4" t="s">
        <v>132</v>
      </c>
      <c r="M30" s="0" t="s">
        <v>1173</v>
      </c>
      <c r="N30" s="0" t="s">
        <v>1153</v>
      </c>
      <c r="O30" s="0" t="s">
        <v>1174</v>
      </c>
      <c r="R30" s="0" t="n">
        <f aca="false">(1+LEN(N30)-LEN(SUBSTITUTE(N30," ","")))+1</f>
        <v>6</v>
      </c>
      <c r="S30" s="0" t="n">
        <f aca="false">(1+LEN(O30)-LEN(SUBSTITUTE(O30," ","")))</f>
        <v>11</v>
      </c>
      <c r="T30" s="0" t="s">
        <v>1107</v>
      </c>
      <c r="U30" s="0" t="s">
        <v>1170</v>
      </c>
      <c r="V30" s="0" t="s">
        <v>1175</v>
      </c>
      <c r="W30" s="0" t="s">
        <v>1170</v>
      </c>
      <c r="X30" s="0" t="s">
        <v>1170</v>
      </c>
      <c r="Y30" s="0" t="s">
        <v>1176</v>
      </c>
      <c r="Z30" s="0" t="s">
        <v>1170</v>
      </c>
      <c r="AA30" s="0" t="s">
        <v>1170</v>
      </c>
      <c r="AB30" s="0" t="s">
        <v>1170</v>
      </c>
      <c r="AC30" s="0" t="s">
        <v>1177</v>
      </c>
      <c r="AD30" s="12"/>
      <c r="AE30" s="0" t="s">
        <v>236</v>
      </c>
      <c r="AF30" s="0" t="s">
        <v>1170</v>
      </c>
      <c r="AG30" s="0" t="s">
        <v>1178</v>
      </c>
      <c r="AH30" s="0" t="s">
        <v>1155</v>
      </c>
      <c r="AI30" s="0" t="s">
        <v>1165</v>
      </c>
      <c r="AJ30" s="0" t="s">
        <v>1170</v>
      </c>
      <c r="AK30" s="0" t="s">
        <v>1179</v>
      </c>
      <c r="AL30" s="0" t="s">
        <v>1134</v>
      </c>
      <c r="AM30" s="0" t="s">
        <v>1170</v>
      </c>
      <c r="AN30" s="0" t="s">
        <v>1165</v>
      </c>
      <c r="AO30" s="0" t="s">
        <v>1160</v>
      </c>
      <c r="AP30" s="0" t="s">
        <v>1180</v>
      </c>
      <c r="AQ30" s="0" t="s">
        <v>1181</v>
      </c>
      <c r="AR30" s="0" t="s">
        <v>1182</v>
      </c>
      <c r="AS30" s="0" t="s">
        <v>1155</v>
      </c>
      <c r="AT30" s="0" t="s">
        <v>1183</v>
      </c>
      <c r="AU30" s="0" t="s">
        <v>1170</v>
      </c>
      <c r="AV30" s="0" t="s">
        <v>1184</v>
      </c>
      <c r="AW30" s="0" t="s">
        <v>1165</v>
      </c>
      <c r="AX30" s="0" t="s">
        <v>1185</v>
      </c>
      <c r="AY30" s="0" t="s">
        <v>1160</v>
      </c>
      <c r="AZ30" s="0" t="s">
        <v>1186</v>
      </c>
      <c r="BA30" s="0" t="s">
        <v>1187</v>
      </c>
      <c r="BB30" s="0" t="s">
        <v>1134</v>
      </c>
      <c r="BC30" s="0" t="s">
        <v>1188</v>
      </c>
      <c r="BD30" s="0" t="s">
        <v>1189</v>
      </c>
      <c r="BE30" s="0" t="s">
        <v>759</v>
      </c>
      <c r="BF30" s="0" t="s">
        <v>1165</v>
      </c>
      <c r="BG30" s="0" t="s">
        <v>1190</v>
      </c>
      <c r="BH30" s="0" t="s">
        <v>1191</v>
      </c>
      <c r="BI30" s="0" t="s">
        <v>1192</v>
      </c>
      <c r="BJ30" s="0" t="s">
        <v>1170</v>
      </c>
      <c r="BK30" s="0" t="s">
        <v>1193</v>
      </c>
      <c r="BL30" s="0" t="s">
        <v>1183</v>
      </c>
      <c r="BM30" s="0" t="s">
        <v>1194</v>
      </c>
      <c r="BN30" s="0" t="s">
        <v>1170</v>
      </c>
      <c r="BO30" s="0" t="s">
        <v>1195</v>
      </c>
      <c r="BP30" s="0" t="s">
        <v>300</v>
      </c>
      <c r="BQ30" s="0" t="s">
        <v>945</v>
      </c>
      <c r="BS30" s="0" t="s">
        <v>1170</v>
      </c>
      <c r="BT30" s="0" t="n">
        <f aca="false">49-(COUNTBLANK(U30:BQ30))</f>
        <v>48</v>
      </c>
      <c r="BU30" s="0" t="str">
        <f aca="false">CONCATENATE("*",BS30,"*")</f>
        <v>*install*</v>
      </c>
      <c r="BV30" s="0" t="n">
        <f aca="false">COUNTIFS(U30:BQ30,BU30)</f>
        <v>0</v>
      </c>
      <c r="BW30" s="13" t="n">
        <f aca="false">BV30/BT30</f>
        <v>0</v>
      </c>
      <c r="BZ30" s="14" t="str">
        <f aca="false">IF(BY30="","",(BY30/BT30))</f>
        <v/>
      </c>
      <c r="CA30" s="0" t="n">
        <f aca="false">COUNTIFS(U30:BQ30,BU29)</f>
        <v>0</v>
      </c>
      <c r="CB30" s="0" t="str">
        <f aca="false">IF(BX30="",BU30,BX30)</f>
        <v>*install*</v>
      </c>
      <c r="CC30" s="0" t="n">
        <f aca="false">COUNTIFS(U30:BQ30,CB29)</f>
        <v>0</v>
      </c>
      <c r="CD30" s="14" t="n">
        <f aca="false">CC30/BT30</f>
        <v>0</v>
      </c>
      <c r="CE30" s="0" t="s">
        <v>1196</v>
      </c>
      <c r="CF30" s="14" t="n">
        <f aca="false">(COUNTIFS(U30:BQ30,CE30))/BT30</f>
        <v>0</v>
      </c>
      <c r="CH30" s="0" t="s">
        <v>1197</v>
      </c>
      <c r="CI30" s="14" t="n">
        <f aca="false">(COUNTIFS(U30:BQ30,CH30))/BT30</f>
        <v>0</v>
      </c>
      <c r="CJ30" s="14" t="n">
        <f aca="false">(COUNTIFS(U30:BQ30,CH29))/BT30</f>
        <v>0</v>
      </c>
      <c r="CK30" s="15" t="s">
        <v>1170</v>
      </c>
      <c r="CL30" s="0" t="s">
        <v>1172</v>
      </c>
      <c r="CP30" s="0" t="s">
        <v>1171</v>
      </c>
      <c r="CQ30" s="14" t="n">
        <v>0.0208333333333333</v>
      </c>
      <c r="CR30" s="0" t="str">
        <f aca="false">CONCATENATE(CP30,CS30)</f>
        <v>replace*</v>
      </c>
      <c r="CS30" s="0" t="s">
        <v>3639</v>
      </c>
      <c r="CT30" s="0" t="n">
        <f aca="false">CP31</f>
        <v>0</v>
      </c>
      <c r="CU30" s="0" t="str">
        <f aca="false">CONCATENATE(CT30,CS30)</f>
        <v>0*</v>
      </c>
      <c r="CV30" s="14" t="n">
        <f aca="false">(COUNTIFS(U30:BQ30,CU30))/BT30</f>
        <v>0</v>
      </c>
      <c r="CX30" s="16" t="s">
        <v>3664</v>
      </c>
      <c r="CY30" s="16" t="s">
        <v>3673</v>
      </c>
      <c r="CZ30" s="16" t="s">
        <v>3642</v>
      </c>
    </row>
    <row r="31" customFormat="false" ht="14.4" hidden="false" customHeight="false" outlineLevel="0" collapsed="false">
      <c r="A31" s="4" t="s">
        <v>197</v>
      </c>
      <c r="B31" s="4" t="n">
        <v>1</v>
      </c>
      <c r="C31" s="4" t="n">
        <v>1</v>
      </c>
      <c r="D31" s="4" t="n">
        <v>1</v>
      </c>
      <c r="E31" s="4" t="n">
        <v>36</v>
      </c>
      <c r="F31" s="4" t="n">
        <v>19</v>
      </c>
      <c r="G31" s="4" t="n">
        <v>0</v>
      </c>
      <c r="H31" s="4" t="n">
        <v>19</v>
      </c>
      <c r="I31" s="4" t="n">
        <v>10019</v>
      </c>
      <c r="J31" s="4" t="n">
        <v>19</v>
      </c>
      <c r="K31" s="4" t="s">
        <v>200</v>
      </c>
      <c r="L31" s="4" t="s">
        <v>132</v>
      </c>
      <c r="M31" s="0" t="s">
        <v>1198</v>
      </c>
      <c r="N31" s="0" t="s">
        <v>1199</v>
      </c>
      <c r="O31" s="0" t="s">
        <v>1200</v>
      </c>
      <c r="R31" s="0" t="n">
        <f aca="false">(1+LEN(N31)-LEN(SUBSTITUTE(N31," ","")))+1</f>
        <v>6</v>
      </c>
      <c r="S31" s="0" t="n">
        <f aca="false">(1+LEN(O31)-LEN(SUBSTITUTE(O31," ","")))</f>
        <v>9</v>
      </c>
      <c r="T31" s="0" t="s">
        <v>1107</v>
      </c>
      <c r="U31" s="19" t="s">
        <v>1201</v>
      </c>
      <c r="V31" s="0" t="s">
        <v>1202</v>
      </c>
      <c r="W31" s="19" t="s">
        <v>1203</v>
      </c>
      <c r="X31" s="0" t="s">
        <v>1204</v>
      </c>
      <c r="Y31" s="0" t="s">
        <v>1205</v>
      </c>
      <c r="Z31" s="19" t="s">
        <v>1206</v>
      </c>
      <c r="AA31" s="12"/>
      <c r="AB31" s="0" t="s">
        <v>212</v>
      </c>
      <c r="AC31" s="0" t="s">
        <v>1207</v>
      </c>
      <c r="AD31" s="0" t="s">
        <v>972</v>
      </c>
      <c r="AE31" s="0" t="s">
        <v>1208</v>
      </c>
      <c r="AF31" s="0" t="s">
        <v>1209</v>
      </c>
      <c r="AG31" s="0" t="s">
        <v>1210</v>
      </c>
      <c r="AH31" s="19" t="s">
        <v>1211</v>
      </c>
      <c r="AI31" s="0" t="s">
        <v>1212</v>
      </c>
      <c r="AJ31" s="19" t="s">
        <v>879</v>
      </c>
      <c r="AK31" s="19" t="s">
        <v>1189</v>
      </c>
      <c r="AL31" s="0" t="s">
        <v>1213</v>
      </c>
      <c r="AM31" s="19" t="s">
        <v>235</v>
      </c>
      <c r="AN31" s="0" t="s">
        <v>1117</v>
      </c>
      <c r="AO31" s="0" t="s">
        <v>1214</v>
      </c>
      <c r="AP31" s="0" t="s">
        <v>1210</v>
      </c>
      <c r="AQ31" s="0" t="s">
        <v>1215</v>
      </c>
      <c r="AR31" s="19" t="s">
        <v>1216</v>
      </c>
      <c r="AS31" s="19" t="s">
        <v>1217</v>
      </c>
      <c r="AT31" s="0" t="s">
        <v>1218</v>
      </c>
      <c r="AU31" s="0" t="s">
        <v>677</v>
      </c>
      <c r="AV31" s="0" t="s">
        <v>1219</v>
      </c>
      <c r="AW31" s="19" t="s">
        <v>1220</v>
      </c>
      <c r="AX31" s="0" t="s">
        <v>154</v>
      </c>
      <c r="AY31" s="0" t="s">
        <v>1221</v>
      </c>
      <c r="AZ31" s="0" t="s">
        <v>1222</v>
      </c>
      <c r="BA31" s="19" t="s">
        <v>1223</v>
      </c>
      <c r="BB31" s="19" t="s">
        <v>879</v>
      </c>
      <c r="BC31" s="19" t="s">
        <v>867</v>
      </c>
      <c r="BD31" s="0" t="s">
        <v>1224</v>
      </c>
      <c r="BE31" s="19" t="s">
        <v>1225</v>
      </c>
      <c r="BF31" s="0" t="s">
        <v>1226</v>
      </c>
      <c r="BG31" s="19" t="s">
        <v>1227</v>
      </c>
      <c r="BH31" s="0" t="s">
        <v>1228</v>
      </c>
      <c r="BI31" s="19" t="s">
        <v>1189</v>
      </c>
      <c r="BJ31" s="19" t="s">
        <v>1229</v>
      </c>
      <c r="BK31" s="0" t="s">
        <v>1124</v>
      </c>
      <c r="BL31" s="0" t="s">
        <v>1230</v>
      </c>
      <c r="BM31" s="0" t="s">
        <v>1205</v>
      </c>
      <c r="BN31" s="0" t="s">
        <v>1231</v>
      </c>
      <c r="BO31" s="0" t="s">
        <v>212</v>
      </c>
      <c r="BP31" s="0" t="s">
        <v>212</v>
      </c>
      <c r="BQ31" s="19" t="s">
        <v>1232</v>
      </c>
      <c r="BS31" s="0" t="s">
        <v>879</v>
      </c>
      <c r="BT31" s="0" t="n">
        <f aca="false">49-(COUNTBLANK(U31:BQ31))</f>
        <v>48</v>
      </c>
      <c r="BU31" s="0" t="str">
        <f aca="false">CONCATENATE("*",BS31,"*")</f>
        <v>*make*</v>
      </c>
      <c r="BV31" s="0" t="n">
        <f aca="false">COUNTIFS(U31:BQ31,BU31)</f>
        <v>0</v>
      </c>
      <c r="BW31" s="18" t="n">
        <f aca="false">BV31/BT31</f>
        <v>0</v>
      </c>
      <c r="BZ31" s="14" t="str">
        <f aca="false">IF(BY31="","",(BY31/BT31))</f>
        <v/>
      </c>
      <c r="CA31" s="0" t="n">
        <f aca="false">COUNTIFS(U31:BQ31,BU32)</f>
        <v>0</v>
      </c>
      <c r="CB31" s="0" t="str">
        <f aca="false">IF(BX31="",BU31,BX31)</f>
        <v>*make*</v>
      </c>
      <c r="CC31" s="0" t="n">
        <f aca="false">COUNTIFS(U31:BQ31,CB32)</f>
        <v>0</v>
      </c>
      <c r="CD31" s="14" t="n">
        <f aca="false">CC31/BT31</f>
        <v>0</v>
      </c>
      <c r="CE31" s="0" t="s">
        <v>880</v>
      </c>
      <c r="CF31" s="14" t="n">
        <f aca="false">(COUNTIFS(U31:BQ31,CE31))/BT31</f>
        <v>0</v>
      </c>
      <c r="CG31" s="19" t="s">
        <v>1233</v>
      </c>
      <c r="CH31" s="0" t="s">
        <v>881</v>
      </c>
      <c r="CI31" s="14" t="n">
        <f aca="false">(COUNTIFS(U31:BQ31,CH31))/BT31</f>
        <v>0</v>
      </c>
      <c r="CJ31" s="14" t="n">
        <f aca="false">(COUNTIFS(U31:BQ31,CH32))/BT31</f>
        <v>0</v>
      </c>
      <c r="CK31" s="15" t="s">
        <v>879</v>
      </c>
      <c r="CL31" s="0" t="s">
        <v>1234</v>
      </c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3664</v>
      </c>
      <c r="CY31" s="16" t="s">
        <v>3674</v>
      </c>
      <c r="CZ31" s="16" t="s">
        <v>3642</v>
      </c>
    </row>
    <row r="32" customFormat="false" ht="14.4" hidden="false" customHeight="false" outlineLevel="0" collapsed="false">
      <c r="A32" s="4" t="s">
        <v>131</v>
      </c>
      <c r="B32" s="4" t="n">
        <v>1</v>
      </c>
      <c r="C32" s="4" t="n">
        <v>1</v>
      </c>
      <c r="D32" s="4" t="n">
        <v>2</v>
      </c>
      <c r="E32" s="4" t="n">
        <v>36</v>
      </c>
      <c r="F32" s="4" t="n">
        <v>19</v>
      </c>
      <c r="G32" s="4" t="n">
        <v>1</v>
      </c>
      <c r="H32" s="4" t="n">
        <v>1019</v>
      </c>
      <c r="I32" s="4" t="n">
        <v>11019</v>
      </c>
      <c r="J32" s="4" t="n">
        <v>1019</v>
      </c>
      <c r="K32" s="4" t="s">
        <v>200</v>
      </c>
      <c r="L32" s="4" t="s">
        <v>132</v>
      </c>
      <c r="M32" s="0" t="s">
        <v>1235</v>
      </c>
      <c r="N32" s="0" t="s">
        <v>1199</v>
      </c>
      <c r="O32" s="0" t="s">
        <v>1236</v>
      </c>
      <c r="R32" s="0" t="n">
        <f aca="false">(1+LEN(N32)-LEN(SUBSTITUTE(N32," ","")))+1</f>
        <v>6</v>
      </c>
      <c r="S32" s="0" t="n">
        <f aca="false">(1+LEN(O32)-LEN(SUBSTITUTE(O32," ","")))</f>
        <v>9</v>
      </c>
      <c r="T32" s="0" t="s">
        <v>1107</v>
      </c>
      <c r="U32" s="0" t="s">
        <v>1237</v>
      </c>
      <c r="V32" s="0" t="s">
        <v>1238</v>
      </c>
      <c r="W32" s="0" t="s">
        <v>1239</v>
      </c>
      <c r="X32" s="0" t="s">
        <v>1240</v>
      </c>
      <c r="Y32" s="0" t="s">
        <v>1241</v>
      </c>
      <c r="Z32" s="0" t="s">
        <v>1242</v>
      </c>
      <c r="AA32" s="0" t="s">
        <v>1243</v>
      </c>
      <c r="AB32" s="0" t="s">
        <v>1244</v>
      </c>
      <c r="AC32" s="0" t="s">
        <v>1245</v>
      </c>
      <c r="AD32" s="0" t="s">
        <v>1246</v>
      </c>
      <c r="AE32" s="0" t="s">
        <v>1247</v>
      </c>
      <c r="AF32" s="0" t="s">
        <v>1248</v>
      </c>
      <c r="AG32" s="0" t="s">
        <v>1249</v>
      </c>
      <c r="AH32" s="0" t="s">
        <v>1221</v>
      </c>
      <c r="AI32" s="0" t="s">
        <v>1250</v>
      </c>
      <c r="AJ32" s="0" t="s">
        <v>1251</v>
      </c>
      <c r="AK32" s="0" t="s">
        <v>1252</v>
      </c>
      <c r="AL32" s="0" t="s">
        <v>1253</v>
      </c>
      <c r="AM32" s="0" t="s">
        <v>1242</v>
      </c>
      <c r="AN32" s="0" t="s">
        <v>1254</v>
      </c>
      <c r="AO32" s="0" t="s">
        <v>1255</v>
      </c>
      <c r="AP32" s="0" t="s">
        <v>1237</v>
      </c>
      <c r="AQ32" s="0" t="s">
        <v>1256</v>
      </c>
      <c r="AR32" s="0" t="s">
        <v>1255</v>
      </c>
      <c r="AS32" s="0" t="s">
        <v>1257</v>
      </c>
      <c r="AT32" s="0" t="s">
        <v>1247</v>
      </c>
      <c r="AU32" s="0" t="s">
        <v>677</v>
      </c>
      <c r="AV32" s="0" t="s">
        <v>1258</v>
      </c>
      <c r="AW32" s="0" t="s">
        <v>1259</v>
      </c>
      <c r="AX32" s="0" t="s">
        <v>1221</v>
      </c>
      <c r="AY32" s="0" t="s">
        <v>1260</v>
      </c>
      <c r="AZ32" s="0" t="s">
        <v>1241</v>
      </c>
      <c r="BA32" s="0" t="s">
        <v>1261</v>
      </c>
      <c r="BB32" s="0" t="s">
        <v>1247</v>
      </c>
      <c r="BC32" s="0" t="s">
        <v>1262</v>
      </c>
      <c r="BD32" s="0" t="s">
        <v>1263</v>
      </c>
      <c r="BE32" s="0" t="s">
        <v>1264</v>
      </c>
      <c r="BF32" s="0" t="s">
        <v>1242</v>
      </c>
      <c r="BG32" s="0" t="s">
        <v>1265</v>
      </c>
      <c r="BH32" s="0" t="s">
        <v>1266</v>
      </c>
      <c r="BI32" s="0" t="s">
        <v>1267</v>
      </c>
      <c r="BJ32" s="0" t="s">
        <v>1268</v>
      </c>
      <c r="BK32" s="0" t="s">
        <v>1262</v>
      </c>
      <c r="BL32" s="0" t="s">
        <v>1237</v>
      </c>
      <c r="BM32" s="0" t="s">
        <v>172</v>
      </c>
      <c r="BN32" s="0" t="s">
        <v>1269</v>
      </c>
      <c r="BO32" s="0" t="s">
        <v>1270</v>
      </c>
      <c r="BP32" s="0" t="s">
        <v>1271</v>
      </c>
      <c r="BQ32" s="0" t="s">
        <v>1272</v>
      </c>
      <c r="BS32" s="0" t="s">
        <v>677</v>
      </c>
      <c r="BT32" s="0" t="n">
        <f aca="false">49-(COUNTBLANK(U32:BQ32))</f>
        <v>49</v>
      </c>
      <c r="BU32" s="0" t="str">
        <f aca="false">CONCATENATE("*",BS32,"*")</f>
        <v>*move*</v>
      </c>
      <c r="BV32" s="0" t="n">
        <f aca="false">COUNTIFS(U32:BQ32,BU32)</f>
        <v>0</v>
      </c>
      <c r="BW32" s="18" t="n">
        <f aca="false">BV32/BT32</f>
        <v>0</v>
      </c>
      <c r="BZ32" s="14" t="str">
        <f aca="false">IF(BY32="","",(BY32/BT32))</f>
        <v/>
      </c>
      <c r="CA32" s="0" t="n">
        <f aca="false">COUNTIFS(U32:BQ32,BU31)</f>
        <v>0</v>
      </c>
      <c r="CB32" s="0" t="str">
        <f aca="false">IF(BX32="",BU32,BX32)</f>
        <v>*move*</v>
      </c>
      <c r="CC32" s="0" t="n">
        <f aca="false">COUNTIFS(U32:BQ32,CB31)</f>
        <v>0</v>
      </c>
      <c r="CD32" s="14" t="n">
        <f aca="false">CC32/BT32</f>
        <v>0</v>
      </c>
      <c r="CE32" s="0" t="s">
        <v>1273</v>
      </c>
      <c r="CF32" s="14" t="n">
        <f aca="false">(COUNTIFS(U32:BQ32,CE32))/BT32</f>
        <v>0</v>
      </c>
      <c r="CH32" s="0" t="s">
        <v>1274</v>
      </c>
      <c r="CI32" s="14" t="n">
        <f aca="false">(COUNTIFS(U32:BQ32,CH32))/BT32</f>
        <v>0</v>
      </c>
      <c r="CJ32" s="14" t="n">
        <f aca="false">(COUNTIFS(U32:BQ32,CH31))/BT32</f>
        <v>0</v>
      </c>
      <c r="CK32" s="15" t="s">
        <v>1221</v>
      </c>
      <c r="CL32" s="0" t="s">
        <v>1234</v>
      </c>
      <c r="CN32" s="16"/>
      <c r="CP32" s="0" t="s">
        <v>3675</v>
      </c>
      <c r="CQ32" s="14" t="n">
        <v>0</v>
      </c>
      <c r="CR32" s="0" t="str">
        <f aca="false">CONCATENATE(CP32,CS32)</f>
        <v>load*</v>
      </c>
      <c r="CS32" s="0" t="s">
        <v>3639</v>
      </c>
      <c r="CT32" s="0" t="n">
        <f aca="false">CP33</f>
        <v>0</v>
      </c>
      <c r="CU32" s="0" t="str">
        <f aca="false">CONCATENATE(CT32,CS32)</f>
        <v>0*</v>
      </c>
      <c r="CV32" s="14" t="n">
        <f aca="false">(COUNTIFS(U32:BQ32,CU32))/BT32</f>
        <v>0</v>
      </c>
      <c r="CX32" s="16" t="s">
        <v>3664</v>
      </c>
      <c r="CY32" s="16" t="s">
        <v>3674</v>
      </c>
      <c r="CZ32" s="16" t="s">
        <v>3642</v>
      </c>
    </row>
    <row r="33" s="16" customFormat="true" ht="14.4" hidden="false" customHeight="false" outlineLevel="0" collapsed="false">
      <c r="A33" s="4" t="s">
        <v>197</v>
      </c>
      <c r="B33" s="4" t="n">
        <v>1</v>
      </c>
      <c r="C33" s="4" t="n">
        <v>1</v>
      </c>
      <c r="D33" s="4" t="n">
        <v>1</v>
      </c>
      <c r="E33" s="4" t="n">
        <v>61</v>
      </c>
      <c r="F33" s="4" t="n">
        <v>30</v>
      </c>
      <c r="G33" s="4" t="n">
        <v>0</v>
      </c>
      <c r="H33" s="4" t="n">
        <v>30</v>
      </c>
      <c r="I33" s="4" t="n">
        <v>10030</v>
      </c>
      <c r="J33" s="4" t="n">
        <v>30</v>
      </c>
      <c r="K33" s="4" t="s">
        <v>200</v>
      </c>
      <c r="L33" s="4" t="s">
        <v>132</v>
      </c>
      <c r="M33" s="16" t="s">
        <v>1789</v>
      </c>
      <c r="N33" s="16" t="s">
        <v>1790</v>
      </c>
      <c r="O33" s="16" t="s">
        <v>1791</v>
      </c>
      <c r="R33" s="16" t="n">
        <f aca="false">(1+LEN(N33)-LEN(SUBSTITUTE(N33," ","")))+1</f>
        <v>7</v>
      </c>
      <c r="S33" s="16" t="n">
        <f aca="false">(1+LEN(O33)-LEN(SUBSTITUTE(O33," ","")))</f>
        <v>10</v>
      </c>
      <c r="T33" s="16" t="s">
        <v>1792</v>
      </c>
      <c r="U33" s="16" t="s">
        <v>1793</v>
      </c>
      <c r="V33" s="16" t="s">
        <v>1794</v>
      </c>
      <c r="W33" s="16" t="s">
        <v>1795</v>
      </c>
      <c r="X33" s="16" t="s">
        <v>1796</v>
      </c>
      <c r="Y33" s="16" t="s">
        <v>1309</v>
      </c>
      <c r="Z33" s="16" t="s">
        <v>1797</v>
      </c>
      <c r="AA33" s="16" t="s">
        <v>1798</v>
      </c>
      <c r="AB33" s="16" t="s">
        <v>1793</v>
      </c>
      <c r="AC33" s="16" t="s">
        <v>1797</v>
      </c>
      <c r="AD33" s="16" t="s">
        <v>762</v>
      </c>
      <c r="AE33" s="16" t="s">
        <v>1799</v>
      </c>
      <c r="AF33" s="16" t="s">
        <v>1800</v>
      </c>
      <c r="AG33" s="16" t="s">
        <v>890</v>
      </c>
      <c r="AH33" s="16" t="s">
        <v>1797</v>
      </c>
      <c r="AI33" s="16" t="s">
        <v>1801</v>
      </c>
      <c r="AJ33" s="16" t="s">
        <v>1802</v>
      </c>
      <c r="AK33" s="16" t="s">
        <v>304</v>
      </c>
      <c r="AL33" s="16" t="s">
        <v>1797</v>
      </c>
      <c r="AM33" s="16" t="s">
        <v>186</v>
      </c>
      <c r="AN33" s="16" t="s">
        <v>762</v>
      </c>
      <c r="AO33" s="16" t="s">
        <v>1797</v>
      </c>
      <c r="AP33" s="16" t="s">
        <v>1803</v>
      </c>
      <c r="AQ33" s="16" t="s">
        <v>1309</v>
      </c>
      <c r="AR33" s="16" t="s">
        <v>1797</v>
      </c>
      <c r="AS33" s="16" t="s">
        <v>237</v>
      </c>
      <c r="AT33" s="16" t="s">
        <v>1010</v>
      </c>
      <c r="AU33" s="16" t="s">
        <v>1625</v>
      </c>
      <c r="AV33" s="16" t="s">
        <v>1804</v>
      </c>
      <c r="AW33" s="16" t="s">
        <v>1309</v>
      </c>
      <c r="AX33" s="16" t="s">
        <v>304</v>
      </c>
      <c r="AY33" s="16" t="s">
        <v>1797</v>
      </c>
      <c r="AZ33" s="16" t="s">
        <v>1805</v>
      </c>
      <c r="BA33" s="16" t="s">
        <v>1806</v>
      </c>
      <c r="BB33" s="16" t="s">
        <v>1797</v>
      </c>
      <c r="BC33" s="16" t="s">
        <v>1309</v>
      </c>
      <c r="BD33" s="16" t="s">
        <v>1807</v>
      </c>
      <c r="BE33" s="16" t="s">
        <v>1793</v>
      </c>
      <c r="BF33" s="16" t="s">
        <v>186</v>
      </c>
      <c r="BG33" s="16" t="s">
        <v>1797</v>
      </c>
      <c r="BH33" s="16" t="s">
        <v>750</v>
      </c>
      <c r="BI33" s="16" t="s">
        <v>1797</v>
      </c>
      <c r="BJ33" s="16" t="s">
        <v>1808</v>
      </c>
      <c r="BK33" s="16" t="s">
        <v>1809</v>
      </c>
      <c r="BL33" s="16" t="s">
        <v>1810</v>
      </c>
      <c r="BM33" s="16" t="s">
        <v>1309</v>
      </c>
      <c r="BN33" s="16" t="s">
        <v>1811</v>
      </c>
      <c r="BO33" s="16" t="s">
        <v>1797</v>
      </c>
      <c r="BP33" s="16" t="s">
        <v>1309</v>
      </c>
      <c r="BQ33" s="16" t="s">
        <v>1309</v>
      </c>
      <c r="BS33" s="16" t="s">
        <v>1797</v>
      </c>
      <c r="BT33" s="16" t="n">
        <f aca="false">49-(COUNTBLANK(U33:BQ33))</f>
        <v>49</v>
      </c>
      <c r="BU33" s="16" t="str">
        <f aca="false">CONCATENATE("*",BS33,"*")</f>
        <v>*fish*</v>
      </c>
      <c r="BV33" s="16" t="n">
        <f aca="false">COUNTIFS(U33:BQ33,BU33)</f>
        <v>0</v>
      </c>
      <c r="BW33" s="14" t="n">
        <f aca="false">BV33/BT33</f>
        <v>0</v>
      </c>
      <c r="BZ33" s="14" t="str">
        <f aca="false">IF(BY33="","",(BY33/BT33))</f>
        <v/>
      </c>
      <c r="CA33" s="16" t="n">
        <f aca="false">COUNTIFS(U33:BQ33,BU34)</f>
        <v>0</v>
      </c>
      <c r="CB33" s="16" t="str">
        <f aca="false">IF(BX33="",BU33,BX33)</f>
        <v>*fish*</v>
      </c>
      <c r="CC33" s="16" t="n">
        <f aca="false">COUNTIFS(U33:BQ33,CB34)</f>
        <v>0</v>
      </c>
      <c r="CD33" s="14" t="n">
        <f aca="false">CC33/BT33</f>
        <v>0</v>
      </c>
      <c r="CE33" s="16" t="s">
        <v>1812</v>
      </c>
      <c r="CF33" s="14" t="n">
        <f aca="false">(COUNTIFS(U33:BQ33,CE33))/BT33</f>
        <v>0</v>
      </c>
      <c r="CH33" s="16" t="s">
        <v>1813</v>
      </c>
      <c r="CI33" s="14" t="n">
        <f aca="false">(COUNTIFS(U33:BQ33,CH33))/BT33</f>
        <v>0</v>
      </c>
      <c r="CJ33" s="14" t="n">
        <f aca="false">(COUNTIFS(U33:BQ33,CH34))/BT33</f>
        <v>0</v>
      </c>
      <c r="CK33" s="15" t="s">
        <v>1797</v>
      </c>
      <c r="CL33" s="16" t="s">
        <v>1814</v>
      </c>
      <c r="CX33" s="16" t="s">
        <v>3650</v>
      </c>
      <c r="CY33" s="16" t="s">
        <v>3676</v>
      </c>
      <c r="CZ33" s="16" t="s">
        <v>3642</v>
      </c>
    </row>
    <row r="34" customFormat="false" ht="14.4" hidden="false" customHeight="false" outlineLevel="0" collapsed="false">
      <c r="A34" s="4" t="s">
        <v>131</v>
      </c>
      <c r="B34" s="4" t="n">
        <v>1</v>
      </c>
      <c r="C34" s="4" t="n">
        <v>1</v>
      </c>
      <c r="D34" s="4" t="n">
        <v>2</v>
      </c>
      <c r="E34" s="4" t="n">
        <v>61</v>
      </c>
      <c r="F34" s="4" t="n">
        <v>30</v>
      </c>
      <c r="G34" s="4" t="n">
        <v>1</v>
      </c>
      <c r="H34" s="4" t="n">
        <v>1030</v>
      </c>
      <c r="I34" s="4" t="n">
        <v>11030</v>
      </c>
      <c r="J34" s="4" t="n">
        <v>1030</v>
      </c>
      <c r="K34" s="4" t="s">
        <v>200</v>
      </c>
      <c r="L34" s="4" t="s">
        <v>132</v>
      </c>
      <c r="M34" s="0" t="s">
        <v>1815</v>
      </c>
      <c r="N34" s="0" t="s">
        <v>1790</v>
      </c>
      <c r="O34" s="0" t="s">
        <v>1816</v>
      </c>
      <c r="R34" s="0" t="n">
        <f aca="false">(1+LEN(N34)-LEN(SUBSTITUTE(N34," ","")))+1</f>
        <v>7</v>
      </c>
      <c r="S34" s="0" t="n">
        <f aca="false">(1+LEN(O34)-LEN(SUBSTITUTE(O34," ","")))</f>
        <v>10</v>
      </c>
      <c r="T34" s="0" t="s">
        <v>1792</v>
      </c>
      <c r="U34" s="0" t="s">
        <v>1793</v>
      </c>
      <c r="V34" s="0" t="s">
        <v>1817</v>
      </c>
      <c r="W34" s="0" t="s">
        <v>1818</v>
      </c>
      <c r="X34" s="0" t="s">
        <v>1793</v>
      </c>
      <c r="Y34" s="0" t="s">
        <v>1819</v>
      </c>
      <c r="Z34" s="0" t="s">
        <v>1793</v>
      </c>
      <c r="AA34" s="0" t="s">
        <v>1820</v>
      </c>
      <c r="AB34" s="0" t="s">
        <v>1793</v>
      </c>
      <c r="AC34" s="0" t="s">
        <v>1309</v>
      </c>
      <c r="AD34" s="0" t="s">
        <v>1309</v>
      </c>
      <c r="AE34" s="0" t="s">
        <v>1793</v>
      </c>
      <c r="AF34" s="0" t="s">
        <v>1821</v>
      </c>
      <c r="AG34" s="0" t="s">
        <v>1822</v>
      </c>
      <c r="AH34" s="0" t="s">
        <v>1823</v>
      </c>
      <c r="AI34" s="0" t="s">
        <v>1010</v>
      </c>
      <c r="AJ34" s="0" t="s">
        <v>1824</v>
      </c>
      <c r="AK34" s="0" t="s">
        <v>1825</v>
      </c>
      <c r="AL34" s="0" t="s">
        <v>1826</v>
      </c>
      <c r="AM34" s="0" t="s">
        <v>1827</v>
      </c>
      <c r="AN34" s="0" t="s">
        <v>1309</v>
      </c>
      <c r="AO34" s="0" t="s">
        <v>1828</v>
      </c>
      <c r="AP34" s="0" t="s">
        <v>1829</v>
      </c>
      <c r="AQ34" s="0" t="s">
        <v>1793</v>
      </c>
      <c r="AR34" s="0" t="s">
        <v>1829</v>
      </c>
      <c r="AS34" s="0" t="s">
        <v>1793</v>
      </c>
      <c r="AT34" s="0" t="s">
        <v>1793</v>
      </c>
      <c r="AU34" s="0" t="s">
        <v>1793</v>
      </c>
      <c r="AV34" s="0" t="s">
        <v>1309</v>
      </c>
      <c r="AW34" s="0" t="s">
        <v>1325</v>
      </c>
      <c r="AX34" s="0" t="s">
        <v>186</v>
      </c>
      <c r="AY34" s="0" t="s">
        <v>1793</v>
      </c>
      <c r="AZ34" s="0" t="s">
        <v>1830</v>
      </c>
      <c r="BA34" s="0" t="s">
        <v>1309</v>
      </c>
      <c r="BB34" s="0" t="s">
        <v>1793</v>
      </c>
      <c r="BC34" s="0" t="s">
        <v>1309</v>
      </c>
      <c r="BD34" s="0" t="s">
        <v>1793</v>
      </c>
      <c r="BE34" s="0" t="s">
        <v>1831</v>
      </c>
      <c r="BF34" s="0" t="s">
        <v>1793</v>
      </c>
      <c r="BG34" s="0" t="s">
        <v>1793</v>
      </c>
      <c r="BH34" s="0" t="s">
        <v>1807</v>
      </c>
      <c r="BI34" s="0" t="s">
        <v>1832</v>
      </c>
      <c r="BJ34" s="0" t="s">
        <v>1309</v>
      </c>
      <c r="BK34" s="0" t="s">
        <v>1833</v>
      </c>
      <c r="BL34" s="0" t="s">
        <v>1834</v>
      </c>
      <c r="BM34" s="0" t="s">
        <v>1309</v>
      </c>
      <c r="BN34" s="0" t="s">
        <v>1309</v>
      </c>
      <c r="BO34" s="0" t="s">
        <v>1835</v>
      </c>
      <c r="BP34" s="0" t="s">
        <v>1818</v>
      </c>
      <c r="BQ34" s="0" t="s">
        <v>1793</v>
      </c>
      <c r="BS34" s="0" t="s">
        <v>1793</v>
      </c>
      <c r="BT34" s="0" t="n">
        <f aca="false">49-(COUNTBLANK(U34:BQ34))</f>
        <v>49</v>
      </c>
      <c r="BU34" s="0" t="str">
        <f aca="false">CONCATENATE("*",BS34,"*")</f>
        <v>*swim*</v>
      </c>
      <c r="BV34" s="0" t="n">
        <f aca="false">COUNTIFS(U34:BQ34,BU34)</f>
        <v>0</v>
      </c>
      <c r="BW34" s="14" t="n">
        <f aca="false">BV34/BT34</f>
        <v>0</v>
      </c>
      <c r="BZ34" s="14" t="str">
        <f aca="false">IF(BY34="","",(BY34/BT34))</f>
        <v/>
      </c>
      <c r="CA34" s="0" t="n">
        <f aca="false">COUNTIFS(U34:BQ34,BU33)</f>
        <v>0</v>
      </c>
      <c r="CB34" s="0" t="str">
        <f aca="false">IF(BX34="",BU34,BX34)</f>
        <v>*swim*</v>
      </c>
      <c r="CC34" s="0" t="n">
        <f aca="false">COUNTIFS(U34:BQ34,CB33)</f>
        <v>0</v>
      </c>
      <c r="CD34" s="14" t="n">
        <f aca="false">CC34/BT34</f>
        <v>0</v>
      </c>
      <c r="CE34" s="0" t="s">
        <v>1836</v>
      </c>
      <c r="CF34" s="14" t="n">
        <f aca="false">(COUNTIFS(U34:BQ34,CE34))/BT34</f>
        <v>0</v>
      </c>
      <c r="CH34" s="0" t="s">
        <v>1837</v>
      </c>
      <c r="CI34" s="14" t="n">
        <f aca="false">(COUNTIFS(U34:BQ34,CH34))/BT34</f>
        <v>0</v>
      </c>
      <c r="CJ34" s="14" t="n">
        <f aca="false">(COUNTIFS(U34:BQ34,CH33))/BT34</f>
        <v>0</v>
      </c>
      <c r="CK34" s="15" t="s">
        <v>1793</v>
      </c>
      <c r="CL34" s="0" t="s">
        <v>1814</v>
      </c>
      <c r="CP34" s="0" t="s">
        <v>3677</v>
      </c>
      <c r="CQ34" s="14" t="n">
        <v>0</v>
      </c>
      <c r="CR34" s="0" t="str">
        <f aca="false">CONCATENATE(CP34,CS34)</f>
        <v>paddle*</v>
      </c>
      <c r="CS34" s="0" t="s">
        <v>3639</v>
      </c>
      <c r="CT34" s="0" t="n">
        <f aca="false">CP33</f>
        <v>0</v>
      </c>
      <c r="CU34" s="0" t="str">
        <f aca="false">CONCATENATE(CT34,CS34)</f>
        <v>0*</v>
      </c>
      <c r="CV34" s="14" t="n">
        <f aca="false">(COUNTIFS(U34:BQ34,CU34))/BT34</f>
        <v>0</v>
      </c>
      <c r="CX34" s="16" t="s">
        <v>3650</v>
      </c>
      <c r="CY34" s="16" t="s">
        <v>3676</v>
      </c>
      <c r="CZ34" s="16" t="s">
        <v>3642</v>
      </c>
    </row>
    <row r="35" customFormat="false" ht="14.4" hidden="false" customHeight="false" outlineLevel="0" collapsed="false">
      <c r="A35" s="4" t="s">
        <v>195</v>
      </c>
      <c r="B35" s="4" t="n">
        <v>1</v>
      </c>
      <c r="C35" s="4" t="n">
        <v>1</v>
      </c>
      <c r="D35" s="4" t="n">
        <v>1</v>
      </c>
      <c r="E35" s="4" t="n">
        <v>63</v>
      </c>
      <c r="F35" s="4" t="n">
        <v>32</v>
      </c>
      <c r="G35" s="4" t="n">
        <v>0</v>
      </c>
      <c r="H35" s="4" t="n">
        <v>32</v>
      </c>
      <c r="I35" s="4" t="n">
        <v>10032</v>
      </c>
      <c r="J35" s="4" t="n">
        <v>32</v>
      </c>
      <c r="K35" s="4" t="n">
        <v>20032</v>
      </c>
      <c r="L35" s="4" t="s">
        <v>132</v>
      </c>
      <c r="M35" s="0" t="s">
        <v>1911</v>
      </c>
      <c r="N35" s="0" t="s">
        <v>1912</v>
      </c>
      <c r="O35" s="0" t="s">
        <v>1913</v>
      </c>
      <c r="P35" s="0" t="s">
        <v>1914</v>
      </c>
      <c r="Q35" s="0" t="s">
        <v>282</v>
      </c>
      <c r="R35" s="0" t="n">
        <f aca="false">(1+LEN(N35)-LEN(SUBSTITUTE(N35," ","")))+1</f>
        <v>6</v>
      </c>
      <c r="S35" s="0" t="n">
        <f aca="false">(1+LEN(O35)-LEN(SUBSTITUTE(O35," ","")))</f>
        <v>10</v>
      </c>
      <c r="T35" s="0" t="s">
        <v>1792</v>
      </c>
      <c r="U35" s="0" t="s">
        <v>1915</v>
      </c>
      <c r="V35" s="0" t="s">
        <v>1916</v>
      </c>
      <c r="W35" s="0" t="s">
        <v>1917</v>
      </c>
      <c r="X35" s="0" t="s">
        <v>1918</v>
      </c>
      <c r="Y35" s="0" t="s">
        <v>1919</v>
      </c>
      <c r="Z35" s="0" t="s">
        <v>1920</v>
      </c>
      <c r="AA35" s="0" t="s">
        <v>1921</v>
      </c>
      <c r="AB35" s="0" t="s">
        <v>1922</v>
      </c>
      <c r="AC35" s="0" t="s">
        <v>1923</v>
      </c>
      <c r="AD35" s="0" t="s">
        <v>1625</v>
      </c>
      <c r="AE35" s="0" t="s">
        <v>1924</v>
      </c>
      <c r="AF35" s="0" t="s">
        <v>1925</v>
      </c>
      <c r="AG35" s="0" t="s">
        <v>1923</v>
      </c>
      <c r="AH35" s="0" t="s">
        <v>1625</v>
      </c>
      <c r="AI35" s="0" t="s">
        <v>1926</v>
      </c>
      <c r="AJ35" s="0" t="s">
        <v>1927</v>
      </c>
      <c r="AK35" s="0" t="s">
        <v>1928</v>
      </c>
      <c r="AL35" s="0" t="s">
        <v>1918</v>
      </c>
      <c r="AM35" s="0" t="s">
        <v>441</v>
      </c>
      <c r="AN35" s="0" t="s">
        <v>1929</v>
      </c>
      <c r="AO35" s="0" t="s">
        <v>1930</v>
      </c>
      <c r="AP35" s="0" t="s">
        <v>1931</v>
      </c>
      <c r="AQ35" s="0" t="s">
        <v>1932</v>
      </c>
      <c r="AR35" s="0" t="s">
        <v>1933</v>
      </c>
      <c r="AS35" s="0" t="s">
        <v>1918</v>
      </c>
      <c r="AT35" s="0" t="s">
        <v>1625</v>
      </c>
      <c r="AU35" s="0" t="s">
        <v>1796</v>
      </c>
      <c r="AV35" s="0" t="s">
        <v>1934</v>
      </c>
      <c r="AW35" s="0" t="s">
        <v>1935</v>
      </c>
      <c r="AX35" s="0" t="s">
        <v>1936</v>
      </c>
      <c r="AY35" s="0" t="s">
        <v>1625</v>
      </c>
      <c r="AZ35" s="0" t="s">
        <v>1918</v>
      </c>
      <c r="BA35" s="0" t="s">
        <v>1937</v>
      </c>
      <c r="BB35" s="0" t="s">
        <v>1938</v>
      </c>
      <c r="BC35" s="0" t="s">
        <v>1939</v>
      </c>
      <c r="BD35" s="0" t="s">
        <v>1940</v>
      </c>
      <c r="BE35" s="0" t="s">
        <v>1940</v>
      </c>
      <c r="BF35" s="0" t="s">
        <v>1625</v>
      </c>
      <c r="BG35" s="0" t="s">
        <v>1918</v>
      </c>
      <c r="BH35" s="0" t="s">
        <v>1941</v>
      </c>
      <c r="BI35" s="0" t="s">
        <v>1625</v>
      </c>
      <c r="BJ35" s="0" t="s">
        <v>1942</v>
      </c>
      <c r="BK35" s="0" t="s">
        <v>1625</v>
      </c>
      <c r="BL35" s="0" t="s">
        <v>1943</v>
      </c>
      <c r="BM35" s="0" t="s">
        <v>1309</v>
      </c>
      <c r="BN35" s="0" t="s">
        <v>1944</v>
      </c>
      <c r="BO35" s="0" t="s">
        <v>190</v>
      </c>
      <c r="BP35" s="0" t="s">
        <v>1918</v>
      </c>
      <c r="BQ35" s="0" t="s">
        <v>1945</v>
      </c>
      <c r="BS35" s="0" t="s">
        <v>1625</v>
      </c>
      <c r="BT35" s="0" t="n">
        <f aca="false">49-(COUNTBLANK(U35:BQ35))</f>
        <v>49</v>
      </c>
      <c r="BU35" s="0" t="str">
        <f aca="false">CONCATENATE("*",BS35,"*")</f>
        <v>*sit*</v>
      </c>
      <c r="BV35" s="0" t="n">
        <f aca="false">COUNTIFS(U35:BQ35,BU35)</f>
        <v>0</v>
      </c>
      <c r="BW35" s="13" t="n">
        <f aca="false">BV35/BT35</f>
        <v>0</v>
      </c>
      <c r="BZ35" s="14" t="str">
        <f aca="false">IF(BY35="","",(BY35/BT35))</f>
        <v/>
      </c>
      <c r="CA35" s="0" t="n">
        <f aca="false">COUNTIFS(U35:BQ35,BU36)</f>
        <v>0</v>
      </c>
      <c r="CB35" s="0" t="str">
        <f aca="false">IF(BX35="",BU35,BX35)</f>
        <v>*sit*</v>
      </c>
      <c r="CC35" s="0" t="n">
        <f aca="false">COUNTIFS(U35:BQ35,CB36)</f>
        <v>0</v>
      </c>
      <c r="CD35" s="14" t="n">
        <f aca="false">CC35/BT35</f>
        <v>0</v>
      </c>
      <c r="CE35" s="0" t="s">
        <v>1946</v>
      </c>
      <c r="CF35" s="14" t="n">
        <f aca="false">(COUNTIFS(U35:BQ35,CE35))/BT35</f>
        <v>0</v>
      </c>
      <c r="CH35" s="0" t="s">
        <v>1947</v>
      </c>
      <c r="CI35" s="14" t="n">
        <f aca="false">(COUNTIFS(U35:BQ35,CH35))/BT35</f>
        <v>0</v>
      </c>
      <c r="CJ35" s="14" t="n">
        <f aca="false">(COUNTIFS(U35:BQ35,CH36))/BT35</f>
        <v>0</v>
      </c>
      <c r="CK35" s="15" t="s">
        <v>1625</v>
      </c>
      <c r="CL35" s="0" t="s">
        <v>1948</v>
      </c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 t="s">
        <v>3650</v>
      </c>
      <c r="CY35" s="16" t="s">
        <v>3678</v>
      </c>
      <c r="CZ35" s="16" t="s">
        <v>3642</v>
      </c>
    </row>
    <row r="36" customFormat="false" ht="14.4" hidden="false" customHeight="false" outlineLevel="0" collapsed="false">
      <c r="A36" s="4" t="s">
        <v>197</v>
      </c>
      <c r="B36" s="4" t="n">
        <v>1</v>
      </c>
      <c r="C36" s="4" t="n">
        <v>1</v>
      </c>
      <c r="D36" s="4" t="n">
        <v>2</v>
      </c>
      <c r="E36" s="4" t="n">
        <v>63</v>
      </c>
      <c r="F36" s="4" t="n">
        <v>32</v>
      </c>
      <c r="G36" s="4" t="n">
        <v>1</v>
      </c>
      <c r="H36" s="4" t="n">
        <v>1032</v>
      </c>
      <c r="I36" s="4" t="n">
        <v>11032</v>
      </c>
      <c r="J36" s="4" t="n">
        <v>1032</v>
      </c>
      <c r="K36" s="4" t="n">
        <v>21032</v>
      </c>
      <c r="L36" s="4" t="s">
        <v>132</v>
      </c>
      <c r="M36" s="0" t="s">
        <v>1949</v>
      </c>
      <c r="N36" s="0" t="s">
        <v>1912</v>
      </c>
      <c r="O36" s="0" t="s">
        <v>1950</v>
      </c>
      <c r="P36" s="0" t="s">
        <v>1951</v>
      </c>
      <c r="Q36" s="0" t="s">
        <v>282</v>
      </c>
      <c r="R36" s="0" t="n">
        <f aca="false">(1+LEN(N36)-LEN(SUBSTITUTE(N36," ","")))+1</f>
        <v>6</v>
      </c>
      <c r="S36" s="0" t="n">
        <f aca="false">(1+LEN(O36)-LEN(SUBSTITUTE(O36," ","")))</f>
        <v>10</v>
      </c>
      <c r="T36" s="0" t="s">
        <v>1792</v>
      </c>
      <c r="U36" s="0" t="s">
        <v>236</v>
      </c>
      <c r="V36" s="0" t="s">
        <v>1952</v>
      </c>
      <c r="W36" s="0" t="s">
        <v>1953</v>
      </c>
      <c r="X36" s="0" t="s">
        <v>1625</v>
      </c>
      <c r="Y36" s="0" t="s">
        <v>1954</v>
      </c>
      <c r="Z36" s="0" t="s">
        <v>1936</v>
      </c>
      <c r="AA36" s="0" t="s">
        <v>1955</v>
      </c>
      <c r="AB36" s="0" t="s">
        <v>236</v>
      </c>
      <c r="AC36" s="0" t="s">
        <v>1956</v>
      </c>
      <c r="AD36" s="0" t="s">
        <v>236</v>
      </c>
      <c r="AE36" s="0" t="s">
        <v>236</v>
      </c>
      <c r="AF36" s="0" t="s">
        <v>236</v>
      </c>
      <c r="AG36" s="0" t="s">
        <v>1957</v>
      </c>
      <c r="AH36" s="0" t="s">
        <v>1926</v>
      </c>
      <c r="AI36" s="0" t="s">
        <v>1936</v>
      </c>
      <c r="AJ36" s="0" t="s">
        <v>1958</v>
      </c>
      <c r="AK36" s="0" t="s">
        <v>1959</v>
      </c>
      <c r="AL36" s="0" t="s">
        <v>236</v>
      </c>
      <c r="AM36" s="0" t="s">
        <v>236</v>
      </c>
      <c r="AN36" s="0" t="s">
        <v>1936</v>
      </c>
      <c r="AO36" s="0" t="s">
        <v>1960</v>
      </c>
      <c r="AP36" s="0" t="s">
        <v>1930</v>
      </c>
      <c r="AQ36" s="0" t="s">
        <v>1936</v>
      </c>
      <c r="AR36" s="0" t="s">
        <v>1930</v>
      </c>
      <c r="AS36" s="0" t="s">
        <v>1961</v>
      </c>
      <c r="AT36" s="0" t="s">
        <v>1936</v>
      </c>
      <c r="AU36" s="0" t="s">
        <v>1936</v>
      </c>
      <c r="AV36" s="0" t="s">
        <v>236</v>
      </c>
      <c r="AW36" s="0" t="s">
        <v>1962</v>
      </c>
      <c r="AX36" s="0" t="s">
        <v>967</v>
      </c>
      <c r="AY36" s="0" t="s">
        <v>236</v>
      </c>
      <c r="AZ36" s="0" t="s">
        <v>1936</v>
      </c>
      <c r="BA36" s="0" t="s">
        <v>1936</v>
      </c>
      <c r="BB36" s="0" t="s">
        <v>750</v>
      </c>
      <c r="BC36" s="0" t="s">
        <v>236</v>
      </c>
      <c r="BD36" s="0" t="s">
        <v>1963</v>
      </c>
      <c r="BE36" s="0" t="s">
        <v>1959</v>
      </c>
      <c r="BF36" s="0" t="s">
        <v>236</v>
      </c>
      <c r="BG36" s="0" t="s">
        <v>1964</v>
      </c>
      <c r="BH36" s="0" t="s">
        <v>1965</v>
      </c>
      <c r="BI36" s="0" t="s">
        <v>1957</v>
      </c>
      <c r="BJ36" s="0" t="s">
        <v>236</v>
      </c>
      <c r="BK36" s="0" t="s">
        <v>1936</v>
      </c>
      <c r="BL36" s="0" t="s">
        <v>1936</v>
      </c>
      <c r="BM36" s="0" t="s">
        <v>1966</v>
      </c>
      <c r="BN36" s="0" t="s">
        <v>186</v>
      </c>
      <c r="BO36" s="0" t="s">
        <v>1936</v>
      </c>
      <c r="BP36" s="0" t="s">
        <v>1936</v>
      </c>
      <c r="BQ36" s="0" t="s">
        <v>236</v>
      </c>
      <c r="BS36" s="0" t="s">
        <v>236</v>
      </c>
      <c r="BT36" s="0" t="n">
        <f aca="false">49-(COUNTBLANK(U36:BQ36))</f>
        <v>49</v>
      </c>
      <c r="BU36" s="0" t="str">
        <f aca="false">CONCATENATE("*",BS36,"*")</f>
        <v>*climb*</v>
      </c>
      <c r="BV36" s="0" t="n">
        <f aca="false">COUNTIFS(U36:BQ36,BU36)</f>
        <v>0</v>
      </c>
      <c r="BW36" s="13" t="n">
        <f aca="false">BV36/BT36</f>
        <v>0</v>
      </c>
      <c r="BZ36" s="14" t="str">
        <f aca="false">IF(BY36="","",(BY36/BT36))</f>
        <v/>
      </c>
      <c r="CA36" s="0" t="n">
        <f aca="false">COUNTIFS(U36:BQ36,BU35)</f>
        <v>0</v>
      </c>
      <c r="CB36" s="0" t="str">
        <f aca="false">IF(BX36="",BU36,BX36)</f>
        <v>*climb*</v>
      </c>
      <c r="CC36" s="0" t="n">
        <f aca="false">COUNTIFS(U36:BQ36,CB35)</f>
        <v>0</v>
      </c>
      <c r="CD36" s="14" t="n">
        <f aca="false">CC36/BT36</f>
        <v>0</v>
      </c>
      <c r="CE36" s="0" t="s">
        <v>1967</v>
      </c>
      <c r="CF36" s="14" t="n">
        <f aca="false">(COUNTIFS(U36:BQ36,CE36))/BT36</f>
        <v>0</v>
      </c>
      <c r="CH36" s="0" t="s">
        <v>1968</v>
      </c>
      <c r="CI36" s="14" t="n">
        <f aca="false">(COUNTIFS(U36:BQ36,CH36))/BT36</f>
        <v>0</v>
      </c>
      <c r="CJ36" s="14" t="n">
        <f aca="false">(COUNTIFS(U36:BQ36,CH35))/BT36</f>
        <v>0</v>
      </c>
      <c r="CK36" s="15" t="s">
        <v>236</v>
      </c>
      <c r="CL36" s="0" t="s">
        <v>1948</v>
      </c>
      <c r="CO36" s="16"/>
      <c r="CP36" s="16"/>
      <c r="CQ36" s="16"/>
      <c r="CR36" s="16"/>
      <c r="CS36" s="16"/>
      <c r="CT36" s="16"/>
      <c r="CU36" s="16"/>
      <c r="CV36" s="16"/>
      <c r="CW36" s="16"/>
      <c r="CX36" s="16" t="s">
        <v>3650</v>
      </c>
      <c r="CY36" s="16" t="s">
        <v>3678</v>
      </c>
      <c r="CZ36" s="16" t="s">
        <v>3642</v>
      </c>
    </row>
    <row r="37" s="16" customFormat="true" ht="14.4" hidden="false" customHeight="false" outlineLevel="0" collapsed="false">
      <c r="A37" s="4" t="s">
        <v>195</v>
      </c>
      <c r="B37" s="4" t="n">
        <v>1</v>
      </c>
      <c r="C37" s="4" t="n">
        <v>1</v>
      </c>
      <c r="D37" s="4" t="n">
        <v>1</v>
      </c>
      <c r="E37" s="4" t="n">
        <v>68</v>
      </c>
      <c r="F37" s="4" t="n">
        <v>34</v>
      </c>
      <c r="G37" s="4" t="n">
        <v>0</v>
      </c>
      <c r="H37" s="4" t="n">
        <v>34</v>
      </c>
      <c r="I37" s="4" t="n">
        <v>10034</v>
      </c>
      <c r="J37" s="4" t="n">
        <v>34</v>
      </c>
      <c r="K37" s="4" t="n">
        <v>20034</v>
      </c>
      <c r="L37" s="4" t="s">
        <v>132</v>
      </c>
      <c r="M37" s="16" t="s">
        <v>2020</v>
      </c>
      <c r="N37" s="16" t="s">
        <v>2021</v>
      </c>
      <c r="O37" s="16" t="s">
        <v>2022</v>
      </c>
      <c r="P37" s="16" t="s">
        <v>2023</v>
      </c>
      <c r="Q37" s="16" t="s">
        <v>137</v>
      </c>
      <c r="R37" s="16" t="n">
        <f aca="false">(1+LEN(N37)-LEN(SUBSTITUTE(N37," ","")))+1</f>
        <v>7</v>
      </c>
      <c r="S37" s="16" t="n">
        <f aca="false">(1+LEN(O37)-LEN(SUBSTITUTE(O37," ","")))</f>
        <v>10</v>
      </c>
      <c r="T37" s="16" t="s">
        <v>1792</v>
      </c>
      <c r="U37" s="16" t="s">
        <v>2024</v>
      </c>
      <c r="V37" s="16" t="s">
        <v>2025</v>
      </c>
      <c r="W37" s="16" t="s">
        <v>2025</v>
      </c>
      <c r="X37" s="16" t="s">
        <v>2025</v>
      </c>
      <c r="Y37" s="16" t="s">
        <v>2026</v>
      </c>
      <c r="Z37" s="16" t="s">
        <v>2026</v>
      </c>
      <c r="AA37" s="16" t="s">
        <v>2025</v>
      </c>
      <c r="AB37" s="16" t="s">
        <v>2026</v>
      </c>
      <c r="AC37" s="16" t="s">
        <v>2027</v>
      </c>
      <c r="AD37" s="16" t="s">
        <v>2026</v>
      </c>
      <c r="AE37" s="16" t="s">
        <v>2025</v>
      </c>
      <c r="AF37" s="16" t="s">
        <v>2028</v>
      </c>
      <c r="AG37" s="16" t="s">
        <v>2029</v>
      </c>
      <c r="AH37" s="16" t="s">
        <v>2025</v>
      </c>
      <c r="AI37" s="16" t="s">
        <v>2030</v>
      </c>
      <c r="AJ37" s="16" t="s">
        <v>2025</v>
      </c>
      <c r="AK37" s="16" t="s">
        <v>2026</v>
      </c>
      <c r="AL37" s="16" t="s">
        <v>2031</v>
      </c>
      <c r="AM37" s="16" t="s">
        <v>2026</v>
      </c>
      <c r="AN37" s="16" t="s">
        <v>2025</v>
      </c>
      <c r="AO37" s="16" t="s">
        <v>2025</v>
      </c>
      <c r="AP37" s="16" t="s">
        <v>2026</v>
      </c>
      <c r="AQ37" s="16" t="s">
        <v>2032</v>
      </c>
      <c r="AR37" s="16" t="s">
        <v>2026</v>
      </c>
      <c r="AS37" s="16" t="s">
        <v>2026</v>
      </c>
      <c r="AT37" s="16" t="s">
        <v>2026</v>
      </c>
      <c r="AU37" s="16" t="s">
        <v>2030</v>
      </c>
      <c r="AV37" s="16" t="s">
        <v>2033</v>
      </c>
      <c r="AW37" s="16" t="s">
        <v>2026</v>
      </c>
      <c r="AX37" s="16" t="s">
        <v>2030</v>
      </c>
      <c r="AY37" s="16" t="s">
        <v>2034</v>
      </c>
      <c r="AZ37" s="16" t="s">
        <v>2026</v>
      </c>
      <c r="BA37" s="16" t="s">
        <v>2026</v>
      </c>
      <c r="BB37" s="16" t="s">
        <v>2026</v>
      </c>
      <c r="BC37" s="16" t="s">
        <v>2029</v>
      </c>
      <c r="BD37" s="16" t="s">
        <v>2026</v>
      </c>
      <c r="BE37" s="16" t="s">
        <v>2026</v>
      </c>
      <c r="BF37" s="16" t="s">
        <v>2026</v>
      </c>
      <c r="BG37" s="16" t="s">
        <v>2026</v>
      </c>
      <c r="BH37" s="16" t="s">
        <v>2030</v>
      </c>
      <c r="BI37" s="16" t="s">
        <v>2026</v>
      </c>
      <c r="BJ37" s="16" t="s">
        <v>2026</v>
      </c>
      <c r="BK37" s="16" t="s">
        <v>560</v>
      </c>
      <c r="BL37" s="16" t="s">
        <v>2025</v>
      </c>
      <c r="BM37" s="16" t="s">
        <v>2026</v>
      </c>
      <c r="BN37" s="16" t="s">
        <v>2026</v>
      </c>
      <c r="BO37" s="16" t="s">
        <v>1819</v>
      </c>
      <c r="BP37" s="16" t="s">
        <v>2026</v>
      </c>
      <c r="BQ37" s="16" t="s">
        <v>2035</v>
      </c>
      <c r="BS37" s="16" t="s">
        <v>2026</v>
      </c>
      <c r="BT37" s="16" t="n">
        <f aca="false">49-(COUNTBLANK(U37:BQ37))</f>
        <v>49</v>
      </c>
      <c r="BU37" s="16" t="str">
        <f aca="false">CONCATENATE("*",BS37,"*")</f>
        <v>*sled*</v>
      </c>
      <c r="BV37" s="16" t="n">
        <f aca="false">COUNTIFS(U37:BQ37,BU37)</f>
        <v>0</v>
      </c>
      <c r="BW37" s="14" t="n">
        <f aca="false">BV37/BT37</f>
        <v>0</v>
      </c>
      <c r="BZ37" s="14" t="str">
        <f aca="false">IF(BY37="","",(BY37/BT37))</f>
        <v/>
      </c>
      <c r="CA37" s="16" t="n">
        <f aca="false">COUNTIFS(U37:BQ37,BU38)</f>
        <v>0</v>
      </c>
      <c r="CB37" s="16" t="str">
        <f aca="false">IF(BX37="",BU37,BX37)</f>
        <v>*sled*</v>
      </c>
      <c r="CC37" s="16" t="n">
        <f aca="false">COUNTIFS(U37:BQ37,CB38)</f>
        <v>0</v>
      </c>
      <c r="CD37" s="14" t="n">
        <f aca="false">CC37/BT37</f>
        <v>0</v>
      </c>
      <c r="CE37" s="16" t="s">
        <v>2036</v>
      </c>
      <c r="CF37" s="14" t="n">
        <f aca="false">(COUNTIFS(U37:BQ37,CE37))/BT37</f>
        <v>0</v>
      </c>
      <c r="CH37" s="16" t="s">
        <v>2037</v>
      </c>
      <c r="CI37" s="14" t="n">
        <f aca="false">(COUNTIFS(U37:BQ37,CH37))/BT37</f>
        <v>0</v>
      </c>
      <c r="CJ37" s="14" t="n">
        <f aca="false">(COUNTIFS(U37:BQ37,CH38))/BT37</f>
        <v>0</v>
      </c>
      <c r="CK37" s="15" t="s">
        <v>2026</v>
      </c>
      <c r="CL37" s="16" t="s">
        <v>2038</v>
      </c>
      <c r="CX37" s="16" t="s">
        <v>3650</v>
      </c>
      <c r="CY37" s="16" t="s">
        <v>3679</v>
      </c>
      <c r="CZ37" s="16" t="s">
        <v>3642</v>
      </c>
    </row>
    <row r="38" s="16" customFormat="true" ht="14.4" hidden="false" customHeight="false" outlineLevel="0" collapsed="false">
      <c r="A38" s="4" t="s">
        <v>197</v>
      </c>
      <c r="B38" s="4" t="n">
        <v>1</v>
      </c>
      <c r="C38" s="4" t="n">
        <v>1</v>
      </c>
      <c r="D38" s="4" t="n">
        <v>2</v>
      </c>
      <c r="E38" s="4" t="n">
        <v>68</v>
      </c>
      <c r="F38" s="4" t="n">
        <v>34</v>
      </c>
      <c r="G38" s="4" t="n">
        <v>1</v>
      </c>
      <c r="H38" s="4" t="n">
        <v>1034</v>
      </c>
      <c r="I38" s="4" t="n">
        <v>11034</v>
      </c>
      <c r="J38" s="4" t="n">
        <v>1034</v>
      </c>
      <c r="K38" s="4" t="n">
        <v>21034</v>
      </c>
      <c r="L38" s="4" t="s">
        <v>132</v>
      </c>
      <c r="M38" s="16" t="s">
        <v>2039</v>
      </c>
      <c r="N38" s="16" t="s">
        <v>2021</v>
      </c>
      <c r="O38" s="16" t="s">
        <v>2040</v>
      </c>
      <c r="P38" s="16" t="s">
        <v>2041</v>
      </c>
      <c r="Q38" s="16" t="s">
        <v>137</v>
      </c>
      <c r="R38" s="16" t="n">
        <f aca="false">(1+LEN(N38)-LEN(SUBSTITUTE(N38," ","")))+1</f>
        <v>7</v>
      </c>
      <c r="S38" s="16" t="n">
        <f aca="false">(1+LEN(O38)-LEN(SUBSTITUTE(O38," ","")))</f>
        <v>10</v>
      </c>
      <c r="T38" s="16" t="s">
        <v>1792</v>
      </c>
      <c r="U38" s="16" t="s">
        <v>2030</v>
      </c>
      <c r="V38" s="16" t="s">
        <v>2042</v>
      </c>
      <c r="W38" s="16" t="s">
        <v>2030</v>
      </c>
      <c r="X38" s="16" t="s">
        <v>2030</v>
      </c>
      <c r="Y38" s="16" t="s">
        <v>236</v>
      </c>
      <c r="Z38" s="16" t="s">
        <v>2030</v>
      </c>
      <c r="AA38" s="16" t="s">
        <v>2030</v>
      </c>
      <c r="AB38" s="16" t="s">
        <v>2030</v>
      </c>
      <c r="AC38" s="16" t="s">
        <v>2030</v>
      </c>
      <c r="AD38" s="16" t="s">
        <v>2028</v>
      </c>
      <c r="AE38" s="16" t="s">
        <v>2030</v>
      </c>
      <c r="AF38" s="16" t="s">
        <v>2030</v>
      </c>
      <c r="AG38" s="16" t="s">
        <v>2043</v>
      </c>
      <c r="AH38" s="16" t="s">
        <v>2044</v>
      </c>
      <c r="AI38" s="16" t="s">
        <v>2045</v>
      </c>
      <c r="AJ38" s="16" t="s">
        <v>690</v>
      </c>
      <c r="AK38" s="16" t="s">
        <v>2043</v>
      </c>
      <c r="AL38" s="16" t="s">
        <v>2030</v>
      </c>
      <c r="AM38" s="16" t="s">
        <v>2045</v>
      </c>
      <c r="AN38" s="16" t="s">
        <v>2030</v>
      </c>
      <c r="AO38" s="16" t="s">
        <v>2045</v>
      </c>
      <c r="AP38" s="16" t="s">
        <v>2030</v>
      </c>
      <c r="AQ38" s="16" t="s">
        <v>2030</v>
      </c>
      <c r="AR38" s="16" t="s">
        <v>2046</v>
      </c>
      <c r="AS38" s="16" t="s">
        <v>2030</v>
      </c>
      <c r="AT38" s="16" t="s">
        <v>2030</v>
      </c>
      <c r="AU38" s="16" t="s">
        <v>2030</v>
      </c>
      <c r="AV38" s="16" t="s">
        <v>2030</v>
      </c>
      <c r="AW38" s="16" t="s">
        <v>225</v>
      </c>
      <c r="AX38" s="16" t="s">
        <v>2026</v>
      </c>
      <c r="AY38" s="16" t="s">
        <v>706</v>
      </c>
      <c r="AZ38" s="16" t="s">
        <v>2030</v>
      </c>
      <c r="BA38" s="16" t="s">
        <v>2030</v>
      </c>
      <c r="BB38" s="16" t="s">
        <v>2030</v>
      </c>
      <c r="BC38" s="16" t="s">
        <v>2030</v>
      </c>
      <c r="BD38" s="16" t="s">
        <v>2030</v>
      </c>
      <c r="BE38" s="16" t="s">
        <v>2043</v>
      </c>
      <c r="BF38" s="16" t="s">
        <v>2030</v>
      </c>
      <c r="BG38" s="16" t="s">
        <v>2030</v>
      </c>
      <c r="BH38" s="16" t="s">
        <v>2030</v>
      </c>
      <c r="BI38" s="16" t="s">
        <v>2047</v>
      </c>
      <c r="BJ38" s="16" t="s">
        <v>2030</v>
      </c>
      <c r="BK38" s="16" t="s">
        <v>2030</v>
      </c>
      <c r="BL38" s="16" t="s">
        <v>2030</v>
      </c>
      <c r="BM38" s="16" t="s">
        <v>560</v>
      </c>
      <c r="BN38" s="16" t="s">
        <v>2048</v>
      </c>
      <c r="BO38" s="16" t="s">
        <v>2030</v>
      </c>
      <c r="BP38" s="16" t="s">
        <v>2046</v>
      </c>
      <c r="BQ38" s="16" t="s">
        <v>2030</v>
      </c>
      <c r="BS38" s="16" t="s">
        <v>2030</v>
      </c>
      <c r="BT38" s="16" t="n">
        <f aca="false">49-(COUNTBLANK(U38:BQ38))</f>
        <v>49</v>
      </c>
      <c r="BU38" s="16" t="str">
        <f aca="false">CONCATENATE("*",BS38,"*")</f>
        <v>*ski*</v>
      </c>
      <c r="BV38" s="16" t="n">
        <f aca="false">COUNTIFS(U38:BQ38,BU38)</f>
        <v>0</v>
      </c>
      <c r="BW38" s="14" t="n">
        <f aca="false">BV38/BT38</f>
        <v>0</v>
      </c>
      <c r="BZ38" s="14" t="str">
        <f aca="false">IF(BY38="","",(BY38/BT38))</f>
        <v/>
      </c>
      <c r="CA38" s="16" t="n">
        <f aca="false">COUNTIFS(U38:BQ38,BU37)</f>
        <v>0</v>
      </c>
      <c r="CB38" s="16" t="str">
        <f aca="false">IF(BX38="",BU38,BX38)</f>
        <v>*ski*</v>
      </c>
      <c r="CC38" s="16" t="n">
        <f aca="false">COUNTIFS(U38:BQ38,CB37)</f>
        <v>0</v>
      </c>
      <c r="CD38" s="14" t="n">
        <f aca="false">CC38/BT38</f>
        <v>0</v>
      </c>
      <c r="CE38" s="16" t="s">
        <v>2049</v>
      </c>
      <c r="CF38" s="14" t="n">
        <f aca="false">(COUNTIFS(U38:BQ38,CE38))/BT38</f>
        <v>0</v>
      </c>
      <c r="CH38" s="16" t="s">
        <v>2050</v>
      </c>
      <c r="CI38" s="14" t="n">
        <f aca="false">(COUNTIFS(U38:BQ38,CH38))/BT38</f>
        <v>0</v>
      </c>
      <c r="CJ38" s="14" t="n">
        <f aca="false">(COUNTIFS(U38:BQ38,CH37))/BT38</f>
        <v>0</v>
      </c>
      <c r="CK38" s="15" t="s">
        <v>2030</v>
      </c>
      <c r="CL38" s="16" t="s">
        <v>2038</v>
      </c>
      <c r="CX38" s="16" t="s">
        <v>3650</v>
      </c>
      <c r="CY38" s="16" t="s">
        <v>3679</v>
      </c>
      <c r="CZ38" s="16" t="s">
        <v>3642</v>
      </c>
    </row>
    <row r="39" customFormat="false" ht="14.4" hidden="false" customHeight="false" outlineLevel="0" collapsed="false">
      <c r="A39" s="4" t="s">
        <v>195</v>
      </c>
      <c r="B39" s="4" t="n">
        <v>1</v>
      </c>
      <c r="C39" s="4" t="n">
        <v>1</v>
      </c>
      <c r="D39" s="4" t="n">
        <v>1</v>
      </c>
      <c r="E39" s="4" t="n">
        <v>69</v>
      </c>
      <c r="F39" s="4" t="n">
        <v>35</v>
      </c>
      <c r="G39" s="4" t="n">
        <v>0</v>
      </c>
      <c r="H39" s="4" t="n">
        <v>35</v>
      </c>
      <c r="I39" s="4" t="n">
        <v>10035</v>
      </c>
      <c r="J39" s="4" t="n">
        <v>35</v>
      </c>
      <c r="K39" s="4" t="n">
        <v>20035</v>
      </c>
      <c r="L39" s="4" t="s">
        <v>132</v>
      </c>
      <c r="M39" s="0" t="s">
        <v>2053</v>
      </c>
      <c r="N39" s="0" t="s">
        <v>2054</v>
      </c>
      <c r="O39" s="0" t="s">
        <v>2055</v>
      </c>
      <c r="P39" s="0" t="s">
        <v>2056</v>
      </c>
      <c r="Q39" s="0" t="s">
        <v>137</v>
      </c>
      <c r="R39" s="0" t="n">
        <f aca="false">(1+LEN(N39)-LEN(SUBSTITUTE(N39," ","")))+1</f>
        <v>7</v>
      </c>
      <c r="S39" s="0" t="n">
        <f aca="false">(1+LEN(O39)-LEN(SUBSTITUTE(O39," ","")))</f>
        <v>11</v>
      </c>
      <c r="T39" s="0" t="s">
        <v>1792</v>
      </c>
      <c r="U39" s="0" t="s">
        <v>2057</v>
      </c>
      <c r="V39" s="0" t="s">
        <v>2058</v>
      </c>
      <c r="W39" s="0" t="s">
        <v>2059</v>
      </c>
      <c r="X39" s="0" t="s">
        <v>2060</v>
      </c>
      <c r="Y39" s="0" t="s">
        <v>2061</v>
      </c>
      <c r="Z39" s="0" t="s">
        <v>2062</v>
      </c>
      <c r="AA39" s="0" t="s">
        <v>2063</v>
      </c>
      <c r="AB39" s="0" t="s">
        <v>186</v>
      </c>
      <c r="AC39" s="0" t="s">
        <v>2063</v>
      </c>
      <c r="AD39" s="0" t="s">
        <v>2064</v>
      </c>
      <c r="AE39" s="0" t="s">
        <v>2065</v>
      </c>
      <c r="AF39" s="0" t="s">
        <v>2066</v>
      </c>
      <c r="AG39" s="0" t="s">
        <v>2067</v>
      </c>
      <c r="AH39" s="0" t="s">
        <v>186</v>
      </c>
      <c r="AI39" s="0" t="s">
        <v>186</v>
      </c>
      <c r="AJ39" s="0" t="s">
        <v>2068</v>
      </c>
      <c r="AK39" s="0" t="s">
        <v>2069</v>
      </c>
      <c r="AL39" s="0" t="s">
        <v>2070</v>
      </c>
      <c r="AM39" s="0" t="s">
        <v>186</v>
      </c>
      <c r="AN39" s="0" t="s">
        <v>2071</v>
      </c>
      <c r="AO39" s="0" t="s">
        <v>2062</v>
      </c>
      <c r="AP39" s="0" t="s">
        <v>711</v>
      </c>
      <c r="AQ39" s="0" t="s">
        <v>171</v>
      </c>
      <c r="AR39" s="0" t="s">
        <v>186</v>
      </c>
      <c r="AS39" s="0" t="s">
        <v>2070</v>
      </c>
      <c r="AT39" s="0" t="s">
        <v>2062</v>
      </c>
      <c r="AU39" s="0" t="s">
        <v>186</v>
      </c>
      <c r="AV39" s="0" t="s">
        <v>1598</v>
      </c>
      <c r="AW39" s="0" t="s">
        <v>2072</v>
      </c>
      <c r="AX39" s="0" t="s">
        <v>2073</v>
      </c>
      <c r="AY39" s="0" t="s">
        <v>186</v>
      </c>
      <c r="AZ39" s="0" t="s">
        <v>2074</v>
      </c>
      <c r="BA39" s="0" t="s">
        <v>711</v>
      </c>
      <c r="BB39" s="0" t="s">
        <v>2061</v>
      </c>
      <c r="BC39" s="0" t="s">
        <v>2075</v>
      </c>
      <c r="BD39" s="0" t="s">
        <v>2070</v>
      </c>
      <c r="BE39" s="0" t="s">
        <v>734</v>
      </c>
      <c r="BF39" s="0" t="s">
        <v>186</v>
      </c>
      <c r="BG39" s="0" t="s">
        <v>145</v>
      </c>
      <c r="BH39" s="0" t="s">
        <v>2076</v>
      </c>
      <c r="BI39" s="0" t="s">
        <v>142</v>
      </c>
      <c r="BJ39" s="0" t="s">
        <v>2077</v>
      </c>
      <c r="BK39" s="0" t="s">
        <v>145</v>
      </c>
      <c r="BL39" s="0" t="s">
        <v>2078</v>
      </c>
      <c r="BM39" s="0" t="s">
        <v>2075</v>
      </c>
      <c r="BN39" s="0" t="s">
        <v>2079</v>
      </c>
      <c r="BO39" s="0" t="s">
        <v>145</v>
      </c>
      <c r="BP39" s="0" t="s">
        <v>2062</v>
      </c>
      <c r="BQ39" s="0" t="s">
        <v>2080</v>
      </c>
      <c r="BS39" s="0" t="s">
        <v>145</v>
      </c>
      <c r="BT39" s="0" t="n">
        <f aca="false">49-(COUNTBLANK(U39:BQ39))</f>
        <v>49</v>
      </c>
      <c r="BU39" s="0" t="str">
        <f aca="false">CONCATENATE("*",BS39,"*")</f>
        <v>*pick*</v>
      </c>
      <c r="BV39" s="0" t="n">
        <f aca="false">COUNTIFS(U39:BQ39,BU39)</f>
        <v>0</v>
      </c>
      <c r="BW39" s="14" t="n">
        <f aca="false">BV39/BT39</f>
        <v>0</v>
      </c>
      <c r="CA39" s="0" t="n">
        <f aca="false">COUNTIFS(U39:BQ39,BU40)</f>
        <v>0</v>
      </c>
      <c r="CB39" s="0" t="str">
        <f aca="false">IF(BX39="",BU39,BX39)</f>
        <v>*pick*</v>
      </c>
      <c r="CC39" s="0" t="n">
        <f aca="false">COUNTIFS(U39:BQ39,CB40)</f>
        <v>0</v>
      </c>
      <c r="CD39" s="14" t="n">
        <f aca="false">CC39/BT39</f>
        <v>0</v>
      </c>
      <c r="CE39" s="0" t="s">
        <v>193</v>
      </c>
      <c r="CF39" s="14" t="n">
        <f aca="false">(COUNTIFS(U39:BQ39,CE39))/BT39</f>
        <v>0</v>
      </c>
      <c r="CH39" s="0" t="s">
        <v>194</v>
      </c>
      <c r="CI39" s="14" t="n">
        <f aca="false">(COUNTIFS(U39:BQ39,CH39))/BT39</f>
        <v>0</v>
      </c>
      <c r="CJ39" s="14" t="n">
        <f aca="false">(COUNTIFS(U39:BQ39,CH40))/BT39</f>
        <v>0</v>
      </c>
      <c r="CK39" s="15" t="s">
        <v>186</v>
      </c>
      <c r="CL39" s="0" t="s">
        <v>2081</v>
      </c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 t="s">
        <v>3650</v>
      </c>
      <c r="CY39" s="16" t="s">
        <v>3680</v>
      </c>
      <c r="CZ39" s="16" t="s">
        <v>3642</v>
      </c>
    </row>
    <row r="40" customFormat="false" ht="14.4" hidden="false" customHeight="false" outlineLevel="0" collapsed="false">
      <c r="A40" s="4" t="s">
        <v>197</v>
      </c>
      <c r="B40" s="4" t="n">
        <v>1</v>
      </c>
      <c r="C40" s="4" t="n">
        <v>1</v>
      </c>
      <c r="D40" s="4" t="n">
        <v>2</v>
      </c>
      <c r="E40" s="4" t="n">
        <v>69</v>
      </c>
      <c r="F40" s="4" t="n">
        <v>35</v>
      </c>
      <c r="G40" s="4" t="n">
        <v>1</v>
      </c>
      <c r="H40" s="4" t="n">
        <v>1035</v>
      </c>
      <c r="I40" s="4" t="n">
        <v>11035</v>
      </c>
      <c r="J40" s="4" t="n">
        <v>1035</v>
      </c>
      <c r="K40" s="4" t="n">
        <v>21035</v>
      </c>
      <c r="L40" s="4" t="s">
        <v>132</v>
      </c>
      <c r="M40" s="0" t="s">
        <v>2082</v>
      </c>
      <c r="N40" s="0" t="s">
        <v>2054</v>
      </c>
      <c r="O40" s="0" t="s">
        <v>2083</v>
      </c>
      <c r="P40" s="0" t="s">
        <v>2084</v>
      </c>
      <c r="Q40" s="0" t="s">
        <v>137</v>
      </c>
      <c r="R40" s="0" t="n">
        <f aca="false">(1+LEN(N40)-LEN(SUBSTITUTE(N40," ","")))+1</f>
        <v>7</v>
      </c>
      <c r="S40" s="0" t="n">
        <f aca="false">(1+LEN(O40)-LEN(SUBSTITUTE(O40," ","")))</f>
        <v>11</v>
      </c>
      <c r="T40" s="0" t="s">
        <v>1792</v>
      </c>
      <c r="U40" s="0" t="s">
        <v>150</v>
      </c>
      <c r="V40" s="0" t="s">
        <v>171</v>
      </c>
      <c r="W40" s="0" t="s">
        <v>2085</v>
      </c>
      <c r="X40" s="0" t="s">
        <v>145</v>
      </c>
      <c r="Y40" s="0" t="s">
        <v>2086</v>
      </c>
      <c r="Z40" s="0" t="s">
        <v>734</v>
      </c>
      <c r="AA40" s="0" t="s">
        <v>2062</v>
      </c>
      <c r="AB40" s="0" t="s">
        <v>142</v>
      </c>
      <c r="AC40" s="0" t="s">
        <v>2087</v>
      </c>
      <c r="AD40" s="0" t="s">
        <v>2088</v>
      </c>
      <c r="AE40" s="0" t="s">
        <v>186</v>
      </c>
      <c r="AF40" s="0" t="s">
        <v>2089</v>
      </c>
      <c r="AG40" s="0" t="s">
        <v>2090</v>
      </c>
      <c r="AH40" s="0" t="s">
        <v>962</v>
      </c>
      <c r="AI40" s="0" t="s">
        <v>2062</v>
      </c>
      <c r="AJ40" s="0" t="s">
        <v>2091</v>
      </c>
      <c r="AK40" s="0" t="s">
        <v>2092</v>
      </c>
      <c r="AL40" s="0" t="s">
        <v>2093</v>
      </c>
      <c r="AM40" s="0" t="s">
        <v>2094</v>
      </c>
      <c r="AN40" s="0" t="s">
        <v>171</v>
      </c>
      <c r="AO40" s="0" t="s">
        <v>2095</v>
      </c>
      <c r="AP40" s="0" t="s">
        <v>2062</v>
      </c>
      <c r="AQ40" s="0" t="s">
        <v>2062</v>
      </c>
      <c r="AR40" s="0" t="s">
        <v>2096</v>
      </c>
      <c r="AS40" s="0" t="s">
        <v>2086</v>
      </c>
      <c r="AT40" s="0" t="s">
        <v>2097</v>
      </c>
      <c r="AU40" s="0" t="s">
        <v>2073</v>
      </c>
      <c r="AV40" s="0" t="s">
        <v>186</v>
      </c>
      <c r="AW40" s="0" t="s">
        <v>2098</v>
      </c>
      <c r="AX40" s="0" t="s">
        <v>186</v>
      </c>
      <c r="AY40" s="0" t="s">
        <v>145</v>
      </c>
      <c r="AZ40" s="0" t="s">
        <v>2076</v>
      </c>
      <c r="BA40" s="0" t="s">
        <v>2099</v>
      </c>
      <c r="BB40" s="0" t="s">
        <v>186</v>
      </c>
      <c r="BC40" s="0" t="s">
        <v>2100</v>
      </c>
      <c r="BD40" s="0" t="s">
        <v>186</v>
      </c>
      <c r="BE40" s="0" t="s">
        <v>2092</v>
      </c>
      <c r="BF40" s="0" t="s">
        <v>145</v>
      </c>
      <c r="BG40" s="0" t="s">
        <v>2073</v>
      </c>
      <c r="BH40" s="0" t="s">
        <v>711</v>
      </c>
      <c r="BI40" s="0" t="s">
        <v>2101</v>
      </c>
      <c r="BJ40" s="0" t="s">
        <v>186</v>
      </c>
      <c r="BK40" s="0" t="s">
        <v>186</v>
      </c>
      <c r="BL40" s="0" t="s">
        <v>2102</v>
      </c>
      <c r="BM40" s="0" t="s">
        <v>142</v>
      </c>
      <c r="BN40" s="0" t="s">
        <v>2103</v>
      </c>
      <c r="BO40" s="0" t="s">
        <v>2062</v>
      </c>
      <c r="BP40" s="0" t="s">
        <v>2104</v>
      </c>
      <c r="BQ40" s="0" t="s">
        <v>186</v>
      </c>
      <c r="BS40" s="0" t="s">
        <v>142</v>
      </c>
      <c r="BT40" s="0" t="n">
        <f aca="false">49-(COUNTBLANK(U40:BQ40))</f>
        <v>49</v>
      </c>
      <c r="BU40" s="0" t="str">
        <f aca="false">CONCATENATE("*",BS40,"*")</f>
        <v>*grow*</v>
      </c>
      <c r="BV40" s="0" t="n">
        <f aca="false">COUNTIFS(U40:BQ40,BU40)</f>
        <v>0</v>
      </c>
      <c r="BW40" s="14" t="n">
        <f aca="false">BV40/BT40</f>
        <v>0</v>
      </c>
      <c r="BZ40" s="14" t="str">
        <f aca="false">IF(BY40="","",(BY40/BT40))</f>
        <v/>
      </c>
      <c r="CA40" s="0" t="n">
        <f aca="false">COUNTIFS(U40:BQ40,BU39)</f>
        <v>0</v>
      </c>
      <c r="CB40" s="0" t="str">
        <f aca="false">IF(BX40="",BU40,BX40)</f>
        <v>*grow*</v>
      </c>
      <c r="CC40" s="0" t="n">
        <f aca="false">COUNTIFS(U40:BQ40,CB39)</f>
        <v>0</v>
      </c>
      <c r="CD40" s="14" t="n">
        <f aca="false">CC40/BT40</f>
        <v>0</v>
      </c>
      <c r="CE40" s="0" t="s">
        <v>2105</v>
      </c>
      <c r="CF40" s="14" t="n">
        <f aca="false">(COUNTIFS(U40:BQ40,CE40))/BT40</f>
        <v>0</v>
      </c>
      <c r="CH40" s="0" t="s">
        <v>2106</v>
      </c>
      <c r="CI40" s="14" t="n">
        <f aca="false">(COUNTIFS(U40:BQ40,CH40))/BT40</f>
        <v>0</v>
      </c>
      <c r="CJ40" s="14" t="n">
        <f aca="false">(COUNTIFS(U40:BQ40,CH39))/BT40</f>
        <v>0</v>
      </c>
      <c r="CK40" s="15" t="s">
        <v>145</v>
      </c>
      <c r="CL40" s="0" t="s">
        <v>2081</v>
      </c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 t="s">
        <v>3650</v>
      </c>
      <c r="CY40" s="16" t="s">
        <v>3680</v>
      </c>
      <c r="CZ40" s="16" t="s">
        <v>3642</v>
      </c>
    </row>
    <row r="41" s="16" customFormat="true" ht="14.4" hidden="false" customHeight="false" outlineLevel="0" collapsed="false">
      <c r="A41" s="4" t="s">
        <v>195</v>
      </c>
      <c r="B41" s="4" t="n">
        <v>1</v>
      </c>
      <c r="C41" s="4" t="n">
        <v>1</v>
      </c>
      <c r="D41" s="4" t="n">
        <v>1</v>
      </c>
      <c r="E41" s="4" t="n">
        <v>72</v>
      </c>
      <c r="F41" s="4" t="n">
        <v>38</v>
      </c>
      <c r="G41" s="4" t="n">
        <v>0</v>
      </c>
      <c r="H41" s="4" t="n">
        <v>38</v>
      </c>
      <c r="I41" s="4" t="n">
        <v>10038</v>
      </c>
      <c r="J41" s="4" t="n">
        <v>38</v>
      </c>
      <c r="K41" s="4" t="s">
        <v>200</v>
      </c>
      <c r="L41" s="4" t="s">
        <v>132</v>
      </c>
      <c r="M41" s="16" t="s">
        <v>2220</v>
      </c>
      <c r="N41" s="16" t="s">
        <v>2221</v>
      </c>
      <c r="O41" s="16" t="s">
        <v>2222</v>
      </c>
      <c r="R41" s="16" t="n">
        <f aca="false">(1+LEN(N41)-LEN(SUBSTITUTE(N41," ","")))+1</f>
        <v>6</v>
      </c>
      <c r="S41" s="16" t="n">
        <f aca="false">(1+LEN(O41)-LEN(SUBSTITUTE(O41," ","")))</f>
        <v>10</v>
      </c>
      <c r="T41" s="16" t="s">
        <v>2171</v>
      </c>
      <c r="U41" s="16" t="s">
        <v>212</v>
      </c>
      <c r="V41" s="19" t="s">
        <v>2223</v>
      </c>
      <c r="W41" s="19" t="s">
        <v>2224</v>
      </c>
      <c r="X41" s="16" t="s">
        <v>2225</v>
      </c>
      <c r="Y41" s="19" t="s">
        <v>2226</v>
      </c>
      <c r="Z41" s="19" t="s">
        <v>2227</v>
      </c>
      <c r="AA41" s="16" t="s">
        <v>2228</v>
      </c>
      <c r="AB41" s="19" t="s">
        <v>2226</v>
      </c>
      <c r="AC41" s="19" t="s">
        <v>1283</v>
      </c>
      <c r="AD41" s="19" t="s">
        <v>1165</v>
      </c>
      <c r="AE41" s="16" t="s">
        <v>154</v>
      </c>
      <c r="AF41" s="16" t="s">
        <v>300</v>
      </c>
      <c r="AG41" s="16" t="s">
        <v>2229</v>
      </c>
      <c r="AH41" s="16" t="s">
        <v>2230</v>
      </c>
      <c r="AI41" s="16" t="s">
        <v>2231</v>
      </c>
      <c r="AJ41" s="16" t="s">
        <v>300</v>
      </c>
      <c r="AK41" s="16" t="s">
        <v>212</v>
      </c>
      <c r="AL41" s="16" t="s">
        <v>154</v>
      </c>
      <c r="AM41" s="16" t="s">
        <v>154</v>
      </c>
      <c r="AN41" s="19" t="s">
        <v>1189</v>
      </c>
      <c r="AO41" s="16" t="s">
        <v>2232</v>
      </c>
      <c r="AP41" s="19" t="s">
        <v>1165</v>
      </c>
      <c r="AQ41" s="16" t="s">
        <v>154</v>
      </c>
      <c r="AR41" s="19" t="s">
        <v>2233</v>
      </c>
      <c r="AS41" s="19" t="s">
        <v>1393</v>
      </c>
      <c r="AT41" s="19" t="s">
        <v>2234</v>
      </c>
      <c r="AU41" s="16" t="s">
        <v>154</v>
      </c>
      <c r="AV41" s="19" t="s">
        <v>2235</v>
      </c>
      <c r="AW41" s="16" t="s">
        <v>212</v>
      </c>
      <c r="AX41" s="16" t="s">
        <v>1297</v>
      </c>
      <c r="AY41" s="19" t="s">
        <v>2236</v>
      </c>
      <c r="AZ41" s="19" t="s">
        <v>2237</v>
      </c>
      <c r="BA41" s="16" t="s">
        <v>212</v>
      </c>
      <c r="BB41" s="19" t="s">
        <v>2238</v>
      </c>
      <c r="BC41" s="16" t="s">
        <v>154</v>
      </c>
      <c r="BD41" s="19" t="s">
        <v>1189</v>
      </c>
      <c r="BE41" s="16" t="s">
        <v>2239</v>
      </c>
      <c r="BF41" s="16" t="s">
        <v>212</v>
      </c>
      <c r="BG41" s="19" t="s">
        <v>2227</v>
      </c>
      <c r="BH41" s="19" t="s">
        <v>1189</v>
      </c>
      <c r="BI41" s="19" t="s">
        <v>2226</v>
      </c>
      <c r="BJ41" s="16" t="s">
        <v>2229</v>
      </c>
      <c r="BK41" s="16" t="s">
        <v>1188</v>
      </c>
      <c r="BL41" s="19" t="s">
        <v>2237</v>
      </c>
      <c r="BM41" s="16" t="s">
        <v>300</v>
      </c>
      <c r="BN41" s="16" t="s">
        <v>2240</v>
      </c>
      <c r="BO41" s="16" t="s">
        <v>2241</v>
      </c>
      <c r="BP41" s="16" t="s">
        <v>154</v>
      </c>
      <c r="BQ41" s="19" t="s">
        <v>2242</v>
      </c>
      <c r="BS41" s="16" t="s">
        <v>1189</v>
      </c>
      <c r="BT41" s="16" t="n">
        <f aca="false">49-(COUNTBLANK(U41:BQ41))</f>
        <v>49</v>
      </c>
      <c r="BU41" s="16" t="str">
        <f aca="false">CONCATENATE("*",BS41,"*")</f>
        <v>*build*</v>
      </c>
      <c r="BV41" s="16" t="n">
        <f aca="false">COUNTIFS(U41:BQ41,BU41)</f>
        <v>0</v>
      </c>
      <c r="BW41" s="13" t="n">
        <f aca="false">BV41/BT41</f>
        <v>0</v>
      </c>
      <c r="BX41" s="16" t="s">
        <v>2243</v>
      </c>
      <c r="BY41" s="16" t="n">
        <f aca="false">COUNTIFS(U41:BQ41,BX41)</f>
        <v>0</v>
      </c>
      <c r="BZ41" s="14" t="n">
        <f aca="false">IF(BY41="","",(BY41/BT41))</f>
        <v>0</v>
      </c>
      <c r="CA41" s="16" t="n">
        <f aca="false">COUNTIFS(U41:BQ41,BU42)</f>
        <v>0</v>
      </c>
      <c r="CB41" s="16" t="str">
        <f aca="false">IF(BX41="",BU41,BX41)</f>
        <v>*tile*</v>
      </c>
      <c r="CC41" s="16" t="n">
        <f aca="false">COUNTIFS(U41:BQ41,CB42)</f>
        <v>0</v>
      </c>
      <c r="CD41" s="14" t="n">
        <f aca="false">CC41/BT41</f>
        <v>0</v>
      </c>
      <c r="CE41" s="16" t="s">
        <v>1532</v>
      </c>
      <c r="CF41" s="14" t="n">
        <f aca="false">(COUNTIFS(U41:BQ41,CE41))/BT41</f>
        <v>0</v>
      </c>
      <c r="CG41" s="19" t="s">
        <v>2244</v>
      </c>
      <c r="CH41" s="16" t="s">
        <v>2245</v>
      </c>
      <c r="CI41" s="14" t="n">
        <f aca="false">(COUNTIFS(U41:BQ41,CH41))/BT41</f>
        <v>0</v>
      </c>
      <c r="CJ41" s="14" t="n">
        <f aca="false">(COUNTIFS(U41:BQ41,CH42))/BT41</f>
        <v>0</v>
      </c>
      <c r="CK41" s="15" t="s">
        <v>2226</v>
      </c>
      <c r="CL41" s="16" t="s">
        <v>2246</v>
      </c>
      <c r="CX41" s="16" t="s">
        <v>3664</v>
      </c>
      <c r="CY41" s="16" t="s">
        <v>3681</v>
      </c>
      <c r="CZ41" s="16" t="s">
        <v>3642</v>
      </c>
    </row>
    <row r="42" customFormat="false" ht="14.4" hidden="false" customHeight="false" outlineLevel="0" collapsed="false">
      <c r="A42" s="4" t="s">
        <v>197</v>
      </c>
      <c r="B42" s="4" t="n">
        <v>1</v>
      </c>
      <c r="C42" s="4" t="n">
        <v>1</v>
      </c>
      <c r="D42" s="4" t="n">
        <v>2</v>
      </c>
      <c r="E42" s="4" t="n">
        <v>72</v>
      </c>
      <c r="F42" s="4" t="n">
        <v>38</v>
      </c>
      <c r="G42" s="4" t="n">
        <v>1</v>
      </c>
      <c r="H42" s="4" t="n">
        <v>1038</v>
      </c>
      <c r="I42" s="4" t="n">
        <v>11038</v>
      </c>
      <c r="J42" s="4" t="n">
        <v>1038</v>
      </c>
      <c r="K42" s="4" t="s">
        <v>200</v>
      </c>
      <c r="L42" s="4" t="s">
        <v>132</v>
      </c>
      <c r="M42" s="16" t="s">
        <v>2247</v>
      </c>
      <c r="N42" s="16" t="s">
        <v>2221</v>
      </c>
      <c r="O42" s="16" t="s">
        <v>2248</v>
      </c>
      <c r="P42" s="16"/>
      <c r="Q42" s="16"/>
      <c r="R42" s="16" t="n">
        <f aca="false">(1+LEN(N42)-LEN(SUBSTITUTE(N42," ","")))+1</f>
        <v>6</v>
      </c>
      <c r="S42" s="16" t="n">
        <f aca="false">(1+LEN(O42)-LEN(SUBSTITUTE(O42," ","")))</f>
        <v>10</v>
      </c>
      <c r="T42" s="16" t="s">
        <v>2171</v>
      </c>
      <c r="U42" s="16" t="s">
        <v>154</v>
      </c>
      <c r="V42" s="0" t="s">
        <v>1137</v>
      </c>
      <c r="W42" s="0" t="s">
        <v>2249</v>
      </c>
      <c r="X42" s="16" t="s">
        <v>1134</v>
      </c>
      <c r="Y42" s="0" t="s">
        <v>1134</v>
      </c>
      <c r="Z42" s="0" t="s">
        <v>2250</v>
      </c>
      <c r="AA42" s="16" t="s">
        <v>2251</v>
      </c>
      <c r="AB42" s="0" t="s">
        <v>1134</v>
      </c>
      <c r="AC42" s="0" t="s">
        <v>2252</v>
      </c>
      <c r="AD42" s="0" t="s">
        <v>1134</v>
      </c>
      <c r="AE42" s="16" t="s">
        <v>1134</v>
      </c>
      <c r="AF42" s="16" t="s">
        <v>2253</v>
      </c>
      <c r="AG42" s="16" t="s">
        <v>2254</v>
      </c>
      <c r="AH42" s="16" t="s">
        <v>1134</v>
      </c>
      <c r="AI42" s="16" t="s">
        <v>863</v>
      </c>
      <c r="AJ42" s="16" t="s">
        <v>2255</v>
      </c>
      <c r="AK42" s="16" t="s">
        <v>2256</v>
      </c>
      <c r="AL42" s="16" t="s">
        <v>2257</v>
      </c>
      <c r="AM42" s="16" t="s">
        <v>1134</v>
      </c>
      <c r="AN42" s="0" t="s">
        <v>2227</v>
      </c>
      <c r="AO42" s="16" t="s">
        <v>1134</v>
      </c>
      <c r="AP42" s="0" t="s">
        <v>1137</v>
      </c>
      <c r="AQ42" s="16" t="s">
        <v>1134</v>
      </c>
      <c r="AR42" s="0" t="s">
        <v>1137</v>
      </c>
      <c r="AS42" s="0" t="s">
        <v>1134</v>
      </c>
      <c r="AT42" s="0" t="s">
        <v>1134</v>
      </c>
      <c r="AU42" s="16" t="s">
        <v>1134</v>
      </c>
      <c r="AV42" s="0" t="s">
        <v>1134</v>
      </c>
      <c r="AW42" s="16" t="s">
        <v>1134</v>
      </c>
      <c r="AX42" s="16" t="s">
        <v>2258</v>
      </c>
      <c r="AY42" s="0" t="s">
        <v>1134</v>
      </c>
      <c r="AZ42" s="0" t="s">
        <v>1137</v>
      </c>
      <c r="BA42" s="16" t="s">
        <v>2259</v>
      </c>
      <c r="BB42" s="0" t="s">
        <v>1134</v>
      </c>
      <c r="BC42" s="16" t="s">
        <v>1137</v>
      </c>
      <c r="BD42" s="0" t="s">
        <v>1222</v>
      </c>
      <c r="BE42" s="16" t="s">
        <v>759</v>
      </c>
      <c r="BF42" s="16" t="s">
        <v>1134</v>
      </c>
      <c r="BG42" s="0" t="s">
        <v>1134</v>
      </c>
      <c r="BH42" s="0" t="s">
        <v>863</v>
      </c>
      <c r="BI42" s="0" t="s">
        <v>2260</v>
      </c>
      <c r="BJ42" s="16" t="s">
        <v>1134</v>
      </c>
      <c r="BK42" s="16" t="s">
        <v>863</v>
      </c>
      <c r="BL42" s="0" t="s">
        <v>2259</v>
      </c>
      <c r="BM42" s="16" t="s">
        <v>1134</v>
      </c>
      <c r="BN42" s="16" t="s">
        <v>1134</v>
      </c>
      <c r="BO42" s="16" t="s">
        <v>1137</v>
      </c>
      <c r="BP42" s="16" t="s">
        <v>1137</v>
      </c>
      <c r="BQ42" s="0" t="s">
        <v>1134</v>
      </c>
      <c r="BR42" s="16"/>
      <c r="BS42" s="16" t="s">
        <v>1134</v>
      </c>
      <c r="BT42" s="16" t="n">
        <f aca="false">49-(COUNTBLANK(U42:BQ42))</f>
        <v>49</v>
      </c>
      <c r="BU42" s="16" t="str">
        <f aca="false">CONCATENATE("*",BS42,"*")</f>
        <v>*clean*</v>
      </c>
      <c r="BV42" s="16" t="n">
        <f aca="false">COUNTIFS(U42:BQ42,BU42)</f>
        <v>0</v>
      </c>
      <c r="BW42" s="13" t="n">
        <f aca="false">BV42/BT42</f>
        <v>0</v>
      </c>
      <c r="BX42" s="16"/>
      <c r="BY42" s="16"/>
      <c r="BZ42" s="14" t="str">
        <f aca="false">IF(BY42="","",(BY42/BT42))</f>
        <v/>
      </c>
      <c r="CA42" s="16" t="n">
        <f aca="false">COUNTIFS(U42:BQ42,BU41)</f>
        <v>0</v>
      </c>
      <c r="CB42" s="16" t="str">
        <f aca="false">IF(BX42="",BU42,BX42)</f>
        <v>*clean*</v>
      </c>
      <c r="CC42" s="16" t="n">
        <f aca="false">COUNTIFS(U42:BQ42,CB41)</f>
        <v>0</v>
      </c>
      <c r="CD42" s="14" t="n">
        <f aca="false">CC42/BT42</f>
        <v>0</v>
      </c>
      <c r="CE42" s="0" t="s">
        <v>1150</v>
      </c>
      <c r="CF42" s="14" t="n">
        <f aca="false">(COUNTIFS(U42:BQ42,CE42))/BT42</f>
        <v>0</v>
      </c>
      <c r="CH42" s="0" t="s">
        <v>1151</v>
      </c>
      <c r="CI42" s="14" t="n">
        <f aca="false">(COUNTIFS(U42:BQ42,CH42))/BT42</f>
        <v>0</v>
      </c>
      <c r="CJ42" s="14" t="n">
        <f aca="false">(COUNTIFS(U42:BQ42,CH41))/BT42</f>
        <v>0</v>
      </c>
      <c r="CK42" s="15" t="s">
        <v>1134</v>
      </c>
      <c r="CL42" s="0" t="s">
        <v>2246</v>
      </c>
      <c r="CX42" s="16" t="s">
        <v>3664</v>
      </c>
      <c r="CY42" s="16" t="s">
        <v>3681</v>
      </c>
      <c r="CZ42" s="16" t="s">
        <v>3642</v>
      </c>
    </row>
    <row r="43" customFormat="false" ht="14.4" hidden="false" customHeight="false" outlineLevel="0" collapsed="false">
      <c r="A43" s="4" t="s">
        <v>195</v>
      </c>
      <c r="B43" s="4" t="n">
        <v>1</v>
      </c>
      <c r="C43" s="4" t="n">
        <v>1</v>
      </c>
      <c r="D43" s="4" t="n">
        <v>1</v>
      </c>
      <c r="E43" s="4" t="n">
        <v>77</v>
      </c>
      <c r="F43" s="4" t="n">
        <v>40</v>
      </c>
      <c r="G43" s="4" t="n">
        <v>0</v>
      </c>
      <c r="H43" s="4" t="n">
        <v>40</v>
      </c>
      <c r="I43" s="4" t="n">
        <v>10040</v>
      </c>
      <c r="J43" s="4" t="n">
        <v>40</v>
      </c>
      <c r="K43" s="4" t="s">
        <v>200</v>
      </c>
      <c r="L43" s="4" t="s">
        <v>132</v>
      </c>
      <c r="M43" s="0" t="s">
        <v>2309</v>
      </c>
      <c r="N43" s="0" t="s">
        <v>2310</v>
      </c>
      <c r="O43" s="0" t="s">
        <v>2311</v>
      </c>
      <c r="R43" s="0" t="n">
        <f aca="false">(1+LEN(N43)-LEN(SUBSTITUTE(N43," ","")))+1</f>
        <v>7</v>
      </c>
      <c r="S43" s="0" t="n">
        <f aca="false">(1+LEN(O43)-LEN(SUBSTITUTE(O43," ","")))</f>
        <v>12</v>
      </c>
      <c r="T43" s="0" t="s">
        <v>2171</v>
      </c>
      <c r="U43" s="0" t="s">
        <v>2312</v>
      </c>
      <c r="V43" s="0" t="s">
        <v>2313</v>
      </c>
      <c r="W43" s="0" t="s">
        <v>2314</v>
      </c>
      <c r="X43" s="0" t="s">
        <v>2315</v>
      </c>
      <c r="Y43" s="0" t="s">
        <v>2315</v>
      </c>
      <c r="Z43" s="0" t="s">
        <v>295</v>
      </c>
      <c r="AA43" s="0" t="s">
        <v>2312</v>
      </c>
      <c r="AB43" s="0" t="s">
        <v>2316</v>
      </c>
      <c r="AC43" s="0" t="s">
        <v>2317</v>
      </c>
      <c r="AD43" s="0" t="s">
        <v>295</v>
      </c>
      <c r="AE43" s="0" t="s">
        <v>2312</v>
      </c>
      <c r="AF43" s="0" t="s">
        <v>2313</v>
      </c>
      <c r="AG43" s="0" t="s">
        <v>2313</v>
      </c>
      <c r="AH43" s="0" t="s">
        <v>2318</v>
      </c>
      <c r="AI43" s="0" t="s">
        <v>2313</v>
      </c>
      <c r="AJ43" s="0" t="s">
        <v>295</v>
      </c>
      <c r="AK43" s="0" t="s">
        <v>142</v>
      </c>
      <c r="AL43" s="0" t="s">
        <v>2312</v>
      </c>
      <c r="AM43" s="0" t="s">
        <v>295</v>
      </c>
      <c r="AN43" s="0" t="s">
        <v>450</v>
      </c>
      <c r="AO43" s="0" t="s">
        <v>2312</v>
      </c>
      <c r="AP43" s="0" t="s">
        <v>2319</v>
      </c>
      <c r="AQ43" s="0" t="s">
        <v>2319</v>
      </c>
      <c r="AR43" s="0" t="s">
        <v>2320</v>
      </c>
      <c r="AS43" s="0" t="s">
        <v>2315</v>
      </c>
      <c r="AT43" s="0" t="s">
        <v>2321</v>
      </c>
      <c r="AU43" s="0" t="s">
        <v>295</v>
      </c>
      <c r="AV43" s="0" t="s">
        <v>2322</v>
      </c>
      <c r="AW43" s="0" t="s">
        <v>2319</v>
      </c>
      <c r="AX43" s="0" t="s">
        <v>295</v>
      </c>
      <c r="AY43" s="0" t="s">
        <v>2321</v>
      </c>
      <c r="AZ43" s="0" t="s">
        <v>2323</v>
      </c>
      <c r="BA43" s="0" t="s">
        <v>2315</v>
      </c>
      <c r="BB43" s="0" t="s">
        <v>2324</v>
      </c>
      <c r="BC43" s="0" t="s">
        <v>2325</v>
      </c>
      <c r="BD43" s="0" t="s">
        <v>2312</v>
      </c>
      <c r="BE43" s="0" t="s">
        <v>2321</v>
      </c>
      <c r="BF43" s="0" t="s">
        <v>295</v>
      </c>
      <c r="BG43" s="0" t="s">
        <v>2319</v>
      </c>
      <c r="BH43" s="0" t="s">
        <v>2312</v>
      </c>
      <c r="BI43" s="0" t="s">
        <v>2321</v>
      </c>
      <c r="BJ43" s="0" t="s">
        <v>2326</v>
      </c>
      <c r="BK43" s="0" t="s">
        <v>2327</v>
      </c>
      <c r="BL43" s="0" t="s">
        <v>2315</v>
      </c>
      <c r="BM43" s="0" t="s">
        <v>2312</v>
      </c>
      <c r="BN43" s="0" t="s">
        <v>2328</v>
      </c>
      <c r="BO43" s="0" t="s">
        <v>295</v>
      </c>
      <c r="BP43" s="0" t="s">
        <v>154</v>
      </c>
      <c r="BQ43" s="0" t="s">
        <v>2313</v>
      </c>
      <c r="BS43" s="0" t="s">
        <v>2319</v>
      </c>
      <c r="BT43" s="0" t="n">
        <f aca="false">49-(COUNTBLANK(U43:BQ43))</f>
        <v>49</v>
      </c>
      <c r="BU43" s="0" t="str">
        <f aca="false">CONCATENATE("*",BS43,"*")</f>
        <v>*chop*</v>
      </c>
      <c r="BV43" s="0" t="n">
        <f aca="false">COUNTIFS(U43:BQ43,BU43)</f>
        <v>0</v>
      </c>
      <c r="BW43" s="18" t="n">
        <f aca="false">BV43/BT43</f>
        <v>0</v>
      </c>
      <c r="BZ43" s="14" t="str">
        <f aca="false">IF(BY43="","",(BY43/BT43))</f>
        <v/>
      </c>
      <c r="CA43" s="0" t="n">
        <f aca="false">COUNTIFS(U43:BQ43,BU44)</f>
        <v>0</v>
      </c>
      <c r="CB43" s="0" t="str">
        <f aca="false">IF(BX43="",BU43,BX43)</f>
        <v>*chop*</v>
      </c>
      <c r="CC43" s="0" t="n">
        <f aca="false">COUNTIFS(U43:BQ43,CB44)</f>
        <v>0</v>
      </c>
      <c r="CD43" s="14" t="n">
        <f aca="false">CC43/BT43</f>
        <v>0</v>
      </c>
      <c r="CE43" s="0" t="s">
        <v>2329</v>
      </c>
      <c r="CF43" s="14" t="n">
        <f aca="false">(COUNTIFS(U43:BQ43,CE43))/BT43</f>
        <v>0</v>
      </c>
      <c r="CH43" s="0" t="s">
        <v>2330</v>
      </c>
      <c r="CI43" s="14" t="n">
        <f aca="false">(COUNTIFS(U43:BQ43,CH43))/BT43</f>
        <v>0</v>
      </c>
      <c r="CJ43" s="14" t="n">
        <f aca="false">(COUNTIFS(U43:BQ43,CH44))/BT43</f>
        <v>0</v>
      </c>
      <c r="CK43" s="15" t="s">
        <v>295</v>
      </c>
      <c r="CL43" s="0" t="s">
        <v>2331</v>
      </c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 t="s">
        <v>3664</v>
      </c>
      <c r="CY43" s="16" t="s">
        <v>3678</v>
      </c>
      <c r="CZ43" s="16" t="s">
        <v>3642</v>
      </c>
    </row>
    <row r="44" customFormat="false" ht="14.4" hidden="false" customHeight="false" outlineLevel="0" collapsed="false">
      <c r="A44" s="4" t="s">
        <v>197</v>
      </c>
      <c r="B44" s="4" t="n">
        <v>1</v>
      </c>
      <c r="C44" s="4" t="n">
        <v>1</v>
      </c>
      <c r="D44" s="4" t="n">
        <v>2</v>
      </c>
      <c r="E44" s="4" t="n">
        <v>77</v>
      </c>
      <c r="F44" s="4" t="n">
        <v>40</v>
      </c>
      <c r="G44" s="4" t="n">
        <v>1</v>
      </c>
      <c r="H44" s="4" t="n">
        <v>1040</v>
      </c>
      <c r="I44" s="4" t="n">
        <v>11040</v>
      </c>
      <c r="J44" s="4" t="n">
        <v>1040</v>
      </c>
      <c r="K44" s="4" t="s">
        <v>200</v>
      </c>
      <c r="L44" s="4" t="s">
        <v>132</v>
      </c>
      <c r="M44" s="0" t="s">
        <v>2332</v>
      </c>
      <c r="N44" s="0" t="s">
        <v>2310</v>
      </c>
      <c r="O44" s="0" t="s">
        <v>2333</v>
      </c>
      <c r="R44" s="0" t="n">
        <f aca="false">(1+LEN(N44)-LEN(SUBSTITUTE(N44," ","")))+1</f>
        <v>7</v>
      </c>
      <c r="S44" s="0" t="n">
        <f aca="false">(1+LEN(O44)-LEN(SUBSTITUTE(O44," ","")))</f>
        <v>12</v>
      </c>
      <c r="T44" s="0" t="s">
        <v>2171</v>
      </c>
      <c r="U44" s="0" t="s">
        <v>863</v>
      </c>
      <c r="V44" s="0" t="s">
        <v>2259</v>
      </c>
      <c r="W44" s="0" t="s">
        <v>2334</v>
      </c>
      <c r="X44" s="0" t="s">
        <v>2335</v>
      </c>
      <c r="Y44" s="0" t="s">
        <v>2259</v>
      </c>
      <c r="Z44" s="0" t="s">
        <v>154</v>
      </c>
      <c r="AA44" s="0" t="s">
        <v>2335</v>
      </c>
      <c r="AB44" s="0" t="s">
        <v>863</v>
      </c>
      <c r="AC44" s="0" t="s">
        <v>2259</v>
      </c>
      <c r="AD44" s="0" t="s">
        <v>863</v>
      </c>
      <c r="AE44" s="0" t="s">
        <v>2336</v>
      </c>
      <c r="AF44" s="0" t="s">
        <v>863</v>
      </c>
      <c r="AG44" s="0" t="s">
        <v>2337</v>
      </c>
      <c r="AH44" s="0" t="s">
        <v>863</v>
      </c>
      <c r="AI44" s="0" t="s">
        <v>2312</v>
      </c>
      <c r="AJ44" s="0" t="s">
        <v>2338</v>
      </c>
      <c r="AK44" s="0" t="s">
        <v>2339</v>
      </c>
      <c r="AL44" s="0" t="s">
        <v>2338</v>
      </c>
      <c r="AM44" s="0" t="s">
        <v>863</v>
      </c>
      <c r="AN44" s="0" t="s">
        <v>863</v>
      </c>
      <c r="AO44" s="0" t="s">
        <v>154</v>
      </c>
      <c r="AP44" s="0" t="s">
        <v>2259</v>
      </c>
      <c r="AQ44" s="0" t="s">
        <v>154</v>
      </c>
      <c r="AR44" s="0" t="s">
        <v>2259</v>
      </c>
      <c r="AS44" s="0" t="s">
        <v>863</v>
      </c>
      <c r="AT44" s="0" t="s">
        <v>2259</v>
      </c>
      <c r="AU44" s="0" t="s">
        <v>1327</v>
      </c>
      <c r="AV44" s="0" t="s">
        <v>450</v>
      </c>
      <c r="AW44" s="0" t="s">
        <v>2340</v>
      </c>
      <c r="AX44" s="0" t="s">
        <v>2341</v>
      </c>
      <c r="AY44" s="0" t="s">
        <v>212</v>
      </c>
      <c r="AZ44" s="0" t="s">
        <v>2259</v>
      </c>
      <c r="BA44" s="0" t="s">
        <v>2259</v>
      </c>
      <c r="BB44" s="0" t="s">
        <v>863</v>
      </c>
      <c r="BC44" s="0" t="s">
        <v>863</v>
      </c>
      <c r="BD44" s="0" t="s">
        <v>863</v>
      </c>
      <c r="BE44" s="0" t="s">
        <v>2339</v>
      </c>
      <c r="BF44" s="0" t="s">
        <v>863</v>
      </c>
      <c r="BG44" s="0" t="s">
        <v>863</v>
      </c>
      <c r="BH44" s="0" t="s">
        <v>863</v>
      </c>
      <c r="BI44" s="0" t="s">
        <v>2342</v>
      </c>
      <c r="BJ44" s="0" t="s">
        <v>863</v>
      </c>
      <c r="BK44" s="0" t="s">
        <v>863</v>
      </c>
      <c r="BL44" s="0" t="s">
        <v>2259</v>
      </c>
      <c r="BM44" s="0" t="s">
        <v>863</v>
      </c>
      <c r="BN44" s="0" t="s">
        <v>863</v>
      </c>
      <c r="BO44" s="0" t="s">
        <v>863</v>
      </c>
      <c r="BP44" s="0" t="s">
        <v>154</v>
      </c>
      <c r="BQ44" s="0" t="s">
        <v>2343</v>
      </c>
      <c r="BS44" s="0" t="s">
        <v>863</v>
      </c>
      <c r="BT44" s="0" t="n">
        <f aca="false">49-(COUNTBLANK(U44:BQ44))</f>
        <v>49</v>
      </c>
      <c r="BU44" s="0" t="str">
        <f aca="false">CONCATENATE("*",BS44,"*")</f>
        <v>*decorate*</v>
      </c>
      <c r="BV44" s="0" t="n">
        <f aca="false">COUNTIFS(U44:BQ44,BU44)</f>
        <v>0</v>
      </c>
      <c r="BW44" s="18" t="n">
        <f aca="false">BV44/BT44</f>
        <v>0</v>
      </c>
      <c r="BZ44" s="14" t="str">
        <f aca="false">IF(BY44="","",(BY44/BT44))</f>
        <v/>
      </c>
      <c r="CA44" s="0" t="n">
        <f aca="false">COUNTIFS(U44:BQ44,BU43)</f>
        <v>0</v>
      </c>
      <c r="CB44" s="0" t="str">
        <f aca="false">IF(BX44="",BU44,BX44)</f>
        <v>*decorate*</v>
      </c>
      <c r="CC44" s="0" t="n">
        <f aca="false">COUNTIFS(U44:BQ44,CB43)</f>
        <v>0</v>
      </c>
      <c r="CD44" s="14" t="n">
        <f aca="false">CC44/BT44</f>
        <v>0</v>
      </c>
      <c r="CE44" s="0" t="s">
        <v>2344</v>
      </c>
      <c r="CF44" s="14" t="n">
        <f aca="false">(COUNTIFS(U44:BQ44,CE44))/BT44</f>
        <v>0</v>
      </c>
      <c r="CH44" s="0" t="s">
        <v>2345</v>
      </c>
      <c r="CI44" s="14" t="n">
        <f aca="false">(COUNTIFS(U44:BQ44,CH44))/BT44</f>
        <v>0</v>
      </c>
      <c r="CJ44" s="14" t="n">
        <f aca="false">(COUNTIFS(U44:BQ44,CH43))/BT44</f>
        <v>0</v>
      </c>
      <c r="CK44" s="15" t="s">
        <v>863</v>
      </c>
      <c r="CL44" s="0" t="s">
        <v>2331</v>
      </c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 t="s">
        <v>3664</v>
      </c>
      <c r="CY44" s="16" t="s">
        <v>3678</v>
      </c>
      <c r="CZ44" s="16" t="s">
        <v>3642</v>
      </c>
    </row>
    <row r="45" s="16" customFormat="true" ht="14.4" hidden="false" customHeight="false" outlineLevel="0" collapsed="false">
      <c r="A45" s="4" t="s">
        <v>195</v>
      </c>
      <c r="B45" s="4" t="n">
        <v>1</v>
      </c>
      <c r="C45" s="4" t="n">
        <v>1</v>
      </c>
      <c r="D45" s="4" t="n">
        <v>1</v>
      </c>
      <c r="E45" s="4" t="n">
        <v>79</v>
      </c>
      <c r="F45" s="4" t="n">
        <v>41</v>
      </c>
      <c r="G45" s="4" t="n">
        <v>0</v>
      </c>
      <c r="H45" s="4" t="n">
        <v>41</v>
      </c>
      <c r="I45" s="4" t="n">
        <v>10041</v>
      </c>
      <c r="J45" s="4" t="n">
        <v>41</v>
      </c>
      <c r="K45" s="4" t="s">
        <v>200</v>
      </c>
      <c r="L45" s="4" t="s">
        <v>132</v>
      </c>
      <c r="M45" s="16" t="s">
        <v>2349</v>
      </c>
      <c r="N45" s="16" t="s">
        <v>2350</v>
      </c>
      <c r="O45" s="16" t="s">
        <v>2351</v>
      </c>
      <c r="R45" s="16" t="n">
        <f aca="false">(1+LEN(N45)-LEN(SUBSTITUTE(N45," ","")))+1</f>
        <v>7</v>
      </c>
      <c r="S45" s="16" t="n">
        <f aca="false">(1+LEN(O45)-LEN(SUBSTITUTE(O45," ","")))</f>
        <v>10</v>
      </c>
      <c r="T45" s="16" t="s">
        <v>2171</v>
      </c>
      <c r="U45" s="16" t="s">
        <v>150</v>
      </c>
      <c r="V45" s="16" t="s">
        <v>2352</v>
      </c>
      <c r="W45" s="16" t="s">
        <v>2353</v>
      </c>
      <c r="X45" s="16" t="s">
        <v>295</v>
      </c>
      <c r="Y45" s="16" t="s">
        <v>687</v>
      </c>
      <c r="Z45" s="16" t="s">
        <v>142</v>
      </c>
      <c r="AA45" s="16" t="s">
        <v>2354</v>
      </c>
      <c r="AB45" s="16" t="s">
        <v>142</v>
      </c>
      <c r="AC45" s="16" t="s">
        <v>2355</v>
      </c>
      <c r="AD45" s="16" t="s">
        <v>142</v>
      </c>
      <c r="AE45" s="16" t="s">
        <v>2356</v>
      </c>
      <c r="AF45" s="16" t="s">
        <v>2357</v>
      </c>
      <c r="AG45" s="16" t="s">
        <v>2358</v>
      </c>
      <c r="AH45" s="16" t="s">
        <v>2359</v>
      </c>
      <c r="AI45" s="16" t="s">
        <v>142</v>
      </c>
      <c r="AJ45" s="16" t="s">
        <v>142</v>
      </c>
      <c r="AK45" s="16" t="s">
        <v>142</v>
      </c>
      <c r="AL45" s="16" t="s">
        <v>150</v>
      </c>
      <c r="AM45" s="16" t="s">
        <v>142</v>
      </c>
      <c r="AN45" s="16" t="s">
        <v>145</v>
      </c>
      <c r="AO45" s="16" t="s">
        <v>177</v>
      </c>
      <c r="AP45" s="16" t="s">
        <v>142</v>
      </c>
      <c r="AQ45" s="16" t="s">
        <v>2360</v>
      </c>
      <c r="AR45" s="16" t="s">
        <v>154</v>
      </c>
      <c r="AS45" s="16" t="s">
        <v>2360</v>
      </c>
      <c r="AT45" s="16" t="s">
        <v>142</v>
      </c>
      <c r="AU45" s="16" t="s">
        <v>300</v>
      </c>
      <c r="AV45" s="16" t="s">
        <v>2361</v>
      </c>
      <c r="AW45" s="16" t="s">
        <v>2362</v>
      </c>
      <c r="AX45" s="16" t="s">
        <v>150</v>
      </c>
      <c r="AY45" s="16" t="s">
        <v>142</v>
      </c>
      <c r="AZ45" s="16" t="s">
        <v>2363</v>
      </c>
      <c r="BA45" s="16" t="s">
        <v>2360</v>
      </c>
      <c r="BB45" s="16" t="s">
        <v>177</v>
      </c>
      <c r="BC45" s="16" t="s">
        <v>154</v>
      </c>
      <c r="BD45" s="16" t="s">
        <v>295</v>
      </c>
      <c r="BE45" s="16" t="s">
        <v>145</v>
      </c>
      <c r="BF45" s="16" t="s">
        <v>154</v>
      </c>
      <c r="BG45" s="16" t="s">
        <v>142</v>
      </c>
      <c r="BH45" s="16" t="s">
        <v>142</v>
      </c>
      <c r="BI45" s="16" t="s">
        <v>142</v>
      </c>
      <c r="BJ45" s="16" t="s">
        <v>2364</v>
      </c>
      <c r="BK45" s="16" t="s">
        <v>145</v>
      </c>
      <c r="BL45" s="16" t="s">
        <v>150</v>
      </c>
      <c r="BM45" s="16" t="s">
        <v>142</v>
      </c>
      <c r="BN45" s="16" t="s">
        <v>2365</v>
      </c>
      <c r="BO45" s="16" t="s">
        <v>142</v>
      </c>
      <c r="BP45" s="16" t="s">
        <v>150</v>
      </c>
      <c r="BQ45" s="16" t="s">
        <v>2366</v>
      </c>
      <c r="BS45" s="16" t="s">
        <v>150</v>
      </c>
      <c r="BT45" s="16" t="n">
        <f aca="false">49-(COUNTBLANK(U45:BQ45))</f>
        <v>49</v>
      </c>
      <c r="BU45" s="16" t="str">
        <f aca="false">CONCATENATE("*",BS45,"*")</f>
        <v>*harvest*</v>
      </c>
      <c r="BV45" s="16" t="n">
        <f aca="false">COUNTIFS(U45:BQ45,BU45)</f>
        <v>0</v>
      </c>
      <c r="BW45" s="13" t="n">
        <f aca="false">BV45/BT45</f>
        <v>0</v>
      </c>
      <c r="BZ45" s="14" t="str">
        <f aca="false">IF(BY45="","",(BY45/BT45))</f>
        <v/>
      </c>
      <c r="CA45" s="16" t="n">
        <f aca="false">COUNTIFS(U45:BQ45,BU46)</f>
        <v>0</v>
      </c>
      <c r="CB45" s="16" t="str">
        <f aca="false">IF(BX45="",BU45,BX45)</f>
        <v>*harvest*</v>
      </c>
      <c r="CC45" s="16" t="n">
        <f aca="false">COUNTIFS(U45:BQ45,CB46)</f>
        <v>0</v>
      </c>
      <c r="CD45" s="14" t="n">
        <f aca="false">CC45/BT45</f>
        <v>0</v>
      </c>
      <c r="CE45" s="16" t="s">
        <v>164</v>
      </c>
      <c r="CF45" s="14" t="n">
        <f aca="false">(COUNTIFS(U45:BQ45,CE45))/BT45</f>
        <v>0</v>
      </c>
      <c r="CH45" s="16" t="s">
        <v>165</v>
      </c>
      <c r="CI45" s="14" t="n">
        <f aca="false">(COUNTIFS(U45:BQ45,CH45))/BT45</f>
        <v>0</v>
      </c>
      <c r="CJ45" s="14" t="n">
        <f aca="false">(COUNTIFS(U45:BQ45,CH46))/BT45</f>
        <v>0</v>
      </c>
      <c r="CK45" s="15" t="s">
        <v>142</v>
      </c>
      <c r="CL45" s="16" t="s">
        <v>2367</v>
      </c>
      <c r="CX45" s="16" t="s">
        <v>3664</v>
      </c>
      <c r="CY45" s="16" t="s">
        <v>3682</v>
      </c>
      <c r="CZ45" s="16" t="s">
        <v>3642</v>
      </c>
    </row>
    <row r="46" s="16" customFormat="true" ht="14.4" hidden="false" customHeight="false" outlineLevel="0" collapsed="false">
      <c r="A46" s="4" t="s">
        <v>197</v>
      </c>
      <c r="B46" s="4" t="n">
        <v>1</v>
      </c>
      <c r="C46" s="4" t="n">
        <v>1</v>
      </c>
      <c r="D46" s="4" t="n">
        <v>2</v>
      </c>
      <c r="E46" s="4" t="n">
        <v>79</v>
      </c>
      <c r="F46" s="4" t="n">
        <v>41</v>
      </c>
      <c r="G46" s="4" t="n">
        <v>1</v>
      </c>
      <c r="H46" s="4" t="n">
        <v>1041</v>
      </c>
      <c r="I46" s="4" t="n">
        <v>11041</v>
      </c>
      <c r="J46" s="4" t="n">
        <v>1041</v>
      </c>
      <c r="K46" s="4" t="s">
        <v>200</v>
      </c>
      <c r="L46" s="4" t="s">
        <v>132</v>
      </c>
      <c r="M46" s="16" t="s">
        <v>2368</v>
      </c>
      <c r="N46" s="16" t="s">
        <v>2350</v>
      </c>
      <c r="O46" s="16" t="s">
        <v>2369</v>
      </c>
      <c r="R46" s="16" t="n">
        <f aca="false">(1+LEN(N46)-LEN(SUBSTITUTE(N46," ","")))+1</f>
        <v>7</v>
      </c>
      <c r="S46" s="16" t="n">
        <f aca="false">(1+LEN(O46)-LEN(SUBSTITUTE(O46," ","")))</f>
        <v>10</v>
      </c>
      <c r="T46" s="16" t="s">
        <v>2171</v>
      </c>
      <c r="U46" s="16" t="s">
        <v>177</v>
      </c>
      <c r="V46" s="16" t="s">
        <v>2370</v>
      </c>
      <c r="W46" s="16" t="s">
        <v>2371</v>
      </c>
      <c r="X46" s="16" t="s">
        <v>154</v>
      </c>
      <c r="Y46" s="16" t="s">
        <v>2363</v>
      </c>
      <c r="Z46" s="16" t="s">
        <v>373</v>
      </c>
      <c r="AA46" s="16" t="s">
        <v>537</v>
      </c>
      <c r="AB46" s="16" t="s">
        <v>537</v>
      </c>
      <c r="AC46" s="16" t="s">
        <v>2362</v>
      </c>
      <c r="AD46" s="16" t="s">
        <v>2372</v>
      </c>
      <c r="AE46" s="16" t="s">
        <v>537</v>
      </c>
      <c r="AF46" s="16" t="s">
        <v>2373</v>
      </c>
      <c r="AG46" s="16" t="s">
        <v>2374</v>
      </c>
      <c r="AH46" s="16" t="s">
        <v>2375</v>
      </c>
      <c r="AI46" s="16" t="s">
        <v>154</v>
      </c>
      <c r="AJ46" s="16" t="s">
        <v>2376</v>
      </c>
      <c r="AK46" s="16" t="s">
        <v>2377</v>
      </c>
      <c r="AL46" s="16" t="s">
        <v>537</v>
      </c>
      <c r="AM46" s="16" t="s">
        <v>537</v>
      </c>
      <c r="AN46" s="16" t="s">
        <v>373</v>
      </c>
      <c r="AO46" s="16" t="s">
        <v>154</v>
      </c>
      <c r="AP46" s="16" t="s">
        <v>2378</v>
      </c>
      <c r="AQ46" s="16" t="s">
        <v>300</v>
      </c>
      <c r="AR46" s="16" t="s">
        <v>2379</v>
      </c>
      <c r="AS46" s="16" t="s">
        <v>177</v>
      </c>
      <c r="AT46" s="16" t="s">
        <v>537</v>
      </c>
      <c r="AU46" s="16" t="s">
        <v>154</v>
      </c>
      <c r="AV46" s="16" t="s">
        <v>2380</v>
      </c>
      <c r="AW46" s="16" t="s">
        <v>2381</v>
      </c>
      <c r="AX46" s="16" t="s">
        <v>2382</v>
      </c>
      <c r="AY46" s="16" t="s">
        <v>537</v>
      </c>
      <c r="AZ46" s="16" t="s">
        <v>2383</v>
      </c>
      <c r="BA46" s="16" t="s">
        <v>300</v>
      </c>
      <c r="BB46" s="16" t="s">
        <v>2384</v>
      </c>
      <c r="BC46" s="16" t="s">
        <v>177</v>
      </c>
      <c r="BD46" s="16" t="s">
        <v>2385</v>
      </c>
      <c r="BE46" s="16" t="s">
        <v>2377</v>
      </c>
      <c r="BF46" s="16" t="s">
        <v>537</v>
      </c>
      <c r="BG46" s="16" t="s">
        <v>537</v>
      </c>
      <c r="BH46" s="16" t="s">
        <v>537</v>
      </c>
      <c r="BI46" s="16" t="s">
        <v>2386</v>
      </c>
      <c r="BJ46" s="16" t="s">
        <v>177</v>
      </c>
      <c r="BK46" s="16" t="s">
        <v>300</v>
      </c>
      <c r="BL46" s="16" t="s">
        <v>2387</v>
      </c>
      <c r="BM46" s="16" t="s">
        <v>2388</v>
      </c>
      <c r="BN46" s="16" t="s">
        <v>142</v>
      </c>
      <c r="BO46" s="16" t="s">
        <v>764</v>
      </c>
      <c r="BP46" s="16" t="s">
        <v>2355</v>
      </c>
      <c r="BQ46" s="16" t="s">
        <v>142</v>
      </c>
      <c r="BS46" s="16" t="s">
        <v>537</v>
      </c>
      <c r="BT46" s="16" t="n">
        <f aca="false">49-(COUNTBLANK(U46:BQ46))</f>
        <v>49</v>
      </c>
      <c r="BU46" s="16" t="str">
        <f aca="false">CONCATENATE("*",BS46,"*")</f>
        <v>*smoke*</v>
      </c>
      <c r="BV46" s="16" t="n">
        <f aca="false">COUNTIFS(U46:BQ46,BU46)</f>
        <v>0</v>
      </c>
      <c r="BW46" s="13" t="n">
        <f aca="false">BV46/BT46</f>
        <v>0</v>
      </c>
      <c r="BZ46" s="14" t="str">
        <f aca="false">IF(BY46="","",(BY46/BT46))</f>
        <v/>
      </c>
      <c r="CA46" s="16" t="n">
        <f aca="false">COUNTIFS(U46:BQ46,BU45)</f>
        <v>0</v>
      </c>
      <c r="CB46" s="16" t="str">
        <f aca="false">IF(BX46="",BU46,BX46)</f>
        <v>*smoke*</v>
      </c>
      <c r="CC46" s="16" t="n">
        <f aca="false">COUNTIFS(U46:BQ46,CB45)</f>
        <v>0</v>
      </c>
      <c r="CD46" s="14" t="n">
        <f aca="false">CC46/BT46</f>
        <v>0</v>
      </c>
      <c r="CE46" s="16" t="s">
        <v>2389</v>
      </c>
      <c r="CF46" s="14" t="n">
        <f aca="false">(COUNTIFS(U46:BQ46,CE46))/BT46</f>
        <v>0</v>
      </c>
      <c r="CH46" s="16" t="s">
        <v>2390</v>
      </c>
      <c r="CI46" s="14" t="n">
        <f aca="false">(COUNTIFS(U46:BQ46,CH46))/BT46</f>
        <v>0</v>
      </c>
      <c r="CJ46" s="14" t="n">
        <f aca="false">(COUNTIFS(U46:BQ46,CH45))/BT46</f>
        <v>0</v>
      </c>
      <c r="CK46" s="15" t="s">
        <v>537</v>
      </c>
      <c r="CL46" s="16" t="s">
        <v>2367</v>
      </c>
      <c r="CX46" s="16" t="s">
        <v>3664</v>
      </c>
      <c r="CY46" s="16" t="s">
        <v>3682</v>
      </c>
      <c r="CZ46" s="16" t="s">
        <v>3642</v>
      </c>
    </row>
    <row r="47" customFormat="false" ht="14.4" hidden="false" customHeight="false" outlineLevel="0" collapsed="false">
      <c r="A47" s="4" t="s">
        <v>195</v>
      </c>
      <c r="B47" s="4" t="n">
        <v>1</v>
      </c>
      <c r="C47" s="4" t="n">
        <v>1</v>
      </c>
      <c r="D47" s="4" t="n">
        <v>1</v>
      </c>
      <c r="E47" s="4" t="n">
        <v>80</v>
      </c>
      <c r="F47" s="4" t="n">
        <v>42</v>
      </c>
      <c r="G47" s="4" t="n">
        <v>0</v>
      </c>
      <c r="H47" s="4" t="n">
        <v>42</v>
      </c>
      <c r="I47" s="4" t="n">
        <v>10042</v>
      </c>
      <c r="J47" s="4" t="n">
        <v>42</v>
      </c>
      <c r="K47" s="4" t="s">
        <v>200</v>
      </c>
      <c r="L47" s="4" t="s">
        <v>132</v>
      </c>
      <c r="M47" s="0" t="s">
        <v>2393</v>
      </c>
      <c r="N47" s="0" t="s">
        <v>2221</v>
      </c>
      <c r="O47" s="0" t="s">
        <v>2394</v>
      </c>
      <c r="R47" s="0" t="n">
        <f aca="false">(1+LEN(N47)-LEN(SUBSTITUTE(N47," ","")))+1</f>
        <v>6</v>
      </c>
      <c r="S47" s="0" t="n">
        <f aca="false">(1+LEN(O47)-LEN(SUBSTITUTE(O47," ","")))</f>
        <v>10</v>
      </c>
      <c r="T47" s="0" t="s">
        <v>2171</v>
      </c>
      <c r="U47" s="0" t="s">
        <v>2395</v>
      </c>
      <c r="V47" s="0" t="s">
        <v>2396</v>
      </c>
      <c r="W47" s="0" t="s">
        <v>2397</v>
      </c>
      <c r="X47" s="0" t="s">
        <v>2398</v>
      </c>
      <c r="Y47" s="0" t="s">
        <v>1165</v>
      </c>
      <c r="Z47" s="0" t="s">
        <v>2399</v>
      </c>
      <c r="AA47" s="0" t="s">
        <v>2400</v>
      </c>
      <c r="AB47" s="0" t="s">
        <v>212</v>
      </c>
      <c r="AC47" s="0" t="s">
        <v>2401</v>
      </c>
      <c r="AD47" s="0" t="s">
        <v>1165</v>
      </c>
      <c r="AE47" s="0" t="s">
        <v>154</v>
      </c>
      <c r="AF47" s="0" t="s">
        <v>2398</v>
      </c>
      <c r="AG47" s="0" t="s">
        <v>2402</v>
      </c>
      <c r="AH47" s="0" t="s">
        <v>2403</v>
      </c>
      <c r="AI47" s="0" t="s">
        <v>2395</v>
      </c>
      <c r="AJ47" s="0" t="s">
        <v>2404</v>
      </c>
      <c r="AK47" s="0" t="s">
        <v>2396</v>
      </c>
      <c r="AL47" s="0" t="s">
        <v>2405</v>
      </c>
      <c r="AM47" s="0" t="s">
        <v>2406</v>
      </c>
      <c r="AN47" s="0" t="s">
        <v>2407</v>
      </c>
      <c r="AO47" s="0" t="s">
        <v>2408</v>
      </c>
      <c r="AP47" s="0" t="s">
        <v>2409</v>
      </c>
      <c r="AQ47" s="0" t="s">
        <v>2396</v>
      </c>
      <c r="AR47" s="0" t="s">
        <v>1165</v>
      </c>
      <c r="AS47" s="0" t="s">
        <v>2410</v>
      </c>
      <c r="AT47" s="0" t="s">
        <v>154</v>
      </c>
      <c r="AU47" s="0" t="s">
        <v>2411</v>
      </c>
      <c r="AV47" s="0" t="s">
        <v>2412</v>
      </c>
      <c r="AW47" s="0" t="s">
        <v>2413</v>
      </c>
      <c r="AX47" s="0" t="s">
        <v>945</v>
      </c>
      <c r="AY47" s="0" t="s">
        <v>2399</v>
      </c>
      <c r="AZ47" s="0" t="s">
        <v>154</v>
      </c>
      <c r="BA47" s="0" t="s">
        <v>2402</v>
      </c>
      <c r="BB47" s="0" t="s">
        <v>2407</v>
      </c>
      <c r="BC47" s="0" t="s">
        <v>2414</v>
      </c>
      <c r="BD47" s="0" t="s">
        <v>1285</v>
      </c>
      <c r="BE47" s="0" t="s">
        <v>2407</v>
      </c>
      <c r="BF47" s="0" t="s">
        <v>2414</v>
      </c>
      <c r="BG47" s="0" t="s">
        <v>2407</v>
      </c>
      <c r="BH47" s="0" t="s">
        <v>154</v>
      </c>
      <c r="BI47" s="0" t="s">
        <v>2414</v>
      </c>
      <c r="BJ47" s="0" t="s">
        <v>1160</v>
      </c>
      <c r="BK47" s="0" t="s">
        <v>2407</v>
      </c>
      <c r="BL47" s="0" t="s">
        <v>2241</v>
      </c>
      <c r="BM47" s="0" t="s">
        <v>2410</v>
      </c>
      <c r="BN47" s="0" t="s">
        <v>2415</v>
      </c>
      <c r="BO47" s="0" t="s">
        <v>2241</v>
      </c>
      <c r="BP47" s="0" t="s">
        <v>154</v>
      </c>
      <c r="BQ47" s="0" t="s">
        <v>2414</v>
      </c>
      <c r="BS47" s="0" t="s">
        <v>2407</v>
      </c>
      <c r="BT47" s="0" t="n">
        <f aca="false">49-(COUNTBLANK(U47:BQ47))</f>
        <v>49</v>
      </c>
      <c r="BU47" s="0" t="str">
        <f aca="false">CONCATENATE("*",BS47,"*")</f>
        <v>*patch*</v>
      </c>
      <c r="BV47" s="0" t="n">
        <f aca="false">COUNTIFS(U47:BQ47,BU47)</f>
        <v>0</v>
      </c>
      <c r="BW47" s="18" t="n">
        <f aca="false">BV47/BT47</f>
        <v>0</v>
      </c>
      <c r="BZ47" s="14" t="str">
        <f aca="false">IF(BY47="","",(BY47/BT47))</f>
        <v/>
      </c>
      <c r="CA47" s="0" t="n">
        <f aca="false">COUNTIFS(U47:BQ47,BU48)</f>
        <v>0</v>
      </c>
      <c r="CB47" s="0" t="str">
        <f aca="false">IF(BX47="",BU47,BX47)</f>
        <v>*patch*</v>
      </c>
      <c r="CC47" s="0" t="n">
        <f aca="false">COUNTIFS(U47:BQ47,CB48)</f>
        <v>0</v>
      </c>
      <c r="CD47" s="14" t="n">
        <f aca="false">CC47/BT47</f>
        <v>0</v>
      </c>
      <c r="CE47" s="0" t="s">
        <v>2416</v>
      </c>
      <c r="CF47" s="14" t="n">
        <f aca="false">(COUNTIFS(U47:BQ47,CE47))/BT47</f>
        <v>0</v>
      </c>
      <c r="CH47" s="0" t="s">
        <v>2417</v>
      </c>
      <c r="CI47" s="14" t="n">
        <f aca="false">(COUNTIFS(U47:BQ47,CH47))/BT47</f>
        <v>0</v>
      </c>
      <c r="CJ47" s="14" t="n">
        <f aca="false">(COUNTIFS(U47:BQ47,CH48))/BT47</f>
        <v>0</v>
      </c>
      <c r="CK47" s="15" t="s">
        <v>2407</v>
      </c>
      <c r="CL47" s="0" t="s">
        <v>2418</v>
      </c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 t="s">
        <v>3664</v>
      </c>
      <c r="CY47" s="16" t="s">
        <v>3683</v>
      </c>
      <c r="CZ47" s="16" t="s">
        <v>3642</v>
      </c>
    </row>
    <row r="48" customFormat="false" ht="14.4" hidden="false" customHeight="false" outlineLevel="0" collapsed="false">
      <c r="A48" s="4" t="s">
        <v>197</v>
      </c>
      <c r="B48" s="4" t="n">
        <v>1</v>
      </c>
      <c r="C48" s="4" t="n">
        <v>1</v>
      </c>
      <c r="D48" s="4" t="n">
        <v>2</v>
      </c>
      <c r="E48" s="4" t="n">
        <v>80</v>
      </c>
      <c r="F48" s="4" t="n">
        <v>42</v>
      </c>
      <c r="G48" s="4" t="n">
        <v>1</v>
      </c>
      <c r="H48" s="4" t="n">
        <v>1042</v>
      </c>
      <c r="I48" s="4" t="n">
        <v>11042</v>
      </c>
      <c r="J48" s="4" t="n">
        <v>1042</v>
      </c>
      <c r="K48" s="4" t="s">
        <v>200</v>
      </c>
      <c r="L48" s="4" t="s">
        <v>132</v>
      </c>
      <c r="M48" s="0" t="s">
        <v>2419</v>
      </c>
      <c r="N48" s="0" t="s">
        <v>2221</v>
      </c>
      <c r="O48" s="0" t="s">
        <v>2420</v>
      </c>
      <c r="R48" s="0" t="n">
        <f aca="false">(1+LEN(N48)-LEN(SUBSTITUTE(N48," ","")))+1</f>
        <v>6</v>
      </c>
      <c r="S48" s="0" t="n">
        <f aca="false">(1+LEN(O48)-LEN(SUBSTITUTE(O48," ","")))</f>
        <v>10</v>
      </c>
      <c r="T48" s="0" t="s">
        <v>2171</v>
      </c>
      <c r="U48" s="0" t="s">
        <v>2411</v>
      </c>
      <c r="V48" s="0" t="s">
        <v>2411</v>
      </c>
      <c r="W48" s="0" t="s">
        <v>2411</v>
      </c>
      <c r="X48" s="0" t="s">
        <v>154</v>
      </c>
      <c r="Y48" s="0" t="s">
        <v>212</v>
      </c>
      <c r="Z48" s="0" t="s">
        <v>1164</v>
      </c>
      <c r="AA48" s="0" t="s">
        <v>2411</v>
      </c>
      <c r="AB48" s="0" t="s">
        <v>2411</v>
      </c>
      <c r="AC48" s="0" t="s">
        <v>2421</v>
      </c>
      <c r="AD48" s="0" t="s">
        <v>2411</v>
      </c>
      <c r="AE48" s="0" t="s">
        <v>2411</v>
      </c>
      <c r="AF48" s="0" t="s">
        <v>2422</v>
      </c>
      <c r="AG48" s="0" t="s">
        <v>2423</v>
      </c>
      <c r="AH48" s="0" t="s">
        <v>2411</v>
      </c>
      <c r="AI48" s="0" t="s">
        <v>2411</v>
      </c>
      <c r="AJ48" s="0" t="s">
        <v>2424</v>
      </c>
      <c r="AK48" s="0" t="s">
        <v>2411</v>
      </c>
      <c r="AL48" s="0" t="s">
        <v>2425</v>
      </c>
      <c r="AM48" s="0" t="s">
        <v>2411</v>
      </c>
      <c r="AN48" s="0" t="s">
        <v>2411</v>
      </c>
      <c r="AO48" s="0" t="s">
        <v>2411</v>
      </c>
      <c r="AP48" s="0" t="s">
        <v>2426</v>
      </c>
      <c r="AQ48" s="0" t="s">
        <v>2411</v>
      </c>
      <c r="AR48" s="0" t="s">
        <v>2426</v>
      </c>
      <c r="AS48" s="0" t="s">
        <v>2411</v>
      </c>
      <c r="AT48" s="0" t="s">
        <v>2411</v>
      </c>
      <c r="AU48" s="0" t="s">
        <v>2426</v>
      </c>
      <c r="AV48" s="0" t="s">
        <v>2411</v>
      </c>
      <c r="AW48" s="0" t="s">
        <v>154</v>
      </c>
      <c r="AX48" s="0" t="s">
        <v>2411</v>
      </c>
      <c r="AY48" s="0" t="s">
        <v>2411</v>
      </c>
      <c r="AZ48" s="0" t="s">
        <v>2414</v>
      </c>
      <c r="BA48" s="0" t="s">
        <v>2411</v>
      </c>
      <c r="BB48" s="0" t="s">
        <v>2411</v>
      </c>
      <c r="BC48" s="0" t="s">
        <v>2411</v>
      </c>
      <c r="BD48" s="0" t="s">
        <v>2411</v>
      </c>
      <c r="BE48" s="0" t="s">
        <v>2427</v>
      </c>
      <c r="BF48" s="0" t="s">
        <v>2411</v>
      </c>
      <c r="BG48" s="0" t="s">
        <v>2411</v>
      </c>
      <c r="BH48" s="0" t="s">
        <v>2411</v>
      </c>
      <c r="BI48" s="0" t="s">
        <v>2423</v>
      </c>
      <c r="BJ48" s="0" t="s">
        <v>2411</v>
      </c>
      <c r="BK48" s="0" t="s">
        <v>2411</v>
      </c>
      <c r="BL48" s="0" t="s">
        <v>2426</v>
      </c>
      <c r="BM48" s="0" t="s">
        <v>172</v>
      </c>
      <c r="BN48" s="0" t="s">
        <v>2428</v>
      </c>
      <c r="BO48" s="0" t="s">
        <v>2429</v>
      </c>
      <c r="BP48" s="0" t="s">
        <v>2426</v>
      </c>
      <c r="BQ48" s="0" t="s">
        <v>2411</v>
      </c>
      <c r="BS48" s="0" t="s">
        <v>2411</v>
      </c>
      <c r="BT48" s="0" t="n">
        <f aca="false">49-(COUNTBLANK(U48:BQ48))</f>
        <v>49</v>
      </c>
      <c r="BU48" s="0" t="str">
        <f aca="false">CONCATENATE("*",BS48,"*")</f>
        <v>*dig*</v>
      </c>
      <c r="BV48" s="0" t="n">
        <f aca="false">COUNTIFS(U48:BQ48,BU48)</f>
        <v>0</v>
      </c>
      <c r="BW48" s="18" t="n">
        <f aca="false">BV48/BT48</f>
        <v>0</v>
      </c>
      <c r="BZ48" s="14" t="str">
        <f aca="false">IF(BY48="","",(BY48/BT48))</f>
        <v/>
      </c>
      <c r="CA48" s="0" t="n">
        <f aca="false">COUNTIFS(U48:BQ48,BU47)</f>
        <v>0</v>
      </c>
      <c r="CB48" s="0" t="str">
        <f aca="false">IF(BX48="",BU48,BX48)</f>
        <v>*dig*</v>
      </c>
      <c r="CC48" s="0" t="n">
        <f aca="false">COUNTIFS(U48:BQ48,CB47)</f>
        <v>0</v>
      </c>
      <c r="CD48" s="14" t="n">
        <f aca="false">CC48/BT48</f>
        <v>0</v>
      </c>
      <c r="CE48" s="0" t="s">
        <v>2430</v>
      </c>
      <c r="CF48" s="14" t="n">
        <f aca="false">(COUNTIFS(U48:BQ48,CE48))/BT48</f>
        <v>0</v>
      </c>
      <c r="CH48" s="0" t="s">
        <v>2431</v>
      </c>
      <c r="CI48" s="14" t="n">
        <f aca="false">(COUNTIFS(U48:BQ48,CH48))/BT48</f>
        <v>0</v>
      </c>
      <c r="CJ48" s="14" t="n">
        <f aca="false">(COUNTIFS(U48:BQ48,CH47))/BT48</f>
        <v>0</v>
      </c>
      <c r="CK48" s="15" t="s">
        <v>2411</v>
      </c>
      <c r="CL48" s="0" t="s">
        <v>2418</v>
      </c>
      <c r="CO48" s="16"/>
      <c r="CP48" s="16"/>
      <c r="CQ48" s="16"/>
      <c r="CR48" s="16"/>
      <c r="CS48" s="16"/>
      <c r="CT48" s="16"/>
      <c r="CU48" s="16"/>
      <c r="CV48" s="16"/>
      <c r="CW48" s="16"/>
      <c r="CX48" s="16" t="s">
        <v>3664</v>
      </c>
      <c r="CY48" s="16" t="s">
        <v>3683</v>
      </c>
      <c r="CZ48" s="16" t="s">
        <v>3642</v>
      </c>
    </row>
    <row r="49" s="16" customFormat="true" ht="14.4" hidden="false" customHeight="false" outlineLevel="0" collapsed="false">
      <c r="A49" s="4" t="s">
        <v>195</v>
      </c>
      <c r="B49" s="4" t="n">
        <v>1</v>
      </c>
      <c r="C49" s="4" t="n">
        <v>1</v>
      </c>
      <c r="D49" s="4" t="n">
        <v>1</v>
      </c>
      <c r="E49" s="4" t="n">
        <v>82</v>
      </c>
      <c r="F49" s="4" t="n">
        <v>43</v>
      </c>
      <c r="G49" s="4" t="n">
        <v>0</v>
      </c>
      <c r="H49" s="4" t="n">
        <v>43</v>
      </c>
      <c r="I49" s="4" t="n">
        <v>10043</v>
      </c>
      <c r="J49" s="4" t="n">
        <v>43</v>
      </c>
      <c r="K49" s="4" t="s">
        <v>200</v>
      </c>
      <c r="L49" s="4" t="s">
        <v>132</v>
      </c>
      <c r="M49" s="16" t="s">
        <v>2434</v>
      </c>
      <c r="N49" s="16" t="s">
        <v>2435</v>
      </c>
      <c r="O49" s="16" t="s">
        <v>2436</v>
      </c>
      <c r="R49" s="16" t="n">
        <f aca="false">(1+LEN(N49)-LEN(SUBSTITUTE(N49," ","")))+1</f>
        <v>7</v>
      </c>
      <c r="S49" s="16" t="n">
        <f aca="false">(1+LEN(O49)-LEN(SUBSTITUTE(O49," ","")))</f>
        <v>10</v>
      </c>
      <c r="T49" s="16" t="s">
        <v>2437</v>
      </c>
      <c r="U49" s="16" t="s">
        <v>2438</v>
      </c>
      <c r="V49" s="16" t="s">
        <v>2439</v>
      </c>
      <c r="W49" s="16" t="s">
        <v>2440</v>
      </c>
      <c r="X49" s="16" t="s">
        <v>582</v>
      </c>
      <c r="Y49" s="16" t="s">
        <v>1393</v>
      </c>
      <c r="Z49" s="16" t="s">
        <v>2441</v>
      </c>
      <c r="AA49" s="16" t="s">
        <v>2442</v>
      </c>
      <c r="AB49" s="16" t="s">
        <v>2443</v>
      </c>
      <c r="AC49" s="16" t="s">
        <v>2444</v>
      </c>
      <c r="AD49" s="16" t="s">
        <v>186</v>
      </c>
      <c r="AE49" s="16" t="s">
        <v>1393</v>
      </c>
      <c r="AF49" s="16" t="s">
        <v>2445</v>
      </c>
      <c r="AG49" s="16" t="s">
        <v>1051</v>
      </c>
      <c r="AH49" s="16" t="s">
        <v>1393</v>
      </c>
      <c r="AI49" s="16" t="s">
        <v>1051</v>
      </c>
      <c r="AJ49" s="16" t="s">
        <v>2446</v>
      </c>
      <c r="AK49" s="16" t="s">
        <v>186</v>
      </c>
      <c r="AL49" s="16" t="s">
        <v>1393</v>
      </c>
      <c r="AM49" s="16" t="s">
        <v>1393</v>
      </c>
      <c r="AN49" s="16" t="s">
        <v>1051</v>
      </c>
      <c r="AO49" s="16" t="s">
        <v>1393</v>
      </c>
      <c r="AP49" s="16" t="s">
        <v>2447</v>
      </c>
      <c r="AQ49" s="16" t="s">
        <v>1051</v>
      </c>
      <c r="AR49" s="16" t="s">
        <v>2448</v>
      </c>
      <c r="AS49" s="16" t="s">
        <v>1393</v>
      </c>
      <c r="AT49" s="16" t="s">
        <v>1051</v>
      </c>
      <c r="AU49" s="16" t="s">
        <v>2449</v>
      </c>
      <c r="AV49" s="16" t="s">
        <v>2256</v>
      </c>
      <c r="AW49" s="16" t="s">
        <v>1393</v>
      </c>
      <c r="AX49" s="16" t="s">
        <v>1393</v>
      </c>
      <c r="AY49" s="16" t="s">
        <v>1393</v>
      </c>
      <c r="AZ49" s="16" t="s">
        <v>2450</v>
      </c>
      <c r="BA49" s="16" t="s">
        <v>1393</v>
      </c>
      <c r="BB49" s="16" t="s">
        <v>1051</v>
      </c>
      <c r="BC49" s="16" t="s">
        <v>1051</v>
      </c>
      <c r="BD49" s="16" t="s">
        <v>1393</v>
      </c>
      <c r="BE49" s="16" t="s">
        <v>2451</v>
      </c>
      <c r="BF49" s="16" t="s">
        <v>1393</v>
      </c>
      <c r="BG49" s="16" t="s">
        <v>1393</v>
      </c>
      <c r="BH49" s="16" t="s">
        <v>1393</v>
      </c>
      <c r="BI49" s="16" t="s">
        <v>1393</v>
      </c>
      <c r="BJ49" s="16" t="s">
        <v>2452</v>
      </c>
      <c r="BK49" s="16" t="s">
        <v>873</v>
      </c>
      <c r="BL49" s="16" t="s">
        <v>1393</v>
      </c>
      <c r="BM49" s="16" t="s">
        <v>1051</v>
      </c>
      <c r="BN49" s="16" t="s">
        <v>2453</v>
      </c>
      <c r="BO49" s="16" t="s">
        <v>1393</v>
      </c>
      <c r="BP49" s="16" t="s">
        <v>2441</v>
      </c>
      <c r="BQ49" s="16" t="s">
        <v>2454</v>
      </c>
      <c r="BS49" s="16" t="s">
        <v>1051</v>
      </c>
      <c r="BT49" s="16" t="n">
        <f aca="false">49-(COUNTBLANK(U49:BQ49))</f>
        <v>49</v>
      </c>
      <c r="BU49" s="16" t="str">
        <f aca="false">CONCATENATE("*",BS49,"*")</f>
        <v>*draw*</v>
      </c>
      <c r="BV49" s="16" t="n">
        <f aca="false">COUNTIFS(U49:BQ49,BU49)</f>
        <v>0</v>
      </c>
      <c r="BW49" s="14" t="n">
        <f aca="false">BV49/BT49</f>
        <v>0</v>
      </c>
      <c r="BZ49" s="14" t="str">
        <f aca="false">IF(BY49="","",(BY49/BT49))</f>
        <v/>
      </c>
      <c r="CA49" s="16" t="n">
        <f aca="false">COUNTIFS(U49:BQ49,BU50)</f>
        <v>0</v>
      </c>
      <c r="CB49" s="16" t="str">
        <f aca="false">IF(BX49="",BU49,BX49)</f>
        <v>*draw*</v>
      </c>
      <c r="CC49" s="16" t="n">
        <f aca="false">COUNTIFS(U49:BQ49,CB50)</f>
        <v>0</v>
      </c>
      <c r="CD49" s="14" t="n">
        <f aca="false">CC49/BT49</f>
        <v>0</v>
      </c>
      <c r="CE49" s="16" t="s">
        <v>2455</v>
      </c>
      <c r="CF49" s="14" t="n">
        <f aca="false">(COUNTIFS(U49:BQ49,CE49))/BT49</f>
        <v>0</v>
      </c>
      <c r="CH49" s="16" t="s">
        <v>2456</v>
      </c>
      <c r="CI49" s="14" t="n">
        <f aca="false">(COUNTIFS(U49:BQ49,CH49))/BT49</f>
        <v>0</v>
      </c>
      <c r="CJ49" s="14" t="n">
        <f aca="false">(COUNTIFS(U49:BQ49,CH50))/BT49</f>
        <v>0</v>
      </c>
      <c r="CK49" s="15" t="s">
        <v>1393</v>
      </c>
      <c r="CL49" s="16" t="s">
        <v>2457</v>
      </c>
      <c r="CX49" s="16" t="s">
        <v>3650</v>
      </c>
      <c r="CY49" s="16" t="s">
        <v>3684</v>
      </c>
      <c r="CZ49" s="16" t="s">
        <v>3642</v>
      </c>
    </row>
    <row r="50" s="16" customFormat="true" ht="14.4" hidden="false" customHeight="false" outlineLevel="0" collapsed="false">
      <c r="A50" s="4" t="s">
        <v>197</v>
      </c>
      <c r="B50" s="4" t="n">
        <v>1</v>
      </c>
      <c r="C50" s="4" t="n">
        <v>1</v>
      </c>
      <c r="D50" s="4" t="n">
        <v>2</v>
      </c>
      <c r="E50" s="4" t="n">
        <v>82</v>
      </c>
      <c r="F50" s="4" t="n">
        <v>43</v>
      </c>
      <c r="G50" s="4" t="n">
        <v>1</v>
      </c>
      <c r="H50" s="4" t="n">
        <v>1043</v>
      </c>
      <c r="I50" s="4" t="n">
        <v>11043</v>
      </c>
      <c r="J50" s="4" t="n">
        <v>1043</v>
      </c>
      <c r="K50" s="4" t="s">
        <v>200</v>
      </c>
      <c r="L50" s="4" t="s">
        <v>132</v>
      </c>
      <c r="M50" s="16" t="s">
        <v>2458</v>
      </c>
      <c r="N50" s="16" t="s">
        <v>2435</v>
      </c>
      <c r="O50" s="16" t="s">
        <v>2459</v>
      </c>
      <c r="R50" s="16" t="n">
        <f aca="false">(1+LEN(N50)-LEN(SUBSTITUTE(N50," ","")))+1</f>
        <v>7</v>
      </c>
      <c r="S50" s="16" t="n">
        <f aca="false">(1+LEN(O50)-LEN(SUBSTITUTE(O50," ","")))</f>
        <v>10</v>
      </c>
      <c r="T50" s="16" t="s">
        <v>2437</v>
      </c>
      <c r="U50" s="16" t="s">
        <v>2460</v>
      </c>
      <c r="V50" s="16" t="s">
        <v>2461</v>
      </c>
      <c r="W50" s="16" t="s">
        <v>2462</v>
      </c>
      <c r="X50" s="16" t="s">
        <v>2463</v>
      </c>
      <c r="Y50" s="16" t="s">
        <v>186</v>
      </c>
      <c r="Z50" s="16" t="s">
        <v>2438</v>
      </c>
      <c r="AA50" s="16" t="s">
        <v>2464</v>
      </c>
      <c r="AB50" s="16" t="s">
        <v>2465</v>
      </c>
      <c r="AC50" s="16" t="s">
        <v>2466</v>
      </c>
      <c r="AD50" s="16" t="s">
        <v>2467</v>
      </c>
      <c r="AE50" s="16" t="s">
        <v>186</v>
      </c>
      <c r="AF50" s="16" t="s">
        <v>2468</v>
      </c>
      <c r="AG50" s="16" t="s">
        <v>2469</v>
      </c>
      <c r="AH50" s="16" t="s">
        <v>2470</v>
      </c>
      <c r="AI50" s="16" t="s">
        <v>186</v>
      </c>
      <c r="AJ50" s="16" t="s">
        <v>2471</v>
      </c>
      <c r="AK50" s="16" t="s">
        <v>2472</v>
      </c>
      <c r="AL50" s="16" t="s">
        <v>2473</v>
      </c>
      <c r="AM50" s="16" t="s">
        <v>186</v>
      </c>
      <c r="AN50" s="16" t="s">
        <v>186</v>
      </c>
      <c r="AO50" s="16" t="s">
        <v>2438</v>
      </c>
      <c r="AP50" s="16" t="s">
        <v>2474</v>
      </c>
      <c r="AQ50" s="16" t="s">
        <v>2475</v>
      </c>
      <c r="AR50" s="16" t="s">
        <v>2476</v>
      </c>
      <c r="AS50" s="16" t="s">
        <v>2477</v>
      </c>
      <c r="AT50" s="16" t="s">
        <v>2478</v>
      </c>
      <c r="AU50" s="16" t="s">
        <v>2460</v>
      </c>
      <c r="AV50" s="16" t="s">
        <v>186</v>
      </c>
      <c r="AW50" s="16" t="s">
        <v>2438</v>
      </c>
      <c r="AX50" s="16" t="s">
        <v>186</v>
      </c>
      <c r="AY50" s="16" t="s">
        <v>186</v>
      </c>
      <c r="AZ50" s="16" t="s">
        <v>2479</v>
      </c>
      <c r="BA50" s="16" t="s">
        <v>2480</v>
      </c>
      <c r="BB50" s="16" t="s">
        <v>186</v>
      </c>
      <c r="BC50" s="16" t="s">
        <v>2475</v>
      </c>
      <c r="BD50" s="16" t="s">
        <v>2473</v>
      </c>
      <c r="BE50" s="16" t="s">
        <v>2481</v>
      </c>
      <c r="BF50" s="16" t="s">
        <v>186</v>
      </c>
      <c r="BG50" s="16" t="s">
        <v>2438</v>
      </c>
      <c r="BH50" s="16" t="s">
        <v>186</v>
      </c>
      <c r="BI50" s="16" t="s">
        <v>2482</v>
      </c>
      <c r="BJ50" s="16" t="s">
        <v>2483</v>
      </c>
      <c r="BK50" s="16" t="s">
        <v>2484</v>
      </c>
      <c r="BL50" s="16" t="s">
        <v>2460</v>
      </c>
      <c r="BM50" s="16" t="s">
        <v>186</v>
      </c>
      <c r="BN50" s="16" t="s">
        <v>2485</v>
      </c>
      <c r="BO50" s="16" t="s">
        <v>186</v>
      </c>
      <c r="BP50" s="16" t="s">
        <v>2486</v>
      </c>
      <c r="BQ50" s="16" t="s">
        <v>171</v>
      </c>
      <c r="BS50" s="16" t="s">
        <v>186</v>
      </c>
      <c r="BT50" s="16" t="n">
        <f aca="false">49-(COUNTBLANK(U50:BQ50))</f>
        <v>49</v>
      </c>
      <c r="BU50" s="16" t="str">
        <f aca="false">CONCATENATE("*",BS50,"*")</f>
        <v>*eat*</v>
      </c>
      <c r="BV50" s="16" t="n">
        <f aca="false">COUNTIFS(U50:BQ50,BU50)</f>
        <v>0</v>
      </c>
      <c r="BW50" s="14" t="n">
        <f aca="false">BV50/BT50</f>
        <v>0</v>
      </c>
      <c r="BZ50" s="14" t="str">
        <f aca="false">IF(BY50="","",(BY50/BT50))</f>
        <v/>
      </c>
      <c r="CA50" s="16" t="n">
        <f aca="false">COUNTIFS(U50:BQ50,BU49)</f>
        <v>0</v>
      </c>
      <c r="CB50" s="16" t="str">
        <f aca="false">IF(BX50="",BU50,BX50)</f>
        <v>*eat*</v>
      </c>
      <c r="CC50" s="16" t="n">
        <f aca="false">COUNTIFS(U50:BQ50,CB49)</f>
        <v>0</v>
      </c>
      <c r="CD50" s="14" t="n">
        <f aca="false">CC50/BT50</f>
        <v>0</v>
      </c>
      <c r="CE50" s="16" t="s">
        <v>193</v>
      </c>
      <c r="CF50" s="14" t="n">
        <f aca="false">(COUNTIFS(U50:BQ50,CE50))/BT50</f>
        <v>0</v>
      </c>
      <c r="CH50" s="16" t="s">
        <v>194</v>
      </c>
      <c r="CI50" s="14" t="n">
        <f aca="false">(COUNTIFS(U50:BQ50,CH50))/BT50</f>
        <v>0</v>
      </c>
      <c r="CJ50" s="14" t="n">
        <f aca="false">(COUNTIFS(U50:BQ50,CH49))/BT50</f>
        <v>0</v>
      </c>
      <c r="CK50" s="15" t="s">
        <v>186</v>
      </c>
      <c r="CL50" s="16" t="s">
        <v>2457</v>
      </c>
      <c r="CX50" s="16" t="s">
        <v>3650</v>
      </c>
      <c r="CY50" s="16" t="s">
        <v>3684</v>
      </c>
      <c r="CZ50" s="16" t="s">
        <v>3642</v>
      </c>
    </row>
    <row r="51" customFormat="false" ht="14.4" hidden="false" customHeight="false" outlineLevel="0" collapsed="false">
      <c r="A51" s="4" t="s">
        <v>195</v>
      </c>
      <c r="B51" s="4" t="n">
        <v>1</v>
      </c>
      <c r="C51" s="4" t="n">
        <v>1</v>
      </c>
      <c r="D51" s="4" t="n">
        <v>1</v>
      </c>
      <c r="E51" s="4" t="n">
        <v>84</v>
      </c>
      <c r="F51" s="4" t="n">
        <v>44</v>
      </c>
      <c r="G51" s="4" t="n">
        <v>0</v>
      </c>
      <c r="H51" s="4" t="n">
        <v>44</v>
      </c>
      <c r="I51" s="4" t="n">
        <v>10044</v>
      </c>
      <c r="J51" s="4" t="n">
        <v>44</v>
      </c>
      <c r="K51" s="4" t="s">
        <v>200</v>
      </c>
      <c r="L51" s="4" t="s">
        <v>132</v>
      </c>
      <c r="M51" s="0" t="s">
        <v>2491</v>
      </c>
      <c r="N51" s="0" t="s">
        <v>2492</v>
      </c>
      <c r="O51" s="0" t="s">
        <v>2493</v>
      </c>
      <c r="R51" s="0" t="n">
        <f aca="false">(1+LEN(N51)-LEN(SUBSTITUTE(N51," ","")))+1</f>
        <v>5</v>
      </c>
      <c r="S51" s="0" t="n">
        <f aca="false">(1+LEN(O51)-LEN(SUBSTITUTE(O51," ","")))</f>
        <v>8</v>
      </c>
      <c r="T51" s="0" t="s">
        <v>2437</v>
      </c>
      <c r="U51" s="0" t="s">
        <v>2494</v>
      </c>
      <c r="V51" s="0" t="s">
        <v>2495</v>
      </c>
      <c r="W51" s="0" t="s">
        <v>2496</v>
      </c>
      <c r="X51" s="0" t="s">
        <v>2497</v>
      </c>
      <c r="Y51" s="0" t="s">
        <v>2498</v>
      </c>
      <c r="Z51" s="0" t="s">
        <v>2499</v>
      </c>
      <c r="AA51" s="0" t="s">
        <v>2500</v>
      </c>
      <c r="AB51" s="0" t="s">
        <v>2499</v>
      </c>
      <c r="AC51" s="0" t="s">
        <v>2501</v>
      </c>
      <c r="AD51" s="0" t="s">
        <v>2502</v>
      </c>
      <c r="AE51" s="0" t="s">
        <v>2503</v>
      </c>
      <c r="AF51" s="0" t="s">
        <v>2504</v>
      </c>
      <c r="AG51" s="0" t="s">
        <v>2505</v>
      </c>
      <c r="AH51" s="0" t="s">
        <v>2506</v>
      </c>
      <c r="AI51" s="0" t="s">
        <v>2507</v>
      </c>
      <c r="AJ51" s="0" t="s">
        <v>2499</v>
      </c>
      <c r="AK51" s="0" t="s">
        <v>555</v>
      </c>
      <c r="AL51" s="0" t="s">
        <v>2499</v>
      </c>
      <c r="AM51" s="0" t="s">
        <v>987</v>
      </c>
      <c r="AN51" s="0" t="s">
        <v>2499</v>
      </c>
      <c r="AO51" s="0" t="s">
        <v>2508</v>
      </c>
      <c r="AP51" s="0" t="s">
        <v>2509</v>
      </c>
      <c r="AQ51" s="0" t="s">
        <v>2510</v>
      </c>
      <c r="AR51" s="0" t="s">
        <v>2499</v>
      </c>
      <c r="AS51" s="0" t="s">
        <v>2499</v>
      </c>
      <c r="AT51" s="0" t="s">
        <v>2499</v>
      </c>
      <c r="AU51" s="0" t="s">
        <v>2511</v>
      </c>
      <c r="AV51" s="0" t="s">
        <v>2512</v>
      </c>
      <c r="AW51" s="0" t="s">
        <v>2513</v>
      </c>
      <c r="AX51" s="0" t="s">
        <v>1134</v>
      </c>
      <c r="AY51" s="0" t="s">
        <v>2514</v>
      </c>
      <c r="AZ51" s="0" t="s">
        <v>2499</v>
      </c>
      <c r="BA51" s="0" t="s">
        <v>2515</v>
      </c>
      <c r="BB51" s="0" t="s">
        <v>2516</v>
      </c>
      <c r="BC51" s="0" t="s">
        <v>2517</v>
      </c>
      <c r="BD51" s="0" t="s">
        <v>2499</v>
      </c>
      <c r="BE51" s="0" t="s">
        <v>2499</v>
      </c>
      <c r="BF51" s="0" t="s">
        <v>2499</v>
      </c>
      <c r="BG51" s="0" t="s">
        <v>2499</v>
      </c>
      <c r="BH51" s="0" t="s">
        <v>2518</v>
      </c>
      <c r="BI51" s="0" t="s">
        <v>2498</v>
      </c>
      <c r="BJ51" s="0" t="s">
        <v>2519</v>
      </c>
      <c r="BK51" s="0" t="s">
        <v>2520</v>
      </c>
      <c r="BL51" s="0" t="s">
        <v>2521</v>
      </c>
      <c r="BM51" s="0" t="s">
        <v>2522</v>
      </c>
      <c r="BN51" s="0" t="s">
        <v>2523</v>
      </c>
      <c r="BO51" s="0" t="s">
        <v>2524</v>
      </c>
      <c r="BP51" s="0" t="s">
        <v>2499</v>
      </c>
      <c r="BQ51" s="0" t="s">
        <v>2525</v>
      </c>
      <c r="BS51" s="0" t="s">
        <v>2520</v>
      </c>
      <c r="BT51" s="0" t="n">
        <f aca="false">49-(COUNTBLANK(U51:BQ51))</f>
        <v>49</v>
      </c>
      <c r="BU51" s="0" t="str">
        <f aca="false">CONCATENATE("*",BS51,"*")</f>
        <v>*smell*</v>
      </c>
      <c r="BV51" s="0" t="n">
        <f aca="false">COUNTIFS(U51:BQ51,BU51)</f>
        <v>0</v>
      </c>
      <c r="BW51" s="13" t="n">
        <f aca="false">BV51/BT51</f>
        <v>0</v>
      </c>
      <c r="BZ51" s="14" t="str">
        <f aca="false">IF(BY51="","",(BY51/BT51))</f>
        <v/>
      </c>
      <c r="CA51" s="0" t="n">
        <f aca="false">COUNTIFS(U51:BQ51,BU52)</f>
        <v>0</v>
      </c>
      <c r="CB51" s="0" t="str">
        <f aca="false">IF(BX51="",BU51,BX51)</f>
        <v>*smell*</v>
      </c>
      <c r="CC51" s="0" t="n">
        <f aca="false">COUNTIFS(U51:BQ51,CB52)</f>
        <v>0</v>
      </c>
      <c r="CD51" s="14" t="n">
        <f aca="false">CC51/BT51</f>
        <v>0</v>
      </c>
      <c r="CE51" s="0" t="s">
        <v>2526</v>
      </c>
      <c r="CF51" s="14" t="n">
        <f aca="false">(COUNTIFS(U51:BQ51,CE51))/BT51</f>
        <v>0</v>
      </c>
      <c r="CH51" s="0" t="s">
        <v>2527</v>
      </c>
      <c r="CI51" s="14" t="n">
        <f aca="false">(COUNTIFS(U51:BQ51,CH51))/BT51</f>
        <v>0</v>
      </c>
      <c r="CJ51" s="14" t="n">
        <f aca="false">(COUNTIFS(U51:BQ51,CH52))/BT51</f>
        <v>0</v>
      </c>
      <c r="CK51" s="15" t="s">
        <v>2520</v>
      </c>
      <c r="CL51" s="0" t="s">
        <v>2528</v>
      </c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 t="s">
        <v>3650</v>
      </c>
      <c r="CY51" s="16" t="s">
        <v>3685</v>
      </c>
      <c r="CZ51" s="16" t="s">
        <v>3642</v>
      </c>
    </row>
    <row r="52" customFormat="false" ht="14.4" hidden="false" customHeight="false" outlineLevel="0" collapsed="false">
      <c r="A52" s="4" t="s">
        <v>197</v>
      </c>
      <c r="B52" s="4" t="n">
        <v>1</v>
      </c>
      <c r="C52" s="4" t="n">
        <v>1</v>
      </c>
      <c r="D52" s="4" t="n">
        <v>2</v>
      </c>
      <c r="E52" s="4" t="n">
        <v>84</v>
      </c>
      <c r="F52" s="4" t="n">
        <v>44</v>
      </c>
      <c r="G52" s="4" t="n">
        <v>1</v>
      </c>
      <c r="H52" s="4" t="n">
        <v>1044</v>
      </c>
      <c r="I52" s="4" t="n">
        <v>11044</v>
      </c>
      <c r="J52" s="4" t="n">
        <v>1044</v>
      </c>
      <c r="K52" s="4" t="s">
        <v>200</v>
      </c>
      <c r="L52" s="4" t="s">
        <v>132</v>
      </c>
      <c r="M52" s="0" t="s">
        <v>2529</v>
      </c>
      <c r="N52" s="0" t="s">
        <v>2492</v>
      </c>
      <c r="O52" s="0" t="s">
        <v>2530</v>
      </c>
      <c r="R52" s="0" t="n">
        <f aca="false">(1+LEN(N52)-LEN(SUBSTITUTE(N52," ","")))+1</f>
        <v>5</v>
      </c>
      <c r="S52" s="0" t="n">
        <f aca="false">(1+LEN(O52)-LEN(SUBSTITUTE(O52," ","")))</f>
        <v>8</v>
      </c>
      <c r="T52" s="0" t="s">
        <v>2437</v>
      </c>
      <c r="U52" s="0" t="s">
        <v>2531</v>
      </c>
      <c r="V52" s="0" t="s">
        <v>2532</v>
      </c>
      <c r="W52" s="0" t="s">
        <v>2496</v>
      </c>
      <c r="X52" s="0" t="s">
        <v>2533</v>
      </c>
      <c r="Y52" s="0" t="s">
        <v>2496</v>
      </c>
      <c r="Z52" s="0" t="s">
        <v>2533</v>
      </c>
      <c r="AA52" s="0" t="s">
        <v>2534</v>
      </c>
      <c r="AB52" s="0" t="s">
        <v>2496</v>
      </c>
      <c r="AC52" s="0" t="s">
        <v>2496</v>
      </c>
      <c r="AD52" s="0" t="s">
        <v>2535</v>
      </c>
      <c r="AE52" s="0" t="s">
        <v>2496</v>
      </c>
      <c r="AF52" s="0" t="s">
        <v>2536</v>
      </c>
      <c r="AG52" s="0" t="s">
        <v>2537</v>
      </c>
      <c r="AH52" s="0" t="s">
        <v>2531</v>
      </c>
      <c r="AI52" s="0" t="s">
        <v>2496</v>
      </c>
      <c r="AJ52" s="0" t="s">
        <v>2538</v>
      </c>
      <c r="AK52" s="0" t="s">
        <v>2539</v>
      </c>
      <c r="AL52" s="0" t="s">
        <v>2540</v>
      </c>
      <c r="AM52" s="0" t="s">
        <v>2541</v>
      </c>
      <c r="AN52" s="0" t="s">
        <v>2496</v>
      </c>
      <c r="AO52" s="0" t="s">
        <v>2496</v>
      </c>
      <c r="AP52" s="0" t="s">
        <v>2496</v>
      </c>
      <c r="AQ52" s="0" t="s">
        <v>2496</v>
      </c>
      <c r="AR52" s="0" t="s">
        <v>2496</v>
      </c>
      <c r="AS52" s="0" t="s">
        <v>2499</v>
      </c>
      <c r="AT52" s="0" t="s">
        <v>2542</v>
      </c>
      <c r="AU52" s="0" t="s">
        <v>2496</v>
      </c>
      <c r="AV52" s="0" t="s">
        <v>2496</v>
      </c>
      <c r="AW52" s="0" t="s">
        <v>2543</v>
      </c>
      <c r="AX52" s="0" t="s">
        <v>1652</v>
      </c>
      <c r="AY52" s="0" t="s">
        <v>2544</v>
      </c>
      <c r="AZ52" s="0" t="s">
        <v>2496</v>
      </c>
      <c r="BA52" s="0" t="s">
        <v>2545</v>
      </c>
      <c r="BB52" s="0" t="s">
        <v>2496</v>
      </c>
      <c r="BC52" s="0" t="s">
        <v>2546</v>
      </c>
      <c r="BD52" s="0" t="s">
        <v>2547</v>
      </c>
      <c r="BE52" s="0" t="s">
        <v>2539</v>
      </c>
      <c r="BF52" s="0" t="s">
        <v>2533</v>
      </c>
      <c r="BG52" s="0" t="s">
        <v>2548</v>
      </c>
      <c r="BH52" s="0" t="s">
        <v>2496</v>
      </c>
      <c r="BI52" s="0" t="s">
        <v>2549</v>
      </c>
      <c r="BJ52" s="0" t="s">
        <v>2533</v>
      </c>
      <c r="BK52" s="0" t="s">
        <v>2550</v>
      </c>
      <c r="BL52" s="0" t="s">
        <v>2551</v>
      </c>
      <c r="BM52" s="0" t="s">
        <v>2552</v>
      </c>
      <c r="BN52" s="0" t="s">
        <v>2496</v>
      </c>
      <c r="BO52" s="0" t="s">
        <v>987</v>
      </c>
      <c r="BP52" s="0" t="s">
        <v>2496</v>
      </c>
      <c r="BQ52" s="0" t="s">
        <v>2511</v>
      </c>
      <c r="BS52" s="0" t="s">
        <v>598</v>
      </c>
      <c r="BT52" s="0" t="n">
        <f aca="false">49-(COUNTBLANK(U52:BQ52))</f>
        <v>49</v>
      </c>
      <c r="BU52" s="0" t="str">
        <f aca="false">CONCATENATE("*",BS52,"*")</f>
        <v>*taste*</v>
      </c>
      <c r="BV52" s="0" t="n">
        <f aca="false">COUNTIFS(U52:BQ52,BU52)</f>
        <v>0</v>
      </c>
      <c r="BW52" s="13" t="n">
        <f aca="false">BV52/BT52</f>
        <v>0</v>
      </c>
      <c r="BZ52" s="14" t="str">
        <f aca="false">IF(BY52="","",(BY52/BT52))</f>
        <v/>
      </c>
      <c r="CA52" s="0" t="n">
        <f aca="false">COUNTIFS(U52:BQ52,BU51)</f>
        <v>0</v>
      </c>
      <c r="CB52" s="0" t="str">
        <f aca="false">IF(BX52="",BU52,BX52)</f>
        <v>*taste*</v>
      </c>
      <c r="CC52" s="0" t="n">
        <f aca="false">COUNTIFS(U52:BQ52,CB51)</f>
        <v>0</v>
      </c>
      <c r="CD52" s="14" t="n">
        <f aca="false">CC52/BT52</f>
        <v>0</v>
      </c>
      <c r="CE52" s="0" t="s">
        <v>2553</v>
      </c>
      <c r="CF52" s="14" t="n">
        <f aca="false">(COUNTIFS(U52:BQ52,CE52))/BT52</f>
        <v>0</v>
      </c>
      <c r="CH52" s="0" t="s">
        <v>2554</v>
      </c>
      <c r="CI52" s="14" t="n">
        <f aca="false">(COUNTIFS(U52:BQ52,CH52))/BT52</f>
        <v>0</v>
      </c>
      <c r="CJ52" s="14" t="n">
        <f aca="false">(COUNTIFS(U52:BQ52,CH51))/BT52</f>
        <v>0</v>
      </c>
      <c r="CK52" s="15" t="s">
        <v>598</v>
      </c>
      <c r="CL52" s="0" t="s">
        <v>2528</v>
      </c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 t="s">
        <v>3650</v>
      </c>
      <c r="CY52" s="16" t="s">
        <v>3685</v>
      </c>
      <c r="CZ52" s="16" t="s">
        <v>3642</v>
      </c>
    </row>
    <row r="53" s="16" customFormat="true" ht="14.4" hidden="false" customHeight="false" outlineLevel="0" collapsed="false">
      <c r="A53" s="4" t="s">
        <v>195</v>
      </c>
      <c r="B53" s="4" t="n">
        <v>1</v>
      </c>
      <c r="C53" s="4" t="n">
        <v>1</v>
      </c>
      <c r="D53" s="4" t="n">
        <v>1</v>
      </c>
      <c r="E53" s="4" t="n">
        <v>86</v>
      </c>
      <c r="F53" s="4" t="n">
        <v>45</v>
      </c>
      <c r="G53" s="4" t="n">
        <v>0</v>
      </c>
      <c r="H53" s="4" t="n">
        <v>45</v>
      </c>
      <c r="I53" s="4" t="n">
        <v>10045</v>
      </c>
      <c r="J53" s="4" t="n">
        <v>45</v>
      </c>
      <c r="K53" s="4" t="s">
        <v>200</v>
      </c>
      <c r="L53" s="4" t="s">
        <v>132</v>
      </c>
      <c r="M53" s="16" t="s">
        <v>2556</v>
      </c>
      <c r="N53" s="16" t="s">
        <v>835</v>
      </c>
      <c r="O53" s="16" t="s">
        <v>2557</v>
      </c>
      <c r="R53" s="16" t="n">
        <f aca="false">(1+LEN(N53)-LEN(SUBSTITUTE(N53," ","")))+1</f>
        <v>5</v>
      </c>
      <c r="S53" s="16" t="n">
        <f aca="false">(1+LEN(O53)-LEN(SUBSTITUTE(O53," ","")))</f>
        <v>9</v>
      </c>
      <c r="T53" s="16" t="s">
        <v>2437</v>
      </c>
      <c r="U53" s="16" t="s">
        <v>2558</v>
      </c>
      <c r="V53" s="16" t="s">
        <v>2559</v>
      </c>
      <c r="W53" s="16" t="s">
        <v>2560</v>
      </c>
      <c r="X53" s="16" t="s">
        <v>2561</v>
      </c>
      <c r="Y53" s="16" t="s">
        <v>2562</v>
      </c>
      <c r="Z53" s="16" t="s">
        <v>2563</v>
      </c>
      <c r="AA53" s="16" t="s">
        <v>2560</v>
      </c>
      <c r="AB53" s="16" t="s">
        <v>1520</v>
      </c>
      <c r="AC53" s="16" t="s">
        <v>2561</v>
      </c>
      <c r="AD53" s="16" t="s">
        <v>892</v>
      </c>
      <c r="AE53" s="16" t="s">
        <v>2561</v>
      </c>
      <c r="AF53" s="16" t="s">
        <v>2564</v>
      </c>
      <c r="AG53" s="16" t="s">
        <v>2563</v>
      </c>
      <c r="AH53" s="16" t="s">
        <v>2563</v>
      </c>
      <c r="AI53" s="16" t="s">
        <v>2565</v>
      </c>
      <c r="AJ53" s="16" t="s">
        <v>2561</v>
      </c>
      <c r="AK53" s="16" t="s">
        <v>1850</v>
      </c>
      <c r="AL53" s="16" t="s">
        <v>2566</v>
      </c>
      <c r="AM53" s="16" t="s">
        <v>2563</v>
      </c>
      <c r="AN53" s="16" t="s">
        <v>2563</v>
      </c>
      <c r="AO53" s="16" t="s">
        <v>2566</v>
      </c>
      <c r="AP53" s="16" t="s">
        <v>892</v>
      </c>
      <c r="AQ53" s="16" t="s">
        <v>690</v>
      </c>
      <c r="AR53" s="16" t="s">
        <v>2562</v>
      </c>
      <c r="AS53" s="16" t="s">
        <v>2562</v>
      </c>
      <c r="AT53" s="16" t="s">
        <v>2567</v>
      </c>
      <c r="AU53" s="16" t="s">
        <v>892</v>
      </c>
      <c r="AV53" s="16" t="s">
        <v>2568</v>
      </c>
      <c r="AW53" s="16" t="s">
        <v>2563</v>
      </c>
      <c r="AX53" s="16" t="s">
        <v>892</v>
      </c>
      <c r="AY53" s="16" t="s">
        <v>892</v>
      </c>
      <c r="AZ53" s="16" t="s">
        <v>2563</v>
      </c>
      <c r="BA53" s="16" t="s">
        <v>2004</v>
      </c>
      <c r="BB53" s="16" t="s">
        <v>892</v>
      </c>
      <c r="BC53" s="16" t="s">
        <v>2563</v>
      </c>
      <c r="BD53" s="16" t="s">
        <v>2563</v>
      </c>
      <c r="BE53" s="16" t="s">
        <v>2560</v>
      </c>
      <c r="BF53" s="16" t="s">
        <v>892</v>
      </c>
      <c r="BG53" s="16" t="s">
        <v>1520</v>
      </c>
      <c r="BH53" s="16" t="s">
        <v>2569</v>
      </c>
      <c r="BI53" s="16" t="s">
        <v>892</v>
      </c>
      <c r="BJ53" s="16" t="s">
        <v>2563</v>
      </c>
      <c r="BK53" s="16" t="s">
        <v>892</v>
      </c>
      <c r="BL53" s="16" t="s">
        <v>2570</v>
      </c>
      <c r="BM53" s="16" t="s">
        <v>1850</v>
      </c>
      <c r="BN53" s="16" t="s">
        <v>2571</v>
      </c>
      <c r="BO53" s="16" t="s">
        <v>892</v>
      </c>
      <c r="BP53" s="16" t="s">
        <v>2562</v>
      </c>
      <c r="BQ53" s="16" t="s">
        <v>2572</v>
      </c>
      <c r="BS53" s="16" t="s">
        <v>892</v>
      </c>
      <c r="BT53" s="16" t="n">
        <f aca="false">49-(COUNTBLANK(U53:BQ53))</f>
        <v>49</v>
      </c>
      <c r="BU53" s="16" t="str">
        <f aca="false">CONCATENATE("*",BS53,"*")</f>
        <v>*speak*</v>
      </c>
      <c r="BV53" s="16" t="n">
        <f aca="false">COUNTIFS(U53:BQ53,BU53)</f>
        <v>0</v>
      </c>
      <c r="BW53" s="14" t="n">
        <f aca="false">BV53/BT53</f>
        <v>0</v>
      </c>
      <c r="BZ53" s="14" t="str">
        <f aca="false">IF(BY53="","",(BY53/BT53))</f>
        <v/>
      </c>
      <c r="CA53" s="16" t="n">
        <f aca="false">COUNTIFS(U53:BQ53,BU54)</f>
        <v>0</v>
      </c>
      <c r="CB53" s="16" t="str">
        <f aca="false">IF(BX53="",BU53,BX53)</f>
        <v>*speak*</v>
      </c>
      <c r="CC53" s="16" t="n">
        <f aca="false">COUNTIFS(U53:BQ53,CB54)</f>
        <v>0</v>
      </c>
      <c r="CD53" s="14" t="n">
        <f aca="false">CC53/BT53</f>
        <v>0</v>
      </c>
      <c r="CE53" s="16" t="s">
        <v>2573</v>
      </c>
      <c r="CF53" s="14" t="n">
        <f aca="false">(COUNTIFS(U53:BQ53,CE53))/BT53</f>
        <v>0</v>
      </c>
      <c r="CH53" s="16" t="s">
        <v>1534</v>
      </c>
      <c r="CI53" s="14" t="n">
        <f aca="false">(COUNTIFS(U53:BQ53,CH53))/BT53</f>
        <v>0</v>
      </c>
      <c r="CJ53" s="14" t="n">
        <f aca="false">(COUNTIFS(U53:BQ53,CH54))/BT53</f>
        <v>0</v>
      </c>
      <c r="CK53" s="15" t="s">
        <v>892</v>
      </c>
      <c r="CL53" s="16" t="s">
        <v>2574</v>
      </c>
      <c r="CX53" s="16" t="s">
        <v>3650</v>
      </c>
      <c r="CY53" s="16" t="s">
        <v>3686</v>
      </c>
      <c r="CZ53" s="16" t="s">
        <v>3642</v>
      </c>
    </row>
    <row r="54" customFormat="false" ht="14.4" hidden="false" customHeight="false" outlineLevel="0" collapsed="false">
      <c r="A54" s="4" t="s">
        <v>197</v>
      </c>
      <c r="B54" s="4" t="n">
        <v>1</v>
      </c>
      <c r="C54" s="4" t="n">
        <v>1</v>
      </c>
      <c r="D54" s="4" t="n">
        <v>2</v>
      </c>
      <c r="E54" s="4" t="n">
        <v>86</v>
      </c>
      <c r="F54" s="4" t="n">
        <v>45</v>
      </c>
      <c r="G54" s="4" t="n">
        <v>1</v>
      </c>
      <c r="H54" s="4" t="n">
        <v>1045</v>
      </c>
      <c r="I54" s="4" t="n">
        <v>11045</v>
      </c>
      <c r="J54" s="4" t="n">
        <v>1045</v>
      </c>
      <c r="K54" s="4" t="s">
        <v>200</v>
      </c>
      <c r="L54" s="4" t="s">
        <v>132</v>
      </c>
      <c r="M54" s="16" t="s">
        <v>2575</v>
      </c>
      <c r="N54" s="16" t="s">
        <v>835</v>
      </c>
      <c r="O54" s="16" t="s">
        <v>2576</v>
      </c>
      <c r="P54" s="16"/>
      <c r="Q54" s="16"/>
      <c r="R54" s="16" t="n">
        <f aca="false">(1+LEN(N54)-LEN(SUBSTITUTE(N54," ","")))+1</f>
        <v>5</v>
      </c>
      <c r="S54" s="16" t="n">
        <f aca="false">(1+LEN(O54)-LEN(SUBSTITUTE(O54," ","")))</f>
        <v>9</v>
      </c>
      <c r="T54" s="16" t="s">
        <v>2437</v>
      </c>
      <c r="U54" s="16" t="s">
        <v>2561</v>
      </c>
      <c r="V54" s="16" t="s">
        <v>2561</v>
      </c>
      <c r="W54" s="16" t="s">
        <v>2577</v>
      </c>
      <c r="X54" s="16" t="s">
        <v>2009</v>
      </c>
      <c r="Y54" s="16" t="s">
        <v>2578</v>
      </c>
      <c r="Z54" s="16" t="s">
        <v>2561</v>
      </c>
      <c r="AA54" s="16" t="s">
        <v>2579</v>
      </c>
      <c r="AB54" s="16" t="s">
        <v>2561</v>
      </c>
      <c r="AC54" s="16" t="s">
        <v>2580</v>
      </c>
      <c r="AD54" s="16" t="s">
        <v>186</v>
      </c>
      <c r="AE54" s="16" t="s">
        <v>186</v>
      </c>
      <c r="AF54" s="16" t="s">
        <v>2581</v>
      </c>
      <c r="AG54" s="16" t="s">
        <v>2582</v>
      </c>
      <c r="AH54" s="16" t="s">
        <v>186</v>
      </c>
      <c r="AI54" s="16" t="s">
        <v>186</v>
      </c>
      <c r="AJ54" s="16" t="s">
        <v>2561</v>
      </c>
      <c r="AK54" s="16" t="s">
        <v>2583</v>
      </c>
      <c r="AL54" s="16" t="s">
        <v>186</v>
      </c>
      <c r="AM54" s="16" t="s">
        <v>2561</v>
      </c>
      <c r="AN54" s="16" t="s">
        <v>186</v>
      </c>
      <c r="AO54" s="16" t="s">
        <v>186</v>
      </c>
      <c r="AP54" s="16" t="s">
        <v>2580</v>
      </c>
      <c r="AQ54" s="16" t="s">
        <v>2561</v>
      </c>
      <c r="AR54" s="16" t="s">
        <v>2580</v>
      </c>
      <c r="AS54" s="16" t="s">
        <v>2584</v>
      </c>
      <c r="AT54" s="16" t="s">
        <v>2561</v>
      </c>
      <c r="AU54" s="16" t="s">
        <v>186</v>
      </c>
      <c r="AV54" s="16" t="s">
        <v>186</v>
      </c>
      <c r="AW54" s="16" t="s">
        <v>2580</v>
      </c>
      <c r="AX54" s="16" t="s">
        <v>1520</v>
      </c>
      <c r="AY54" s="16" t="s">
        <v>186</v>
      </c>
      <c r="AZ54" s="16" t="s">
        <v>2563</v>
      </c>
      <c r="BA54" s="16" t="s">
        <v>2585</v>
      </c>
      <c r="BB54" s="16" t="s">
        <v>186</v>
      </c>
      <c r="BC54" s="16" t="s">
        <v>2586</v>
      </c>
      <c r="BD54" s="16" t="s">
        <v>2587</v>
      </c>
      <c r="BE54" s="16" t="s">
        <v>2588</v>
      </c>
      <c r="BF54" s="16" t="s">
        <v>186</v>
      </c>
      <c r="BG54" s="16" t="s">
        <v>2589</v>
      </c>
      <c r="BH54" s="16" t="s">
        <v>2580</v>
      </c>
      <c r="BI54" s="16" t="s">
        <v>2588</v>
      </c>
      <c r="BJ54" s="16" t="s">
        <v>2590</v>
      </c>
      <c r="BK54" s="16" t="s">
        <v>2591</v>
      </c>
      <c r="BL54" s="16" t="s">
        <v>2592</v>
      </c>
      <c r="BM54" s="16" t="s">
        <v>711</v>
      </c>
      <c r="BN54" s="12"/>
      <c r="BO54" s="0" t="s">
        <v>2563</v>
      </c>
      <c r="BP54" s="0" t="s">
        <v>2593</v>
      </c>
      <c r="BQ54" s="0" t="s">
        <v>190</v>
      </c>
      <c r="BS54" s="0" t="s">
        <v>186</v>
      </c>
      <c r="BT54" s="0" t="n">
        <f aca="false">49-(COUNTBLANK(U54:BQ54))</f>
        <v>48</v>
      </c>
      <c r="BU54" s="0" t="str">
        <f aca="false">CONCATENATE("*",BS54,"*")</f>
        <v>*eat*</v>
      </c>
      <c r="BV54" s="0" t="n">
        <f aca="false">COUNTIFS(U54:BQ54,BU54)</f>
        <v>0</v>
      </c>
      <c r="BW54" s="14" t="n">
        <f aca="false">BV54/BT54</f>
        <v>0</v>
      </c>
      <c r="BZ54" s="14" t="str">
        <f aca="false">IF(BY54="","",(BY54/BT54))</f>
        <v/>
      </c>
      <c r="CA54" s="0" t="n">
        <f aca="false">COUNTIFS(U54:BQ54,BU53)</f>
        <v>0</v>
      </c>
      <c r="CB54" s="0" t="str">
        <f aca="false">IF(BX54="",BU54,BX54)</f>
        <v>*eat*</v>
      </c>
      <c r="CC54" s="0" t="n">
        <f aca="false">COUNTIFS(U54:BQ54,CB53)</f>
        <v>0</v>
      </c>
      <c r="CD54" s="14" t="n">
        <f aca="false">CC54/BT54</f>
        <v>0</v>
      </c>
      <c r="CE54" s="0" t="s">
        <v>193</v>
      </c>
      <c r="CF54" s="14" t="n">
        <f aca="false">(COUNTIFS(U54:BQ54,CE54))/BT54</f>
        <v>0</v>
      </c>
      <c r="CH54" s="0" t="s">
        <v>194</v>
      </c>
      <c r="CI54" s="14" t="n">
        <f aca="false">(COUNTIFS(U54:BQ54,CH54))/BT54</f>
        <v>0</v>
      </c>
      <c r="CJ54" s="14" t="n">
        <f aca="false">(COUNTIFS(U54:BQ54,CH53))/BT54</f>
        <v>0</v>
      </c>
      <c r="CK54" s="15" t="s">
        <v>186</v>
      </c>
      <c r="CL54" s="0" t="s">
        <v>2574</v>
      </c>
      <c r="CX54" s="16" t="s">
        <v>3650</v>
      </c>
      <c r="CY54" s="16" t="s">
        <v>3686</v>
      </c>
      <c r="CZ54" s="16" t="s">
        <v>3642</v>
      </c>
    </row>
    <row r="55" customFormat="false" ht="14.4" hidden="false" customHeight="false" outlineLevel="0" collapsed="false">
      <c r="A55" s="4" t="s">
        <v>167</v>
      </c>
      <c r="B55" s="4" t="n">
        <v>1</v>
      </c>
      <c r="C55" s="4" t="n">
        <v>1</v>
      </c>
      <c r="D55" s="4" t="n">
        <v>1</v>
      </c>
      <c r="E55" s="4" t="n">
        <v>87</v>
      </c>
      <c r="F55" s="4" t="n">
        <v>46</v>
      </c>
      <c r="G55" s="4" t="n">
        <v>0</v>
      </c>
      <c r="H55" s="4" t="n">
        <v>46</v>
      </c>
      <c r="I55" s="4" t="n">
        <v>10046</v>
      </c>
      <c r="J55" s="4" t="n">
        <v>46</v>
      </c>
      <c r="K55" s="4" t="s">
        <v>200</v>
      </c>
      <c r="L55" s="4" t="s">
        <v>132</v>
      </c>
      <c r="M55" s="0" t="s">
        <v>2597</v>
      </c>
      <c r="N55" s="0" t="s">
        <v>2598</v>
      </c>
      <c r="O55" s="0" t="s">
        <v>2599</v>
      </c>
      <c r="R55" s="0" t="n">
        <f aca="false">(1+LEN(N55)-LEN(SUBSTITUTE(N55," ","")))+1</f>
        <v>4</v>
      </c>
      <c r="S55" s="0" t="n">
        <f aca="false">(1+LEN(O55)-LEN(SUBSTITUTE(O55," ","")))</f>
        <v>8</v>
      </c>
      <c r="T55" s="0" t="s">
        <v>2437</v>
      </c>
      <c r="U55" s="0" t="s">
        <v>2600</v>
      </c>
      <c r="V55" s="0" t="s">
        <v>2601</v>
      </c>
      <c r="W55" s="0" t="s">
        <v>2602</v>
      </c>
      <c r="X55" s="0" t="s">
        <v>1919</v>
      </c>
      <c r="Y55" s="0" t="s">
        <v>2603</v>
      </c>
      <c r="Z55" s="0" t="s">
        <v>1982</v>
      </c>
      <c r="AA55" s="0" t="s">
        <v>2604</v>
      </c>
      <c r="AB55" s="0" t="s">
        <v>1625</v>
      </c>
      <c r="AC55" s="0" t="s">
        <v>2605</v>
      </c>
      <c r="AD55" s="0" t="s">
        <v>1625</v>
      </c>
      <c r="AE55" s="0" t="s">
        <v>2606</v>
      </c>
      <c r="AF55" s="0" t="s">
        <v>2603</v>
      </c>
      <c r="AG55" s="0" t="s">
        <v>2607</v>
      </c>
      <c r="AH55" s="0" t="s">
        <v>1625</v>
      </c>
      <c r="AI55" s="0" t="s">
        <v>2608</v>
      </c>
      <c r="AJ55" s="0" t="s">
        <v>2609</v>
      </c>
      <c r="AK55" s="0" t="s">
        <v>186</v>
      </c>
      <c r="AL55" s="0" t="s">
        <v>1309</v>
      </c>
      <c r="AM55" s="0" t="s">
        <v>1625</v>
      </c>
      <c r="AN55" s="0" t="s">
        <v>1309</v>
      </c>
      <c r="AO55" s="0" t="s">
        <v>1982</v>
      </c>
      <c r="AP55" s="0" t="s">
        <v>1982</v>
      </c>
      <c r="AQ55" s="0" t="s">
        <v>304</v>
      </c>
      <c r="AR55" s="0" t="s">
        <v>1625</v>
      </c>
      <c r="AS55" s="0" t="s">
        <v>2610</v>
      </c>
      <c r="AT55" s="0" t="s">
        <v>2611</v>
      </c>
      <c r="AU55" s="0" t="s">
        <v>1625</v>
      </c>
      <c r="AV55" s="0" t="s">
        <v>2612</v>
      </c>
      <c r="AW55" s="0" t="s">
        <v>2613</v>
      </c>
      <c r="AX55" s="0" t="s">
        <v>186</v>
      </c>
      <c r="AY55" s="0" t="s">
        <v>304</v>
      </c>
      <c r="AZ55" s="0" t="s">
        <v>2614</v>
      </c>
      <c r="BA55" s="0" t="s">
        <v>1919</v>
      </c>
      <c r="BB55" s="0" t="s">
        <v>1309</v>
      </c>
      <c r="BC55" s="0" t="s">
        <v>2615</v>
      </c>
      <c r="BD55" s="0" t="s">
        <v>1827</v>
      </c>
      <c r="BE55" s="0" t="s">
        <v>1982</v>
      </c>
      <c r="BF55" s="0" t="s">
        <v>304</v>
      </c>
      <c r="BG55" s="0" t="s">
        <v>1625</v>
      </c>
      <c r="BH55" s="0" t="s">
        <v>2603</v>
      </c>
      <c r="BI55" s="0" t="s">
        <v>711</v>
      </c>
      <c r="BJ55" s="0" t="s">
        <v>2616</v>
      </c>
      <c r="BK55" s="0" t="s">
        <v>1827</v>
      </c>
      <c r="BL55" s="0" t="s">
        <v>1721</v>
      </c>
      <c r="BM55" s="0" t="s">
        <v>1309</v>
      </c>
      <c r="BN55" s="0" t="s">
        <v>2617</v>
      </c>
      <c r="BO55" s="0" t="s">
        <v>2618</v>
      </c>
      <c r="BP55" s="0" t="s">
        <v>1625</v>
      </c>
      <c r="BQ55" s="0" t="s">
        <v>2605</v>
      </c>
      <c r="BS55" s="0" t="s">
        <v>1309</v>
      </c>
      <c r="BT55" s="0" t="n">
        <f aca="false">49-(COUNTBLANK(U55:BQ55))</f>
        <v>49</v>
      </c>
      <c r="BU55" s="0" t="str">
        <f aca="false">CONCATENATE("*",BS55,"*")</f>
        <v>*relax*</v>
      </c>
      <c r="BV55" s="0" t="n">
        <f aca="false">COUNTIFS(U55:BQ55,BU55)</f>
        <v>0</v>
      </c>
      <c r="BW55" s="14" t="n">
        <f aca="false">BV55/BT55</f>
        <v>0</v>
      </c>
      <c r="BX55" s="0" t="s">
        <v>1946</v>
      </c>
      <c r="BY55" s="0" t="n">
        <f aca="false">COUNTIFS(U55:BQ55,BX55)</f>
        <v>0</v>
      </c>
      <c r="BZ55" s="18" t="n">
        <f aca="false">IF(BY55="","",(BY55/BT55))</f>
        <v>0</v>
      </c>
      <c r="CA55" s="0" t="n">
        <f aca="false">COUNTIFS(U55:BQ55,BU56)</f>
        <v>0</v>
      </c>
      <c r="CB55" s="0" t="str">
        <f aca="false">IF(BX55="",BU55,BX55)</f>
        <v>*sit*</v>
      </c>
      <c r="CC55" s="0" t="n">
        <f aca="false">COUNTIFS(U55:BQ55,CB56)</f>
        <v>0</v>
      </c>
      <c r="CD55" s="14" t="n">
        <f aca="false">CC55/BT55</f>
        <v>0</v>
      </c>
      <c r="CE55" s="0" t="s">
        <v>1946</v>
      </c>
      <c r="CF55" s="14" t="n">
        <f aca="false">(COUNTIFS(U55:BQ55,CE55))/BT55</f>
        <v>0</v>
      </c>
      <c r="CH55" s="0" t="s">
        <v>1947</v>
      </c>
      <c r="CI55" s="14" t="n">
        <f aca="false">(COUNTIFS(U55:BQ55,CH55))/BT55</f>
        <v>0</v>
      </c>
      <c r="CJ55" s="14" t="n">
        <f aca="false">(COUNTIFS(U55:BQ55,CH56))/BT55</f>
        <v>0</v>
      </c>
      <c r="CK55" s="15" t="s">
        <v>1625</v>
      </c>
      <c r="CL55" s="0" t="s">
        <v>2619</v>
      </c>
      <c r="CO55" s="16"/>
      <c r="CP55" s="0" t="s">
        <v>1827</v>
      </c>
      <c r="CQ55" s="14" t="n">
        <v>0.0408163265306122</v>
      </c>
      <c r="CR55" s="0" t="str">
        <f aca="false">CONCATENATE(CP55,CS55)</f>
        <v>lounge*</v>
      </c>
      <c r="CS55" s="0" t="s">
        <v>3639</v>
      </c>
      <c r="CT55" s="0" t="n">
        <f aca="false">CP54</f>
        <v>0</v>
      </c>
      <c r="CU55" s="0" t="str">
        <f aca="false">CONCATENATE(CT55,CS55)</f>
        <v>0*</v>
      </c>
      <c r="CV55" s="14" t="n">
        <f aca="false">(COUNTIFS(U55:BQ55,CU55))/BT55</f>
        <v>0</v>
      </c>
      <c r="CW55" s="16"/>
      <c r="CX55" s="16" t="s">
        <v>3650</v>
      </c>
      <c r="CY55" s="16" t="s">
        <v>3687</v>
      </c>
      <c r="CZ55" s="16" t="s">
        <v>3642</v>
      </c>
    </row>
    <row r="56" customFormat="false" ht="14.4" hidden="false" customHeight="false" outlineLevel="0" collapsed="false">
      <c r="A56" s="4" t="s">
        <v>195</v>
      </c>
      <c r="B56" s="4" t="n">
        <v>1</v>
      </c>
      <c r="C56" s="4" t="n">
        <v>1</v>
      </c>
      <c r="D56" s="4" t="n">
        <v>2</v>
      </c>
      <c r="E56" s="4" t="n">
        <v>87</v>
      </c>
      <c r="F56" s="4" t="n">
        <v>46</v>
      </c>
      <c r="G56" s="4" t="n">
        <v>1</v>
      </c>
      <c r="H56" s="4" t="n">
        <v>1046</v>
      </c>
      <c r="I56" s="4" t="n">
        <v>11046</v>
      </c>
      <c r="J56" s="4" t="n">
        <v>1046</v>
      </c>
      <c r="K56" s="4" t="s">
        <v>200</v>
      </c>
      <c r="L56" s="4" t="s">
        <v>132</v>
      </c>
      <c r="M56" s="0" t="s">
        <v>2620</v>
      </c>
      <c r="N56" s="0" t="s">
        <v>2598</v>
      </c>
      <c r="O56" s="0" t="s">
        <v>2621</v>
      </c>
      <c r="R56" s="0" t="n">
        <f aca="false">(1+LEN(N56)-LEN(SUBSTITUTE(N56," ","")))+1</f>
        <v>4</v>
      </c>
      <c r="S56" s="0" t="n">
        <f aca="false">(1+LEN(O56)-LEN(SUBSTITUTE(O56," ","")))</f>
        <v>8</v>
      </c>
      <c r="T56" s="0" t="s">
        <v>2437</v>
      </c>
      <c r="U56" s="0" t="s">
        <v>2622</v>
      </c>
      <c r="V56" s="0" t="s">
        <v>2623</v>
      </c>
      <c r="W56" s="0" t="s">
        <v>2624</v>
      </c>
      <c r="X56" s="0" t="s">
        <v>2625</v>
      </c>
      <c r="Y56" s="0" t="s">
        <v>2626</v>
      </c>
      <c r="Z56" s="0" t="s">
        <v>2627</v>
      </c>
      <c r="AA56" s="0" t="s">
        <v>2622</v>
      </c>
      <c r="AB56" s="0" t="s">
        <v>2626</v>
      </c>
      <c r="AC56" s="0" t="s">
        <v>2628</v>
      </c>
      <c r="AD56" s="0" t="s">
        <v>2629</v>
      </c>
      <c r="AE56" s="0" t="s">
        <v>560</v>
      </c>
      <c r="AF56" s="0" t="s">
        <v>2630</v>
      </c>
      <c r="AG56" s="0" t="s">
        <v>2631</v>
      </c>
      <c r="AH56" s="0" t="s">
        <v>560</v>
      </c>
      <c r="AI56" s="0" t="s">
        <v>2632</v>
      </c>
      <c r="AJ56" s="0" t="s">
        <v>2633</v>
      </c>
      <c r="AK56" s="0" t="s">
        <v>2634</v>
      </c>
      <c r="AL56" s="0" t="s">
        <v>2635</v>
      </c>
      <c r="AM56" s="0" t="s">
        <v>2636</v>
      </c>
      <c r="AN56" s="0" t="s">
        <v>2637</v>
      </c>
      <c r="AO56" s="0" t="s">
        <v>2638</v>
      </c>
      <c r="AP56" s="0" t="s">
        <v>2639</v>
      </c>
      <c r="AQ56" s="0" t="s">
        <v>2622</v>
      </c>
      <c r="AR56" s="0" t="s">
        <v>2640</v>
      </c>
      <c r="AS56" s="0" t="s">
        <v>537</v>
      </c>
      <c r="AT56" s="0" t="s">
        <v>2641</v>
      </c>
      <c r="AU56" s="0" t="s">
        <v>2640</v>
      </c>
      <c r="AV56" s="0" t="s">
        <v>560</v>
      </c>
      <c r="AW56" s="0" t="s">
        <v>2626</v>
      </c>
      <c r="AX56" s="0" t="s">
        <v>190</v>
      </c>
      <c r="AY56" s="0" t="s">
        <v>1309</v>
      </c>
      <c r="AZ56" s="0" t="s">
        <v>2642</v>
      </c>
      <c r="BA56" s="0" t="s">
        <v>2643</v>
      </c>
      <c r="BB56" s="0" t="s">
        <v>2644</v>
      </c>
      <c r="BC56" s="0" t="s">
        <v>2639</v>
      </c>
      <c r="BD56" s="0" t="s">
        <v>2645</v>
      </c>
      <c r="BE56" s="0" t="s">
        <v>2646</v>
      </c>
      <c r="BF56" s="0" t="s">
        <v>2622</v>
      </c>
      <c r="BG56" s="0" t="s">
        <v>2637</v>
      </c>
      <c r="BH56" s="0" t="s">
        <v>2641</v>
      </c>
      <c r="BI56" s="0" t="s">
        <v>2647</v>
      </c>
      <c r="BJ56" s="0" t="s">
        <v>2628</v>
      </c>
      <c r="BK56" s="0" t="s">
        <v>2626</v>
      </c>
      <c r="BL56" s="0" t="s">
        <v>2648</v>
      </c>
      <c r="BM56" s="0" t="s">
        <v>190</v>
      </c>
      <c r="BN56" s="12"/>
      <c r="BO56" s="0" t="s">
        <v>2626</v>
      </c>
      <c r="BP56" s="0" t="s">
        <v>2628</v>
      </c>
      <c r="BQ56" s="0" t="s">
        <v>1721</v>
      </c>
      <c r="BS56" s="0" t="s">
        <v>2187</v>
      </c>
      <c r="BT56" s="0" t="n">
        <f aca="false">49-(COUNTBLANK(U56:BQ56))</f>
        <v>48</v>
      </c>
      <c r="BU56" s="0" t="str">
        <f aca="false">CONCATENATE("*",BS56,"*")</f>
        <v>*rehearse*</v>
      </c>
      <c r="BV56" s="0" t="n">
        <f aca="false">COUNTIFS(U56:BQ56,BU56)</f>
        <v>0</v>
      </c>
      <c r="BW56" s="14" t="n">
        <f aca="false">BV56/BT56</f>
        <v>0</v>
      </c>
      <c r="BX56" s="0" t="s">
        <v>813</v>
      </c>
      <c r="BY56" s="0" t="n">
        <f aca="false">COUNTIFS(U56:BQ56,BX56)</f>
        <v>0</v>
      </c>
      <c r="BZ56" s="18" t="n">
        <f aca="false">IF(BY56="","",(BY56/BT56))</f>
        <v>0</v>
      </c>
      <c r="CA56" s="0" t="n">
        <f aca="false">COUNTIFS(U56:BQ56,BU55)</f>
        <v>0</v>
      </c>
      <c r="CB56" s="0" t="str">
        <f aca="false">IF(BX56="",BU56,BX56)</f>
        <v>*play*</v>
      </c>
      <c r="CC56" s="0" t="n">
        <f aca="false">COUNTIFS(U56:BQ56,CB55)</f>
        <v>0</v>
      </c>
      <c r="CD56" s="14" t="n">
        <f aca="false">CC56/BT56</f>
        <v>0</v>
      </c>
      <c r="CE56" s="0" t="s">
        <v>813</v>
      </c>
      <c r="CF56" s="14" t="n">
        <f aca="false">(COUNTIFS(U56:BQ56,CE56))/BT56</f>
        <v>0</v>
      </c>
      <c r="CH56" s="0" t="s">
        <v>814</v>
      </c>
      <c r="CI56" s="14" t="n">
        <f aca="false">(COUNTIFS(U56:BQ56,CH56))/BT56</f>
        <v>0</v>
      </c>
      <c r="CJ56" s="14" t="n">
        <f aca="false">(COUNTIFS(U56:BQ56,CH55))/BT56</f>
        <v>0</v>
      </c>
      <c r="CK56" s="15" t="s">
        <v>560</v>
      </c>
      <c r="CL56" s="0" t="s">
        <v>2619</v>
      </c>
      <c r="CO56" s="16"/>
      <c r="CP56" s="16"/>
      <c r="CQ56" s="16"/>
      <c r="CR56" s="16"/>
      <c r="CS56" s="16"/>
      <c r="CT56" s="16"/>
      <c r="CU56" s="16"/>
      <c r="CV56" s="16"/>
      <c r="CW56" s="16"/>
      <c r="CX56" s="16" t="s">
        <v>3650</v>
      </c>
      <c r="CY56" s="16" t="s">
        <v>3687</v>
      </c>
      <c r="CZ56" s="16" t="s">
        <v>3642</v>
      </c>
    </row>
    <row r="57" s="16" customFormat="true" ht="14.4" hidden="false" customHeight="false" outlineLevel="0" collapsed="false">
      <c r="A57" s="4" t="s">
        <v>167</v>
      </c>
      <c r="B57" s="4" t="n">
        <v>1</v>
      </c>
      <c r="C57" s="4" t="n">
        <v>1</v>
      </c>
      <c r="D57" s="4" t="n">
        <v>1</v>
      </c>
      <c r="E57" s="4" t="n">
        <v>88</v>
      </c>
      <c r="F57" s="4" t="n">
        <v>47</v>
      </c>
      <c r="G57" s="4" t="n">
        <v>0</v>
      </c>
      <c r="H57" s="4" t="n">
        <v>47</v>
      </c>
      <c r="I57" s="4" t="n">
        <v>10047</v>
      </c>
      <c r="J57" s="4" t="n">
        <v>47</v>
      </c>
      <c r="K57" s="4" t="s">
        <v>200</v>
      </c>
      <c r="L57" s="4" t="s">
        <v>132</v>
      </c>
      <c r="M57" s="16" t="s">
        <v>2649</v>
      </c>
      <c r="N57" s="16" t="s">
        <v>2650</v>
      </c>
      <c r="O57" s="16" t="s">
        <v>2651</v>
      </c>
      <c r="R57" s="16" t="n">
        <f aca="false">(1+LEN(N57)-LEN(SUBSTITUTE(N57," ","")))+1</f>
        <v>5</v>
      </c>
      <c r="S57" s="16" t="n">
        <f aca="false">(1+LEN(O57)-LEN(SUBSTITUTE(O57," ","")))</f>
        <v>8</v>
      </c>
      <c r="T57" s="16" t="s">
        <v>2437</v>
      </c>
      <c r="U57" s="19" t="s">
        <v>2652</v>
      </c>
      <c r="V57" s="16" t="s">
        <v>2653</v>
      </c>
      <c r="W57" s="19" t="s">
        <v>2654</v>
      </c>
      <c r="X57" s="16" t="s">
        <v>2655</v>
      </c>
      <c r="Y57" s="19" t="s">
        <v>2656</v>
      </c>
      <c r="Z57" s="19" t="s">
        <v>2657</v>
      </c>
      <c r="AA57" s="19" t="s">
        <v>2658</v>
      </c>
      <c r="AB57" s="19" t="s">
        <v>2659</v>
      </c>
      <c r="AC57" s="19" t="s">
        <v>2660</v>
      </c>
      <c r="AD57" s="16" t="s">
        <v>2661</v>
      </c>
      <c r="AE57" s="16" t="s">
        <v>2662</v>
      </c>
      <c r="AF57" s="16" t="s">
        <v>2663</v>
      </c>
      <c r="AG57" s="16" t="s">
        <v>2664</v>
      </c>
      <c r="AH57" s="16" t="s">
        <v>2665</v>
      </c>
      <c r="AI57" s="19" t="s">
        <v>2666</v>
      </c>
      <c r="AJ57" s="16" t="s">
        <v>2667</v>
      </c>
      <c r="AK57" s="19" t="s">
        <v>2666</v>
      </c>
      <c r="AL57" s="19" t="s">
        <v>2652</v>
      </c>
      <c r="AM57" s="16" t="s">
        <v>2668</v>
      </c>
      <c r="AN57" s="19" t="s">
        <v>2669</v>
      </c>
      <c r="AO57" s="16" t="s">
        <v>2670</v>
      </c>
      <c r="AP57" s="19" t="s">
        <v>2669</v>
      </c>
      <c r="AQ57" s="19" t="s">
        <v>2666</v>
      </c>
      <c r="AR57" s="16" t="s">
        <v>2671</v>
      </c>
      <c r="AS57" s="16" t="s">
        <v>2672</v>
      </c>
      <c r="AT57" s="19" t="s">
        <v>2673</v>
      </c>
      <c r="AU57" s="16" t="s">
        <v>2674</v>
      </c>
      <c r="AV57" s="19" t="s">
        <v>2675</v>
      </c>
      <c r="AW57" s="19" t="s">
        <v>2652</v>
      </c>
      <c r="AX57" s="19" t="s">
        <v>2652</v>
      </c>
      <c r="AY57" s="19" t="s">
        <v>2656</v>
      </c>
      <c r="AZ57" s="19" t="s">
        <v>2669</v>
      </c>
      <c r="BA57" s="16" t="s">
        <v>2676</v>
      </c>
      <c r="BB57" s="19" t="s">
        <v>2669</v>
      </c>
      <c r="BC57" s="19" t="s">
        <v>2669</v>
      </c>
      <c r="BD57" s="19" t="s">
        <v>2677</v>
      </c>
      <c r="BE57" s="19" t="s">
        <v>2678</v>
      </c>
      <c r="BF57" s="19" t="s">
        <v>2656</v>
      </c>
      <c r="BG57" s="19" t="s">
        <v>2666</v>
      </c>
      <c r="BH57" s="19" t="s">
        <v>2666</v>
      </c>
      <c r="BI57" s="19" t="s">
        <v>2652</v>
      </c>
      <c r="BJ57" s="19" t="s">
        <v>2678</v>
      </c>
      <c r="BK57" s="19" t="s">
        <v>2669</v>
      </c>
      <c r="BL57" s="19" t="s">
        <v>2679</v>
      </c>
      <c r="BM57" s="16" t="s">
        <v>2680</v>
      </c>
      <c r="BN57" s="16" t="s">
        <v>2681</v>
      </c>
      <c r="BO57" s="19" t="s">
        <v>2669</v>
      </c>
      <c r="BP57" s="19" t="s">
        <v>2673</v>
      </c>
      <c r="BQ57" s="16" t="s">
        <v>2682</v>
      </c>
      <c r="BS57" s="16" t="s">
        <v>2652</v>
      </c>
      <c r="BT57" s="16" t="n">
        <f aca="false">49-(COUNTBLANK(U57:BQ57))</f>
        <v>49</v>
      </c>
      <c r="BU57" s="16" t="str">
        <f aca="false">CONCATENATE("*",BS57,"*")</f>
        <v>*drawing*</v>
      </c>
      <c r="BV57" s="16" t="n">
        <f aca="false">COUNTIFS(U57:BQ57,BU57)</f>
        <v>0</v>
      </c>
      <c r="BW57" s="13" t="n">
        <f aca="false">BV57/BT57</f>
        <v>0</v>
      </c>
      <c r="BZ57" s="14"/>
      <c r="CA57" s="16" t="n">
        <f aca="false">COUNTIFS(U57:BQ57,BU58)</f>
        <v>0</v>
      </c>
      <c r="CB57" s="16" t="str">
        <f aca="false">IF(BX57="",BU57,BX57)</f>
        <v>*drawing*</v>
      </c>
      <c r="CC57" s="16" t="n">
        <f aca="false">COUNTIFS(U57:BQ57,CB58)</f>
        <v>0</v>
      </c>
      <c r="CD57" s="14" t="n">
        <f aca="false">CC57/BT57</f>
        <v>0</v>
      </c>
      <c r="CE57" s="16" t="s">
        <v>2683</v>
      </c>
      <c r="CF57" s="14" t="n">
        <f aca="false">(COUNTIFS(U57:BQ57,CE57))/BT57</f>
        <v>0</v>
      </c>
      <c r="CG57" s="19" t="s">
        <v>2684</v>
      </c>
      <c r="CH57" s="16" t="s">
        <v>2685</v>
      </c>
      <c r="CI57" s="14" t="n">
        <f aca="false">(COUNTIFS(U57:BQ57,CH57))/BT57</f>
        <v>0</v>
      </c>
      <c r="CJ57" s="14" t="n">
        <f aca="false">(COUNTIFS(U57:BQ57,CH58))/BT57</f>
        <v>0</v>
      </c>
      <c r="CK57" s="15" t="s">
        <v>2652</v>
      </c>
      <c r="CL57" s="16" t="s">
        <v>2686</v>
      </c>
      <c r="CP57" s="16" t="s">
        <v>3688</v>
      </c>
      <c r="CQ57" s="14" t="n">
        <v>0</v>
      </c>
      <c r="CR57" s="16" t="str">
        <f aca="false">CONCATENATE(CP57,CS57)</f>
        <v>tracing*</v>
      </c>
      <c r="CS57" s="16" t="s">
        <v>3639</v>
      </c>
      <c r="CT57" s="16" t="n">
        <f aca="false">CP58</f>
        <v>0</v>
      </c>
      <c r="CU57" s="16" t="str">
        <f aca="false">CONCATENATE(CT57,CS57)</f>
        <v>0*</v>
      </c>
      <c r="CV57" s="14" t="n">
        <f aca="false">(COUNTIFS(U57:BQ57,CU57))/BT57</f>
        <v>0</v>
      </c>
      <c r="CX57" s="16" t="s">
        <v>3650</v>
      </c>
      <c r="CY57" s="16" t="s">
        <v>3689</v>
      </c>
      <c r="CZ57" s="16" t="s">
        <v>3642</v>
      </c>
    </row>
    <row r="58" customFormat="false" ht="14.4" hidden="false" customHeight="false" outlineLevel="0" collapsed="false">
      <c r="A58" s="4" t="s">
        <v>195</v>
      </c>
      <c r="B58" s="4" t="n">
        <v>1</v>
      </c>
      <c r="C58" s="4" t="n">
        <v>1</v>
      </c>
      <c r="D58" s="4" t="n">
        <v>2</v>
      </c>
      <c r="E58" s="4" t="n">
        <v>88</v>
      </c>
      <c r="F58" s="4" t="n">
        <v>47</v>
      </c>
      <c r="G58" s="4" t="n">
        <v>1</v>
      </c>
      <c r="H58" s="4" t="n">
        <v>1047</v>
      </c>
      <c r="I58" s="4" t="n">
        <v>11047</v>
      </c>
      <c r="J58" s="4" t="n">
        <v>1047</v>
      </c>
      <c r="K58" s="4" t="s">
        <v>200</v>
      </c>
      <c r="L58" s="4" t="s">
        <v>132</v>
      </c>
      <c r="M58" s="0" t="s">
        <v>2687</v>
      </c>
      <c r="N58" s="0" t="s">
        <v>2650</v>
      </c>
      <c r="O58" s="0" t="s">
        <v>2688</v>
      </c>
      <c r="R58" s="0" t="n">
        <f aca="false">(1+LEN(N58)-LEN(SUBSTITUTE(N58," ","")))+1</f>
        <v>5</v>
      </c>
      <c r="S58" s="0" t="n">
        <f aca="false">(1+LEN(O58)-LEN(SUBSTITUTE(O58," ","")))</f>
        <v>8</v>
      </c>
      <c r="T58" s="0" t="s">
        <v>2437</v>
      </c>
      <c r="U58" s="19" t="s">
        <v>2689</v>
      </c>
      <c r="V58" s="19" t="s">
        <v>2690</v>
      </c>
      <c r="W58" s="19" t="s">
        <v>2691</v>
      </c>
      <c r="X58" s="19" t="s">
        <v>2691</v>
      </c>
      <c r="Y58" s="19" t="s">
        <v>2692</v>
      </c>
      <c r="Z58" s="19" t="s">
        <v>2693</v>
      </c>
      <c r="AA58" s="19" t="s">
        <v>2694</v>
      </c>
      <c r="AB58" s="19" t="s">
        <v>2691</v>
      </c>
      <c r="AC58" s="19" t="s">
        <v>2695</v>
      </c>
      <c r="AD58" s="19" t="s">
        <v>2691</v>
      </c>
      <c r="AE58" s="19" t="s">
        <v>2691</v>
      </c>
      <c r="AF58" s="19" t="s">
        <v>2694</v>
      </c>
      <c r="AG58" s="19" t="s">
        <v>2696</v>
      </c>
      <c r="AH58" s="19" t="s">
        <v>2691</v>
      </c>
      <c r="AI58" s="19" t="s">
        <v>2697</v>
      </c>
      <c r="AJ58" s="19" t="s">
        <v>2698</v>
      </c>
      <c r="AK58" s="19" t="s">
        <v>2699</v>
      </c>
      <c r="AL58" s="19" t="s">
        <v>2700</v>
      </c>
      <c r="AM58" s="19" t="s">
        <v>2701</v>
      </c>
      <c r="AN58" s="19" t="s">
        <v>2695</v>
      </c>
      <c r="AO58" s="19" t="s">
        <v>2702</v>
      </c>
      <c r="AP58" s="19" t="s">
        <v>2703</v>
      </c>
      <c r="AQ58" s="19" t="s">
        <v>2691</v>
      </c>
      <c r="AR58" s="19" t="s">
        <v>2704</v>
      </c>
      <c r="AS58" s="19" t="s">
        <v>2705</v>
      </c>
      <c r="AT58" s="19" t="s">
        <v>2691</v>
      </c>
      <c r="AU58" s="19" t="s">
        <v>2691</v>
      </c>
      <c r="AV58" s="19" t="s">
        <v>2706</v>
      </c>
      <c r="AW58" s="19" t="s">
        <v>2691</v>
      </c>
      <c r="AX58" s="19" t="s">
        <v>2707</v>
      </c>
      <c r="AY58" s="19" t="s">
        <v>2697</v>
      </c>
      <c r="AZ58" s="19" t="s">
        <v>2708</v>
      </c>
      <c r="BA58" s="19" t="s">
        <v>2697</v>
      </c>
      <c r="BB58" s="19" t="s">
        <v>2709</v>
      </c>
      <c r="BC58" s="19" t="s">
        <v>2710</v>
      </c>
      <c r="BD58" s="19" t="s">
        <v>2711</v>
      </c>
      <c r="BE58" s="19" t="s">
        <v>2712</v>
      </c>
      <c r="BF58" s="19" t="s">
        <v>2692</v>
      </c>
      <c r="BG58" s="19" t="s">
        <v>2691</v>
      </c>
      <c r="BH58" s="19" t="s">
        <v>2702</v>
      </c>
      <c r="BI58" s="19" t="s">
        <v>2713</v>
      </c>
      <c r="BJ58" s="19" t="s">
        <v>2691</v>
      </c>
      <c r="BK58" s="0" t="s">
        <v>2714</v>
      </c>
      <c r="BL58" s="19" t="s">
        <v>2691</v>
      </c>
      <c r="BM58" s="0" t="s">
        <v>2715</v>
      </c>
      <c r="BN58" s="19" t="s">
        <v>2691</v>
      </c>
      <c r="BO58" s="19" t="s">
        <v>2691</v>
      </c>
      <c r="BP58" s="19" t="s">
        <v>2716</v>
      </c>
      <c r="BQ58" s="19" t="s">
        <v>2717</v>
      </c>
      <c r="BS58" s="0" t="s">
        <v>2691</v>
      </c>
      <c r="BT58" s="0" t="n">
        <f aca="false">49-(COUNTBLANK(U58:BQ58))</f>
        <v>49</v>
      </c>
      <c r="BU58" s="0" t="str">
        <f aca="false">CONCATENATE("*",BS58,"*")</f>
        <v>*grilling*</v>
      </c>
      <c r="BV58" s="0" t="n">
        <f aca="false">COUNTIFS(U58:BQ58,BU58)</f>
        <v>0</v>
      </c>
      <c r="BW58" s="13" t="n">
        <f aca="false">BV58/BT58</f>
        <v>0</v>
      </c>
      <c r="BZ58" s="14" t="str">
        <f aca="false">IF(BY58="","",(BY58/BT58))</f>
        <v/>
      </c>
      <c r="CA58" s="0" t="n">
        <f aca="false">COUNTIFS(U58:BQ58,BU57)</f>
        <v>0</v>
      </c>
      <c r="CB58" s="0" t="str">
        <f aca="false">IF(BX58="",BU58,BX58)</f>
        <v>*grilling*</v>
      </c>
      <c r="CC58" s="0" t="n">
        <f aca="false">COUNTIFS(U58:BQ58,CB57)</f>
        <v>0</v>
      </c>
      <c r="CD58" s="14" t="n">
        <f aca="false">CC58/BT58</f>
        <v>0</v>
      </c>
      <c r="CE58" s="0" t="s">
        <v>2718</v>
      </c>
      <c r="CF58" s="14" t="n">
        <f aca="false">(COUNTIFS(U58:BQ58,CE58))/BT58</f>
        <v>0</v>
      </c>
      <c r="CG58" s="19" t="s">
        <v>2719</v>
      </c>
      <c r="CH58" s="0" t="s">
        <v>2720</v>
      </c>
      <c r="CI58" s="14" t="n">
        <f aca="false">(COUNTIFS(U58:BQ58,CH58))/BT58</f>
        <v>0</v>
      </c>
      <c r="CJ58" s="14" t="n">
        <f aca="false">(COUNTIFS(U58:BQ58,CH57))/BT58</f>
        <v>0</v>
      </c>
      <c r="CK58" s="15" t="s">
        <v>2691</v>
      </c>
      <c r="CL58" s="0" t="s">
        <v>2686</v>
      </c>
      <c r="CX58" s="16" t="s">
        <v>3650</v>
      </c>
      <c r="CY58" s="16" t="s">
        <v>3689</v>
      </c>
      <c r="CZ58" s="16" t="s">
        <v>3642</v>
      </c>
    </row>
    <row r="59" customFormat="false" ht="14.4" hidden="false" customHeight="false" outlineLevel="0" collapsed="false">
      <c r="A59" s="4" t="s">
        <v>167</v>
      </c>
      <c r="B59" s="4" t="n">
        <v>1</v>
      </c>
      <c r="C59" s="4" t="n">
        <v>1</v>
      </c>
      <c r="D59" s="4" t="n">
        <v>1</v>
      </c>
      <c r="E59" s="4" t="n">
        <v>93</v>
      </c>
      <c r="F59" s="4" t="n">
        <v>48</v>
      </c>
      <c r="G59" s="4" t="n">
        <v>0</v>
      </c>
      <c r="H59" s="4" t="n">
        <v>48</v>
      </c>
      <c r="I59" s="4" t="n">
        <v>10048</v>
      </c>
      <c r="J59" s="4" t="n">
        <v>48</v>
      </c>
      <c r="K59" s="4" t="s">
        <v>200</v>
      </c>
      <c r="L59" s="4" t="s">
        <v>132</v>
      </c>
      <c r="M59" s="0" t="s">
        <v>2721</v>
      </c>
      <c r="N59" s="0" t="s">
        <v>2722</v>
      </c>
      <c r="O59" s="0" t="s">
        <v>2723</v>
      </c>
      <c r="R59" s="0" t="n">
        <f aca="false">(1+LEN(N59)-LEN(SUBSTITUTE(N59," ","")))+1</f>
        <v>6</v>
      </c>
      <c r="S59" s="0" t="n">
        <f aca="false">(1+LEN(O59)-LEN(SUBSTITUTE(O59," ","")))</f>
        <v>9</v>
      </c>
      <c r="T59" s="0" t="s">
        <v>2724</v>
      </c>
      <c r="U59" s="0" t="s">
        <v>2725</v>
      </c>
      <c r="V59" s="0" t="s">
        <v>2726</v>
      </c>
      <c r="W59" s="0" t="s">
        <v>2727</v>
      </c>
      <c r="X59" s="0" t="s">
        <v>2728</v>
      </c>
      <c r="Y59" s="0" t="s">
        <v>2729</v>
      </c>
      <c r="Z59" s="0" t="s">
        <v>2729</v>
      </c>
      <c r="AA59" s="0" t="s">
        <v>2730</v>
      </c>
      <c r="AB59" s="0" t="s">
        <v>2731</v>
      </c>
      <c r="AC59" s="0" t="s">
        <v>2732</v>
      </c>
      <c r="AD59" s="0" t="s">
        <v>2729</v>
      </c>
      <c r="AE59" s="0" t="s">
        <v>2733</v>
      </c>
      <c r="AF59" s="0" t="s">
        <v>2734</v>
      </c>
      <c r="AG59" s="0" t="s">
        <v>424</v>
      </c>
      <c r="AH59" s="0" t="s">
        <v>2729</v>
      </c>
      <c r="AI59" s="0" t="s">
        <v>2729</v>
      </c>
      <c r="AJ59" s="0" t="s">
        <v>2735</v>
      </c>
      <c r="AK59" s="0" t="s">
        <v>1583</v>
      </c>
      <c r="AL59" s="0" t="s">
        <v>2736</v>
      </c>
      <c r="AM59" s="0" t="s">
        <v>2729</v>
      </c>
      <c r="AN59" s="0" t="s">
        <v>2729</v>
      </c>
      <c r="AO59" s="0" t="s">
        <v>2737</v>
      </c>
      <c r="AP59" s="0" t="s">
        <v>2736</v>
      </c>
      <c r="AQ59" s="0" t="s">
        <v>2729</v>
      </c>
      <c r="AR59" s="0" t="s">
        <v>2729</v>
      </c>
      <c r="AS59" s="0" t="s">
        <v>2738</v>
      </c>
      <c r="AT59" s="0" t="s">
        <v>2736</v>
      </c>
      <c r="AU59" s="0" t="s">
        <v>967</v>
      </c>
      <c r="AV59" s="0" t="s">
        <v>2739</v>
      </c>
      <c r="AW59" s="0" t="s">
        <v>2729</v>
      </c>
      <c r="AX59" s="0" t="s">
        <v>1583</v>
      </c>
      <c r="AY59" s="0" t="s">
        <v>2729</v>
      </c>
      <c r="AZ59" s="0" t="s">
        <v>465</v>
      </c>
      <c r="BA59" s="0" t="s">
        <v>2729</v>
      </c>
      <c r="BB59" s="0" t="s">
        <v>2729</v>
      </c>
      <c r="BC59" s="0" t="s">
        <v>2734</v>
      </c>
      <c r="BD59" s="0" t="s">
        <v>2736</v>
      </c>
      <c r="BE59" s="0" t="s">
        <v>2729</v>
      </c>
      <c r="BF59" s="0" t="s">
        <v>2729</v>
      </c>
      <c r="BG59" s="0" t="s">
        <v>2729</v>
      </c>
      <c r="BH59" s="0" t="s">
        <v>2740</v>
      </c>
      <c r="BI59" s="0" t="s">
        <v>2729</v>
      </c>
      <c r="BJ59" s="0" t="s">
        <v>2725</v>
      </c>
      <c r="BK59" s="0" t="s">
        <v>2729</v>
      </c>
      <c r="BL59" s="0" t="s">
        <v>2729</v>
      </c>
      <c r="BM59" s="0" t="s">
        <v>2729</v>
      </c>
      <c r="BN59" s="0" t="s">
        <v>2741</v>
      </c>
      <c r="BO59" s="0" t="s">
        <v>2729</v>
      </c>
      <c r="BP59" s="0" t="s">
        <v>2742</v>
      </c>
      <c r="BQ59" s="0" t="s">
        <v>2734</v>
      </c>
      <c r="BS59" s="0" t="s">
        <v>2729</v>
      </c>
      <c r="BT59" s="0" t="n">
        <f aca="false">49-(COUNTBLANK(U59:BQ59))</f>
        <v>49</v>
      </c>
      <c r="BU59" s="0" t="str">
        <f aca="false">CONCATENATE("*",BS59,"*")</f>
        <v>*stain*</v>
      </c>
      <c r="BV59" s="0" t="n">
        <f aca="false">COUNTIFS(U59:BQ59,BU59)</f>
        <v>0</v>
      </c>
      <c r="BW59" s="13" t="n">
        <f aca="false">BV59/BT59</f>
        <v>0</v>
      </c>
      <c r="BZ59" s="14" t="str">
        <f aca="false">IF(BY59="","",(BY59/BT59))</f>
        <v/>
      </c>
      <c r="CA59" s="0" t="n">
        <f aca="false">COUNTIFS(U59:BQ59,BU60)</f>
        <v>0</v>
      </c>
      <c r="CB59" s="0" t="str">
        <f aca="false">IF(BX59="",BU59,BX59)</f>
        <v>*stain*</v>
      </c>
      <c r="CC59" s="0" t="n">
        <f aca="false">COUNTIFS(U59:BQ59,CB60)</f>
        <v>0</v>
      </c>
      <c r="CD59" s="14" t="n">
        <f aca="false">CC59/BT59</f>
        <v>0</v>
      </c>
      <c r="CE59" s="0" t="s">
        <v>2743</v>
      </c>
      <c r="CF59" s="14" t="n">
        <f aca="false">(COUNTIFS(U59:BQ59,CE59))/BT59</f>
        <v>0</v>
      </c>
      <c r="CH59" s="0" t="s">
        <v>2744</v>
      </c>
      <c r="CI59" s="14" t="n">
        <f aca="false">(COUNTIFS(U59:BQ59,CH59))/BT59</f>
        <v>0</v>
      </c>
      <c r="CJ59" s="14" t="n">
        <f aca="false">(COUNTIFS(U59:BQ59,CH60))/BT59</f>
        <v>0</v>
      </c>
      <c r="CK59" s="15" t="s">
        <v>2729</v>
      </c>
      <c r="CL59" s="0" t="s">
        <v>2745</v>
      </c>
      <c r="CN59" s="16"/>
      <c r="CO59" s="16"/>
      <c r="CP59" s="0" t="s">
        <v>2742</v>
      </c>
      <c r="CQ59" s="14" t="n">
        <v>0.0408163265306122</v>
      </c>
      <c r="CR59" s="0" t="str">
        <f aca="false">CONCATENATE(CP59,CS59)</f>
        <v>absorb*</v>
      </c>
      <c r="CS59" s="0" t="s">
        <v>3639</v>
      </c>
      <c r="CT59" s="0" t="n">
        <f aca="false">CP58</f>
        <v>0</v>
      </c>
      <c r="CU59" s="0" t="str">
        <f aca="false">CONCATENATE(CT59,CS59)</f>
        <v>0*</v>
      </c>
      <c r="CV59" s="14" t="n">
        <f aca="false">(COUNTIFS(U59:BQ59,CU59))/BT59</f>
        <v>0</v>
      </c>
      <c r="CW59" s="16"/>
      <c r="CX59" s="16" t="s">
        <v>3650</v>
      </c>
      <c r="CY59" s="16" t="s">
        <v>3690</v>
      </c>
      <c r="CZ59" s="16" t="s">
        <v>3642</v>
      </c>
    </row>
    <row r="60" customFormat="false" ht="14.4" hidden="false" customHeight="false" outlineLevel="0" collapsed="false">
      <c r="A60" s="4" t="s">
        <v>195</v>
      </c>
      <c r="B60" s="4" t="n">
        <v>1</v>
      </c>
      <c r="C60" s="4" t="n">
        <v>1</v>
      </c>
      <c r="D60" s="4" t="n">
        <v>2</v>
      </c>
      <c r="E60" s="4" t="n">
        <v>93</v>
      </c>
      <c r="F60" s="4" t="n">
        <v>48</v>
      </c>
      <c r="G60" s="4" t="n">
        <v>1</v>
      </c>
      <c r="H60" s="4" t="n">
        <v>1048</v>
      </c>
      <c r="I60" s="4" t="n">
        <v>11048</v>
      </c>
      <c r="J60" s="4" t="n">
        <v>1048</v>
      </c>
      <c r="K60" s="4" t="s">
        <v>200</v>
      </c>
      <c r="L60" s="4" t="s">
        <v>132</v>
      </c>
      <c r="M60" s="0" t="s">
        <v>2746</v>
      </c>
      <c r="N60" s="0" t="s">
        <v>2722</v>
      </c>
      <c r="O60" s="0" t="s">
        <v>2747</v>
      </c>
      <c r="R60" s="0" t="n">
        <f aca="false">(1+LEN(N60)-LEN(SUBSTITUTE(N60," ","")))+1</f>
        <v>6</v>
      </c>
      <c r="S60" s="0" t="n">
        <f aca="false">(1+LEN(O60)-LEN(SUBSTITUTE(O60," ","")))</f>
        <v>9</v>
      </c>
      <c r="T60" s="0" t="s">
        <v>2724</v>
      </c>
      <c r="U60" s="0" t="s">
        <v>2748</v>
      </c>
      <c r="V60" s="0" t="s">
        <v>2749</v>
      </c>
      <c r="W60" s="0" t="s">
        <v>2750</v>
      </c>
      <c r="X60" s="0" t="s">
        <v>967</v>
      </c>
      <c r="Y60" s="0" t="s">
        <v>482</v>
      </c>
      <c r="Z60" s="0" t="s">
        <v>2751</v>
      </c>
      <c r="AA60" s="0" t="s">
        <v>2752</v>
      </c>
      <c r="AB60" s="0" t="s">
        <v>482</v>
      </c>
      <c r="AC60" s="0" t="s">
        <v>2751</v>
      </c>
      <c r="AD60" s="0" t="s">
        <v>503</v>
      </c>
      <c r="AE60" s="0" t="s">
        <v>967</v>
      </c>
      <c r="AF60" s="0" t="s">
        <v>2753</v>
      </c>
      <c r="AG60" s="0" t="s">
        <v>2754</v>
      </c>
      <c r="AH60" s="0" t="s">
        <v>2755</v>
      </c>
      <c r="AI60" s="0" t="s">
        <v>2751</v>
      </c>
      <c r="AJ60" s="0" t="s">
        <v>486</v>
      </c>
      <c r="AK60" s="0" t="s">
        <v>2756</v>
      </c>
      <c r="AL60" s="0" t="s">
        <v>2757</v>
      </c>
      <c r="AM60" s="0" t="s">
        <v>486</v>
      </c>
      <c r="AN60" s="0" t="s">
        <v>967</v>
      </c>
      <c r="AO60" s="0" t="s">
        <v>1754</v>
      </c>
      <c r="AP60" s="0" t="s">
        <v>2758</v>
      </c>
      <c r="AQ60" s="0" t="s">
        <v>2759</v>
      </c>
      <c r="AR60" s="0" t="s">
        <v>2751</v>
      </c>
      <c r="AS60" s="0" t="s">
        <v>486</v>
      </c>
      <c r="AT60" s="0" t="s">
        <v>2760</v>
      </c>
      <c r="AU60" s="0" t="s">
        <v>2751</v>
      </c>
      <c r="AV60" s="0" t="s">
        <v>967</v>
      </c>
      <c r="AW60" s="0" t="s">
        <v>967</v>
      </c>
      <c r="AX60" s="0" t="s">
        <v>967</v>
      </c>
      <c r="AY60" s="0" t="s">
        <v>967</v>
      </c>
      <c r="AZ60" s="0" t="s">
        <v>2751</v>
      </c>
      <c r="BA60" s="0" t="s">
        <v>2761</v>
      </c>
      <c r="BB60" s="0" t="s">
        <v>967</v>
      </c>
      <c r="BC60" s="0" t="s">
        <v>2762</v>
      </c>
      <c r="BD60" s="0" t="s">
        <v>2763</v>
      </c>
      <c r="BE60" s="0" t="s">
        <v>2764</v>
      </c>
      <c r="BF60" s="0" t="s">
        <v>967</v>
      </c>
      <c r="BG60" s="0" t="s">
        <v>2763</v>
      </c>
      <c r="BH60" s="0" t="s">
        <v>967</v>
      </c>
      <c r="BI60" s="0" t="s">
        <v>2756</v>
      </c>
      <c r="BJ60" s="0" t="s">
        <v>2760</v>
      </c>
      <c r="BK60" s="0" t="s">
        <v>482</v>
      </c>
      <c r="BL60" s="0" t="s">
        <v>2751</v>
      </c>
      <c r="BM60" s="0" t="s">
        <v>1760</v>
      </c>
      <c r="BN60" s="0" t="s">
        <v>482</v>
      </c>
      <c r="BO60" s="0" t="s">
        <v>967</v>
      </c>
      <c r="BP60" s="0" t="s">
        <v>2765</v>
      </c>
      <c r="BQ60" s="0" t="s">
        <v>2766</v>
      </c>
      <c r="BS60" s="0" t="s">
        <v>967</v>
      </c>
      <c r="BT60" s="0" t="n">
        <f aca="false">49-(COUNTBLANK(U60:BQ60))</f>
        <v>49</v>
      </c>
      <c r="BU60" s="0" t="str">
        <f aca="false">CONCATENATE("*",BS60,"*")</f>
        <v>*drink*</v>
      </c>
      <c r="BV60" s="0" t="n">
        <f aca="false">COUNTIFS(U60:BQ60,BU60)</f>
        <v>0</v>
      </c>
      <c r="BW60" s="13" t="n">
        <f aca="false">BV60/BT60</f>
        <v>0</v>
      </c>
      <c r="BZ60" s="14" t="str">
        <f aca="false">IF(BY60="","",(BY60/BT60))</f>
        <v/>
      </c>
      <c r="CA60" s="0" t="n">
        <f aca="false">COUNTIFS(U60:BQ60,BU59)</f>
        <v>0</v>
      </c>
      <c r="CB60" s="0" t="str">
        <f aca="false">IF(BX60="",BU60,BX60)</f>
        <v>*drink*</v>
      </c>
      <c r="CC60" s="0" t="n">
        <f aca="false">COUNTIFS(U60:BQ60,CB59)</f>
        <v>0</v>
      </c>
      <c r="CD60" s="14" t="n">
        <f aca="false">CC60/BT60</f>
        <v>0</v>
      </c>
      <c r="CE60" s="0" t="s">
        <v>2767</v>
      </c>
      <c r="CF60" s="14" t="n">
        <f aca="false">(COUNTIFS(U60:BQ60,CE60))/BT60</f>
        <v>0</v>
      </c>
      <c r="CH60" s="0" t="s">
        <v>2768</v>
      </c>
      <c r="CI60" s="14" t="n">
        <f aca="false">(COUNTIFS(U60:BQ60,CH60))/BT60</f>
        <v>0</v>
      </c>
      <c r="CJ60" s="14" t="n">
        <f aca="false">(COUNTIFS(U60:BQ60,CH59))/BT60</f>
        <v>0</v>
      </c>
      <c r="CK60" s="15" t="s">
        <v>967</v>
      </c>
      <c r="CL60" s="0" t="s">
        <v>2745</v>
      </c>
      <c r="CO60" s="16"/>
      <c r="CP60" s="16"/>
      <c r="CQ60" s="16"/>
      <c r="CR60" s="16"/>
      <c r="CS60" s="16"/>
      <c r="CT60" s="16"/>
      <c r="CU60" s="16"/>
      <c r="CV60" s="16"/>
      <c r="CW60" s="16"/>
      <c r="CX60" s="16" t="s">
        <v>3650</v>
      </c>
      <c r="CY60" s="16" t="s">
        <v>3690</v>
      </c>
      <c r="CZ60" s="16" t="s">
        <v>3642</v>
      </c>
    </row>
    <row r="61" s="16" customFormat="true" ht="14.4" hidden="false" customHeight="false" outlineLevel="0" collapsed="false">
      <c r="A61" s="4" t="s">
        <v>167</v>
      </c>
      <c r="B61" s="4" t="n">
        <v>1</v>
      </c>
      <c r="C61" s="4" t="n">
        <v>1</v>
      </c>
      <c r="D61" s="4" t="n">
        <v>1</v>
      </c>
      <c r="E61" s="4" t="n">
        <v>103</v>
      </c>
      <c r="F61" s="4" t="n">
        <v>53</v>
      </c>
      <c r="G61" s="4" t="n">
        <v>0</v>
      </c>
      <c r="H61" s="4" t="n">
        <v>53</v>
      </c>
      <c r="I61" s="4" t="n">
        <v>10053</v>
      </c>
      <c r="J61" s="4" t="n">
        <v>53</v>
      </c>
      <c r="K61" s="4" t="s">
        <v>200</v>
      </c>
      <c r="L61" s="4" t="s">
        <v>132</v>
      </c>
      <c r="M61" s="16" t="s">
        <v>2947</v>
      </c>
      <c r="N61" s="16" t="s">
        <v>2948</v>
      </c>
      <c r="O61" s="16" t="s">
        <v>2949</v>
      </c>
      <c r="R61" s="16" t="n">
        <f aca="false">(1+LEN(N61)-LEN(SUBSTITUTE(N61," ","")))+1</f>
        <v>8</v>
      </c>
      <c r="S61" s="16" t="n">
        <f aca="false">(1+LEN(O61)-LEN(SUBSTITUTE(O61," ","")))</f>
        <v>12</v>
      </c>
      <c r="T61" s="16" t="s">
        <v>2382</v>
      </c>
      <c r="U61" s="16" t="s">
        <v>2414</v>
      </c>
      <c r="V61" s="16" t="s">
        <v>2950</v>
      </c>
      <c r="W61" s="16" t="s">
        <v>2951</v>
      </c>
      <c r="X61" s="16" t="s">
        <v>2952</v>
      </c>
      <c r="Y61" s="16" t="s">
        <v>154</v>
      </c>
      <c r="Z61" s="12"/>
      <c r="AA61" s="16" t="s">
        <v>2953</v>
      </c>
      <c r="AB61" s="16" t="s">
        <v>756</v>
      </c>
      <c r="AC61" s="16" t="s">
        <v>2414</v>
      </c>
      <c r="AD61" s="16" t="s">
        <v>154</v>
      </c>
      <c r="AE61" s="16" t="s">
        <v>2954</v>
      </c>
      <c r="AF61" s="16" t="s">
        <v>2955</v>
      </c>
      <c r="AG61" s="16" t="s">
        <v>2956</v>
      </c>
      <c r="AH61" s="16" t="s">
        <v>2957</v>
      </c>
      <c r="AI61" s="16" t="s">
        <v>2414</v>
      </c>
      <c r="AJ61" s="16" t="s">
        <v>2958</v>
      </c>
      <c r="AK61" s="16" t="s">
        <v>212</v>
      </c>
      <c r="AL61" s="16" t="s">
        <v>2959</v>
      </c>
      <c r="AM61" s="16" t="s">
        <v>154</v>
      </c>
      <c r="AN61" s="16" t="s">
        <v>2960</v>
      </c>
      <c r="AO61" s="16" t="s">
        <v>2961</v>
      </c>
      <c r="AP61" s="16" t="s">
        <v>2414</v>
      </c>
      <c r="AQ61" s="16" t="s">
        <v>1545</v>
      </c>
      <c r="AR61" s="16" t="s">
        <v>987</v>
      </c>
      <c r="AS61" s="16" t="s">
        <v>154</v>
      </c>
      <c r="AT61" s="16" t="s">
        <v>2956</v>
      </c>
      <c r="AU61" s="16" t="s">
        <v>756</v>
      </c>
      <c r="AV61" s="16" t="s">
        <v>2962</v>
      </c>
      <c r="AW61" s="16" t="s">
        <v>2414</v>
      </c>
      <c r="AX61" s="16" t="s">
        <v>879</v>
      </c>
      <c r="AY61" s="16" t="s">
        <v>734</v>
      </c>
      <c r="AZ61" s="16" t="s">
        <v>501</v>
      </c>
      <c r="BA61" s="16" t="s">
        <v>1160</v>
      </c>
      <c r="BB61" s="16" t="s">
        <v>2002</v>
      </c>
      <c r="BC61" s="16" t="s">
        <v>2958</v>
      </c>
      <c r="BD61" s="16" t="s">
        <v>2414</v>
      </c>
      <c r="BE61" s="16" t="s">
        <v>2414</v>
      </c>
      <c r="BF61" s="16" t="s">
        <v>501</v>
      </c>
      <c r="BG61" s="16" t="s">
        <v>154</v>
      </c>
      <c r="BH61" s="16" t="s">
        <v>212</v>
      </c>
      <c r="BI61" s="16" t="s">
        <v>2414</v>
      </c>
      <c r="BJ61" s="16" t="s">
        <v>987</v>
      </c>
      <c r="BK61" s="16" t="s">
        <v>2414</v>
      </c>
      <c r="BL61" s="16" t="s">
        <v>987</v>
      </c>
      <c r="BM61" s="16" t="s">
        <v>2414</v>
      </c>
      <c r="BN61" s="16" t="s">
        <v>2963</v>
      </c>
      <c r="BO61" s="16" t="s">
        <v>2414</v>
      </c>
      <c r="BP61" s="16" t="s">
        <v>1160</v>
      </c>
      <c r="BQ61" s="16" t="s">
        <v>2414</v>
      </c>
      <c r="BS61" s="16" t="s">
        <v>2414</v>
      </c>
      <c r="BT61" s="16" t="n">
        <f aca="false">49-(COUNTBLANK(U61:BQ61))</f>
        <v>48</v>
      </c>
      <c r="BU61" s="16" t="str">
        <f aca="false">CONCATENATE("*",BS61,"*")</f>
        <v>*fill*</v>
      </c>
      <c r="BV61" s="16" t="n">
        <f aca="false">COUNTIFS(U61:BQ61,BU61)</f>
        <v>0</v>
      </c>
      <c r="BW61" s="14" t="n">
        <f aca="false">BV61/BT61</f>
        <v>0</v>
      </c>
      <c r="BZ61" s="14" t="str">
        <f aca="false">IF(BY61="","",(BY61/BT61))</f>
        <v/>
      </c>
      <c r="CA61" s="16" t="n">
        <f aca="false">COUNTIFS(U61:BQ61,BU62)</f>
        <v>0</v>
      </c>
      <c r="CB61" s="16" t="str">
        <f aca="false">IF(BX61="",BU61,BX61)</f>
        <v>*fill*</v>
      </c>
      <c r="CC61" s="16" t="n">
        <f aca="false">COUNTIFS(U61:BQ61,CB62)</f>
        <v>0</v>
      </c>
      <c r="CD61" s="14" t="n">
        <f aca="false">CC61/BT61</f>
        <v>0</v>
      </c>
      <c r="CE61" s="16" t="s">
        <v>2964</v>
      </c>
      <c r="CF61" s="14" t="n">
        <f aca="false">(COUNTIFS(U61:BQ61,CE61))/BT61</f>
        <v>0</v>
      </c>
      <c r="CH61" s="16" t="s">
        <v>2965</v>
      </c>
      <c r="CI61" s="14" t="n">
        <f aca="false">(COUNTIFS(U61:BQ61,CH61))/BT61</f>
        <v>0</v>
      </c>
      <c r="CJ61" s="14" t="n">
        <f aca="false">(COUNTIFS(U61:BQ61,CH62))/BT61</f>
        <v>0</v>
      </c>
      <c r="CK61" s="15" t="s">
        <v>2414</v>
      </c>
      <c r="CL61" s="16" t="s">
        <v>2966</v>
      </c>
      <c r="CP61" s="16" t="s">
        <v>3691</v>
      </c>
      <c r="CQ61" s="14" t="n">
        <v>0</v>
      </c>
      <c r="CR61" s="16" t="str">
        <f aca="false">CONCATENATE(CP61,CS61)</f>
        <v>dispense*</v>
      </c>
      <c r="CS61" s="16" t="s">
        <v>3639</v>
      </c>
      <c r="CT61" s="16" t="n">
        <f aca="false">CP60</f>
        <v>0</v>
      </c>
      <c r="CU61" s="16" t="str">
        <f aca="false">CONCATENATE(CT61,CS61)</f>
        <v>0*</v>
      </c>
      <c r="CV61" s="14" t="n">
        <f aca="false">(COUNTIFS(U61:BQ61,CU61))/BT61</f>
        <v>0</v>
      </c>
      <c r="CX61" s="16" t="s">
        <v>3664</v>
      </c>
      <c r="CY61" s="16" t="s">
        <v>3692</v>
      </c>
      <c r="CZ61" s="16" t="s">
        <v>3642</v>
      </c>
    </row>
    <row r="62" customFormat="false" ht="14.4" hidden="false" customHeight="false" outlineLevel="0" collapsed="false">
      <c r="A62" s="4" t="s">
        <v>195</v>
      </c>
      <c r="B62" s="4" t="n">
        <v>1</v>
      </c>
      <c r="C62" s="4" t="n">
        <v>1</v>
      </c>
      <c r="D62" s="4" t="n">
        <v>2</v>
      </c>
      <c r="E62" s="4" t="n">
        <v>103</v>
      </c>
      <c r="F62" s="4" t="n">
        <v>53</v>
      </c>
      <c r="G62" s="4" t="n">
        <v>1</v>
      </c>
      <c r="H62" s="4" t="n">
        <v>1053</v>
      </c>
      <c r="I62" s="4" t="n">
        <v>11053</v>
      </c>
      <c r="J62" s="4" t="n">
        <v>1053</v>
      </c>
      <c r="K62" s="4" t="s">
        <v>200</v>
      </c>
      <c r="L62" s="4" t="s">
        <v>132</v>
      </c>
      <c r="M62" s="0" t="s">
        <v>2967</v>
      </c>
      <c r="N62" s="0" t="s">
        <v>2948</v>
      </c>
      <c r="O62" s="0" t="s">
        <v>2968</v>
      </c>
      <c r="R62" s="0" t="n">
        <f aca="false">(1+LEN(N62)-LEN(SUBSTITUTE(N62," ","")))+1</f>
        <v>8</v>
      </c>
      <c r="S62" s="0" t="n">
        <f aca="false">(1+LEN(O62)-LEN(SUBSTITUTE(O62," ","")))</f>
        <v>12</v>
      </c>
      <c r="T62" s="0" t="s">
        <v>2382</v>
      </c>
      <c r="U62" s="0" t="s">
        <v>2969</v>
      </c>
      <c r="V62" s="0" t="s">
        <v>2970</v>
      </c>
      <c r="W62" s="0" t="s">
        <v>2971</v>
      </c>
      <c r="X62" s="0" t="s">
        <v>2414</v>
      </c>
      <c r="Y62" s="0" t="s">
        <v>2969</v>
      </c>
      <c r="Z62" s="0" t="s">
        <v>2972</v>
      </c>
      <c r="AA62" s="0" t="s">
        <v>2973</v>
      </c>
      <c r="AB62" s="0" t="s">
        <v>2969</v>
      </c>
      <c r="AC62" s="0" t="s">
        <v>2969</v>
      </c>
      <c r="AD62" s="0" t="s">
        <v>2973</v>
      </c>
      <c r="AE62" s="0" t="s">
        <v>2414</v>
      </c>
      <c r="AF62" s="0" t="s">
        <v>2974</v>
      </c>
      <c r="AG62" s="0" t="s">
        <v>2975</v>
      </c>
      <c r="AH62" s="0" t="s">
        <v>2969</v>
      </c>
      <c r="AI62" s="0" t="s">
        <v>2969</v>
      </c>
      <c r="AJ62" s="0" t="s">
        <v>2970</v>
      </c>
      <c r="AK62" s="0" t="s">
        <v>2976</v>
      </c>
      <c r="AL62" s="0" t="s">
        <v>2380</v>
      </c>
      <c r="AM62" s="0" t="s">
        <v>2977</v>
      </c>
      <c r="AN62" s="0" t="s">
        <v>987</v>
      </c>
      <c r="AO62" s="0" t="s">
        <v>2380</v>
      </c>
      <c r="AP62" s="0" t="s">
        <v>2978</v>
      </c>
      <c r="AQ62" s="0" t="s">
        <v>2414</v>
      </c>
      <c r="AR62" s="0" t="s">
        <v>2979</v>
      </c>
      <c r="AS62" s="0" t="s">
        <v>2980</v>
      </c>
      <c r="AT62" s="0" t="s">
        <v>2969</v>
      </c>
      <c r="AU62" s="0" t="s">
        <v>373</v>
      </c>
      <c r="AV62" s="0" t="s">
        <v>2414</v>
      </c>
      <c r="AW62" s="0" t="s">
        <v>2380</v>
      </c>
      <c r="AX62" s="0" t="s">
        <v>987</v>
      </c>
      <c r="AY62" s="0" t="s">
        <v>2981</v>
      </c>
      <c r="AZ62" s="0" t="s">
        <v>2969</v>
      </c>
      <c r="BA62" s="0" t="s">
        <v>2969</v>
      </c>
      <c r="BB62" s="0" t="s">
        <v>2969</v>
      </c>
      <c r="BC62" s="0" t="s">
        <v>2969</v>
      </c>
      <c r="BD62" s="0" t="s">
        <v>2969</v>
      </c>
      <c r="BE62" s="0" t="s">
        <v>2982</v>
      </c>
      <c r="BF62" s="0" t="s">
        <v>2380</v>
      </c>
      <c r="BG62" s="0" t="s">
        <v>2969</v>
      </c>
      <c r="BH62" s="0" t="s">
        <v>2954</v>
      </c>
      <c r="BI62" s="0" t="s">
        <v>2983</v>
      </c>
      <c r="BJ62" s="0" t="s">
        <v>2969</v>
      </c>
      <c r="BK62" s="0" t="s">
        <v>2380</v>
      </c>
      <c r="BL62" s="0" t="s">
        <v>2969</v>
      </c>
      <c r="BM62" s="0" t="s">
        <v>1160</v>
      </c>
      <c r="BN62" s="0" t="s">
        <v>728</v>
      </c>
      <c r="BO62" s="0" t="s">
        <v>2380</v>
      </c>
      <c r="BP62" s="0" t="s">
        <v>2984</v>
      </c>
      <c r="BQ62" s="0" t="s">
        <v>2985</v>
      </c>
      <c r="BS62" s="0" t="s">
        <v>2969</v>
      </c>
      <c r="BT62" s="0" t="n">
        <f aca="false">49-(COUNTBLANK(U62:BQ62))</f>
        <v>49</v>
      </c>
      <c r="BU62" s="0" t="str">
        <f aca="false">CONCATENATE("*",BS62,"*")</f>
        <v>*take*</v>
      </c>
      <c r="BV62" s="0" t="n">
        <f aca="false">COUNTIFS(U62:BQ62,BU62)</f>
        <v>0</v>
      </c>
      <c r="BW62" s="14" t="n">
        <f aca="false">BV62/BT62</f>
        <v>0</v>
      </c>
      <c r="CA62" s="0" t="n">
        <f aca="false">COUNTIFS(U62:BQ62,BU61)</f>
        <v>0</v>
      </c>
      <c r="CB62" s="0" t="str">
        <f aca="false">IF(BX62="",BU62,BX62)</f>
        <v>*take*</v>
      </c>
      <c r="CC62" s="0" t="n">
        <f aca="false">COUNTIFS(U62:BQ62,CB61)</f>
        <v>0</v>
      </c>
      <c r="CD62" s="14" t="n">
        <f aca="false">CC62/BT62</f>
        <v>0</v>
      </c>
      <c r="CE62" s="0" t="s">
        <v>2986</v>
      </c>
      <c r="CF62" s="14" t="n">
        <f aca="false">(COUNTIFS(U62:BQ62,CE62))/BT62</f>
        <v>0</v>
      </c>
      <c r="CH62" s="0" t="s">
        <v>2987</v>
      </c>
      <c r="CI62" s="14" t="n">
        <f aca="false">(COUNTIFS(U62:BQ62,CH62))/BT62</f>
        <v>0</v>
      </c>
      <c r="CJ62" s="14" t="n">
        <f aca="false">(COUNTIFS(U62:BQ62,CH61))/BT62</f>
        <v>0</v>
      </c>
      <c r="CK62" s="15" t="s">
        <v>2969</v>
      </c>
      <c r="CL62" s="0" t="s">
        <v>2966</v>
      </c>
      <c r="CX62" s="16" t="s">
        <v>3664</v>
      </c>
      <c r="CY62" s="16" t="s">
        <v>3692</v>
      </c>
      <c r="CZ62" s="16" t="s">
        <v>3642</v>
      </c>
    </row>
    <row r="63" customFormat="false" ht="14.4" hidden="false" customHeight="false" outlineLevel="0" collapsed="false">
      <c r="A63" s="4" t="s">
        <v>167</v>
      </c>
      <c r="B63" s="4" t="n">
        <v>1</v>
      </c>
      <c r="C63" s="4" t="n">
        <v>1</v>
      </c>
      <c r="D63" s="4" t="n">
        <v>1</v>
      </c>
      <c r="E63" s="4" t="n">
        <v>106</v>
      </c>
      <c r="F63" s="4" t="n">
        <v>54</v>
      </c>
      <c r="G63" s="4" t="n">
        <v>0</v>
      </c>
      <c r="H63" s="4" t="n">
        <v>54</v>
      </c>
      <c r="I63" s="4" t="n">
        <v>10054</v>
      </c>
      <c r="J63" s="4" t="n">
        <v>54</v>
      </c>
      <c r="K63" s="4" t="s">
        <v>200</v>
      </c>
      <c r="L63" s="4" t="s">
        <v>132</v>
      </c>
      <c r="M63" s="0" t="s">
        <v>2988</v>
      </c>
      <c r="N63" s="0" t="s">
        <v>2989</v>
      </c>
      <c r="O63" s="0" t="s">
        <v>2990</v>
      </c>
      <c r="R63" s="0" t="n">
        <f aca="false">(1+LEN(N63)-LEN(SUBSTITUTE(N63," ","")))+1</f>
        <v>5</v>
      </c>
      <c r="S63" s="0" t="n">
        <f aca="false">(1+LEN(O63)-LEN(SUBSTITUTE(O63," ","")))</f>
        <v>11</v>
      </c>
      <c r="T63" s="0" t="s">
        <v>2382</v>
      </c>
      <c r="U63" s="0" t="s">
        <v>2991</v>
      </c>
      <c r="V63" s="0" t="s">
        <v>2992</v>
      </c>
      <c r="W63" s="0" t="s">
        <v>2993</v>
      </c>
      <c r="X63" s="0" t="s">
        <v>2994</v>
      </c>
      <c r="Y63" s="0" t="s">
        <v>2995</v>
      </c>
      <c r="Z63" s="0" t="s">
        <v>2996</v>
      </c>
      <c r="AA63" s="0" t="s">
        <v>2997</v>
      </c>
      <c r="AB63" s="0" t="s">
        <v>2998</v>
      </c>
      <c r="AC63" s="0" t="s">
        <v>2999</v>
      </c>
      <c r="AD63" s="0" t="s">
        <v>3000</v>
      </c>
      <c r="AE63" s="0" t="s">
        <v>1098</v>
      </c>
      <c r="AF63" s="0" t="s">
        <v>2995</v>
      </c>
      <c r="AG63" s="0" t="s">
        <v>2998</v>
      </c>
      <c r="AH63" s="0" t="s">
        <v>3001</v>
      </c>
      <c r="AI63" s="0" t="s">
        <v>3002</v>
      </c>
      <c r="AJ63" s="0" t="s">
        <v>1845</v>
      </c>
      <c r="AK63" s="0" t="s">
        <v>3003</v>
      </c>
      <c r="AL63" s="0" t="s">
        <v>3004</v>
      </c>
      <c r="AM63" s="0" t="s">
        <v>3005</v>
      </c>
      <c r="AN63" s="0" t="s">
        <v>2998</v>
      </c>
      <c r="AO63" s="0" t="s">
        <v>2998</v>
      </c>
      <c r="AP63" s="0" t="s">
        <v>3006</v>
      </c>
      <c r="AQ63" s="0" t="s">
        <v>2998</v>
      </c>
      <c r="AR63" s="0" t="s">
        <v>3007</v>
      </c>
      <c r="AS63" s="0" t="s">
        <v>1363</v>
      </c>
      <c r="AT63" s="0" t="s">
        <v>3001</v>
      </c>
      <c r="AU63" s="0" t="s">
        <v>677</v>
      </c>
      <c r="AV63" s="0" t="s">
        <v>1366</v>
      </c>
      <c r="AW63" s="0" t="s">
        <v>3008</v>
      </c>
      <c r="AX63" s="0" t="s">
        <v>217</v>
      </c>
      <c r="AY63" s="0" t="s">
        <v>3009</v>
      </c>
      <c r="AZ63" s="0" t="s">
        <v>149</v>
      </c>
      <c r="BA63" s="0" t="s">
        <v>3010</v>
      </c>
      <c r="BB63" s="0" t="s">
        <v>2998</v>
      </c>
      <c r="BC63" s="0" t="s">
        <v>3011</v>
      </c>
      <c r="BD63" s="0" t="s">
        <v>3012</v>
      </c>
      <c r="BE63" s="0" t="s">
        <v>3013</v>
      </c>
      <c r="BF63" s="0" t="s">
        <v>2998</v>
      </c>
      <c r="BG63" s="0" t="s">
        <v>2998</v>
      </c>
      <c r="BH63" s="0" t="s">
        <v>2998</v>
      </c>
      <c r="BI63" s="0" t="s">
        <v>2998</v>
      </c>
      <c r="BJ63" s="0" t="s">
        <v>3014</v>
      </c>
      <c r="BK63" s="0" t="s">
        <v>2998</v>
      </c>
      <c r="BL63" s="0" t="s">
        <v>3015</v>
      </c>
      <c r="BM63" s="0" t="s">
        <v>3016</v>
      </c>
      <c r="BN63" s="0" t="s">
        <v>3017</v>
      </c>
      <c r="BO63" s="0" t="s">
        <v>2002</v>
      </c>
      <c r="BP63" s="0" t="s">
        <v>1845</v>
      </c>
      <c r="BQ63" s="0" t="s">
        <v>3018</v>
      </c>
      <c r="BS63" s="0" t="s">
        <v>3019</v>
      </c>
      <c r="BT63" s="0" t="n">
        <f aca="false">49-(COUNTBLANK(U63:BQ63))</f>
        <v>49</v>
      </c>
      <c r="BU63" s="0" t="str">
        <f aca="false">CONCATENATE("*",BS63,"*")</f>
        <v>*found*</v>
      </c>
      <c r="BV63" s="0" t="n">
        <f aca="false">COUNTIFS(U63:BQ63,BU63)</f>
        <v>0</v>
      </c>
      <c r="BW63" s="14" t="n">
        <f aca="false">BV63/BT63</f>
        <v>0</v>
      </c>
      <c r="BX63" s="0" t="s">
        <v>3020</v>
      </c>
      <c r="BY63" s="0" t="n">
        <f aca="false">COUNTIFS(U63:BQ63,BX63)</f>
        <v>0</v>
      </c>
      <c r="BZ63" s="13" t="n">
        <f aca="false">IF(BY63="","",(BY63/BT63))</f>
        <v>0</v>
      </c>
      <c r="CA63" s="0" t="n">
        <f aca="false">COUNTIFS(U63:BQ63,BU64)</f>
        <v>0</v>
      </c>
      <c r="CB63" s="0" t="str">
        <f aca="false">IF(BX63="",BU63,BX63)</f>
        <v>*educate*</v>
      </c>
      <c r="CC63" s="0" t="n">
        <f aca="false">COUNTIFS(U63:BQ63,CB64)</f>
        <v>0</v>
      </c>
      <c r="CD63" s="14" t="n">
        <f aca="false">CC63/BT63</f>
        <v>0</v>
      </c>
      <c r="CE63" s="0" t="s">
        <v>3020</v>
      </c>
      <c r="CF63" s="14" t="n">
        <f aca="false">(COUNTIFS(U63:BQ63,CE63))/BT63</f>
        <v>0</v>
      </c>
      <c r="CH63" s="0" t="s">
        <v>3021</v>
      </c>
      <c r="CI63" s="14" t="n">
        <f aca="false">(COUNTIFS(U63:BQ63,CH63))/BT63</f>
        <v>0</v>
      </c>
      <c r="CJ63" s="14" t="n">
        <f aca="false">(COUNTIFS(U63:BQ63,CH64))/BT63</f>
        <v>0</v>
      </c>
      <c r="CK63" s="15" t="s">
        <v>2998</v>
      </c>
      <c r="CL63" s="0" t="s">
        <v>3022</v>
      </c>
      <c r="CO63" s="16"/>
      <c r="CP63" s="0" t="s">
        <v>3693</v>
      </c>
      <c r="CQ63" s="14" t="n">
        <v>0</v>
      </c>
      <c r="CR63" s="0" t="str">
        <f aca="false">CONCATENATE(CP63,CS63)</f>
        <v>instruct*</v>
      </c>
      <c r="CS63" s="0" t="s">
        <v>3639</v>
      </c>
      <c r="CT63" s="0" t="n">
        <f aca="false">CP64</f>
        <v>0</v>
      </c>
      <c r="CU63" s="0" t="str">
        <f aca="false">CONCATENATE(CT63,CS63)</f>
        <v>0*</v>
      </c>
      <c r="CV63" s="14" t="n">
        <f aca="false">(COUNTIFS(U63:BQ63,CU63))/BT63</f>
        <v>0</v>
      </c>
      <c r="CW63" s="16"/>
      <c r="CX63" s="16" t="s">
        <v>3664</v>
      </c>
      <c r="CY63" s="16" t="s">
        <v>3694</v>
      </c>
      <c r="CZ63" s="16" t="s">
        <v>3642</v>
      </c>
    </row>
    <row r="64" customFormat="false" ht="14.4" hidden="false" customHeight="false" outlineLevel="0" collapsed="false">
      <c r="A64" s="4" t="s">
        <v>195</v>
      </c>
      <c r="B64" s="4" t="n">
        <v>1</v>
      </c>
      <c r="C64" s="4" t="n">
        <v>1</v>
      </c>
      <c r="D64" s="4" t="n">
        <v>2</v>
      </c>
      <c r="E64" s="4" t="n">
        <v>106</v>
      </c>
      <c r="F64" s="4" t="n">
        <v>54</v>
      </c>
      <c r="G64" s="4" t="n">
        <v>1</v>
      </c>
      <c r="H64" s="4" t="n">
        <v>1054</v>
      </c>
      <c r="I64" s="4" t="n">
        <v>11054</v>
      </c>
      <c r="J64" s="4" t="n">
        <v>1054</v>
      </c>
      <c r="K64" s="4" t="s">
        <v>200</v>
      </c>
      <c r="L64" s="4" t="s">
        <v>132</v>
      </c>
      <c r="M64" s="0" t="s">
        <v>3023</v>
      </c>
      <c r="N64" s="0" t="s">
        <v>2989</v>
      </c>
      <c r="O64" s="0" t="s">
        <v>3024</v>
      </c>
      <c r="R64" s="0" t="n">
        <f aca="false">(1+LEN(N64)-LEN(SUBSTITUTE(N64," ","")))+1</f>
        <v>5</v>
      </c>
      <c r="S64" s="0" t="n">
        <f aca="false">(1+LEN(O64)-LEN(SUBSTITUTE(O64," ","")))</f>
        <v>11</v>
      </c>
      <c r="T64" s="0" t="s">
        <v>2382</v>
      </c>
      <c r="U64" s="0" t="s">
        <v>1363</v>
      </c>
      <c r="V64" s="0" t="s">
        <v>3025</v>
      </c>
      <c r="W64" s="0" t="s">
        <v>3026</v>
      </c>
      <c r="X64" s="0" t="s">
        <v>1098</v>
      </c>
      <c r="Y64" s="0" t="s">
        <v>3027</v>
      </c>
      <c r="Z64" s="0" t="s">
        <v>1363</v>
      </c>
      <c r="AA64" s="0" t="s">
        <v>3028</v>
      </c>
      <c r="AB64" s="0" t="s">
        <v>1098</v>
      </c>
      <c r="AC64" s="0" t="s">
        <v>3029</v>
      </c>
      <c r="AD64" s="0" t="s">
        <v>3030</v>
      </c>
      <c r="AE64" s="0" t="s">
        <v>1363</v>
      </c>
      <c r="AF64" s="0" t="s">
        <v>3031</v>
      </c>
      <c r="AG64" s="0" t="s">
        <v>3032</v>
      </c>
      <c r="AH64" s="0" t="s">
        <v>1098</v>
      </c>
      <c r="AI64" s="12"/>
      <c r="AJ64" s="0" t="s">
        <v>3033</v>
      </c>
      <c r="AK64" s="0" t="s">
        <v>3034</v>
      </c>
      <c r="AL64" s="0" t="s">
        <v>3035</v>
      </c>
      <c r="AM64" s="0" t="s">
        <v>3036</v>
      </c>
      <c r="AN64" s="0" t="s">
        <v>1363</v>
      </c>
      <c r="AO64" s="0" t="s">
        <v>3037</v>
      </c>
      <c r="AP64" s="0" t="s">
        <v>3038</v>
      </c>
      <c r="AQ64" s="0" t="s">
        <v>1363</v>
      </c>
      <c r="AR64" s="0" t="s">
        <v>3039</v>
      </c>
      <c r="AS64" s="0" t="s">
        <v>3040</v>
      </c>
      <c r="AT64" s="0" t="s">
        <v>3030</v>
      </c>
      <c r="AU64" s="0" t="s">
        <v>3041</v>
      </c>
      <c r="AV64" s="0" t="s">
        <v>1098</v>
      </c>
      <c r="AW64" s="0" t="s">
        <v>3042</v>
      </c>
      <c r="AX64" s="0" t="s">
        <v>1098</v>
      </c>
      <c r="AY64" s="0" t="s">
        <v>1363</v>
      </c>
      <c r="AZ64" s="0" t="s">
        <v>3043</v>
      </c>
      <c r="BA64" s="0" t="s">
        <v>3044</v>
      </c>
      <c r="BB64" s="0" t="s">
        <v>1363</v>
      </c>
      <c r="BC64" s="0" t="s">
        <v>1363</v>
      </c>
      <c r="BD64" s="0" t="s">
        <v>3045</v>
      </c>
      <c r="BE64" s="0" t="s">
        <v>1363</v>
      </c>
      <c r="BF64" s="0" t="s">
        <v>1363</v>
      </c>
      <c r="BG64" s="0" t="s">
        <v>1363</v>
      </c>
      <c r="BH64" s="0" t="s">
        <v>1363</v>
      </c>
      <c r="BI64" s="0" t="s">
        <v>3046</v>
      </c>
      <c r="BJ64" s="0" t="s">
        <v>1363</v>
      </c>
      <c r="BK64" s="0" t="s">
        <v>3047</v>
      </c>
      <c r="BL64" s="0" t="s">
        <v>1363</v>
      </c>
      <c r="BM64" s="0" t="s">
        <v>1850</v>
      </c>
      <c r="BN64" s="0" t="s">
        <v>3048</v>
      </c>
      <c r="BO64" s="0" t="s">
        <v>3049</v>
      </c>
      <c r="BP64" s="0" t="s">
        <v>3050</v>
      </c>
      <c r="BQ64" s="0" t="s">
        <v>1363</v>
      </c>
      <c r="BS64" s="0" t="s">
        <v>2002</v>
      </c>
      <c r="BT64" s="0" t="n">
        <f aca="false">49-(COUNTBLANK(U64:BQ64))</f>
        <v>48</v>
      </c>
      <c r="BU64" s="0" t="str">
        <f aca="false">CONCATENATE("*",BS64,"*")</f>
        <v>*attend*</v>
      </c>
      <c r="BV64" s="0" t="n">
        <f aca="false">COUNTIFS(U64:BQ64,BU64)</f>
        <v>0</v>
      </c>
      <c r="BW64" s="14" t="n">
        <f aca="false">BV64/BT64</f>
        <v>0</v>
      </c>
      <c r="BX64" s="0" t="s">
        <v>1372</v>
      </c>
      <c r="BY64" s="0" t="n">
        <f aca="false">COUNTIFS(U64:BQ64,BX64)</f>
        <v>0</v>
      </c>
      <c r="BZ64" s="13" t="n">
        <f aca="false">IF(BY64="","",(BY64/BT64))</f>
        <v>0</v>
      </c>
      <c r="CA64" s="0" t="n">
        <f aca="false">COUNTIFS(U64:BQ64,BU63)</f>
        <v>0</v>
      </c>
      <c r="CB64" s="0" t="str">
        <f aca="false">IF(BX64="",BU64,BX64)</f>
        <v>*graduate*</v>
      </c>
      <c r="CC64" s="0" t="n">
        <f aca="false">COUNTIFS(U64:BQ64,CB63)</f>
        <v>0</v>
      </c>
      <c r="CD64" s="14" t="n">
        <f aca="false">CC64/BT64</f>
        <v>0</v>
      </c>
      <c r="CE64" s="0" t="s">
        <v>1372</v>
      </c>
      <c r="CF64" s="14" t="n">
        <f aca="false">(COUNTIFS(U64:BQ64,CE64))/BT64</f>
        <v>0</v>
      </c>
      <c r="CH64" s="0" t="s">
        <v>1373</v>
      </c>
      <c r="CI64" s="14" t="n">
        <f aca="false">(COUNTIFS(U64:BQ64,CH64))/BT64</f>
        <v>0</v>
      </c>
      <c r="CJ64" s="14" t="n">
        <f aca="false">(COUNTIFS(U64:BQ64,CH63))/BT64</f>
        <v>0</v>
      </c>
      <c r="CK64" s="15" t="s">
        <v>1363</v>
      </c>
      <c r="CL64" s="0" t="s">
        <v>3022</v>
      </c>
      <c r="CO64" s="16"/>
      <c r="CP64" s="16"/>
      <c r="CQ64" s="16"/>
      <c r="CR64" s="16"/>
      <c r="CS64" s="16"/>
      <c r="CT64" s="16"/>
      <c r="CU64" s="16"/>
      <c r="CV64" s="16"/>
      <c r="CW64" s="16"/>
      <c r="CX64" s="16" t="s">
        <v>3664</v>
      </c>
      <c r="CY64" s="16" t="s">
        <v>3694</v>
      </c>
      <c r="CZ64" s="16" t="s">
        <v>3642</v>
      </c>
    </row>
    <row r="65" s="16" customFormat="true" ht="14.4" hidden="false" customHeight="false" outlineLevel="0" collapsed="false">
      <c r="A65" s="4" t="s">
        <v>167</v>
      </c>
      <c r="B65" s="4" t="n">
        <v>1</v>
      </c>
      <c r="C65" s="4" t="n">
        <v>1</v>
      </c>
      <c r="D65" s="4" t="n">
        <v>1</v>
      </c>
      <c r="E65" s="4" t="n">
        <v>113</v>
      </c>
      <c r="F65" s="4" t="n">
        <v>58</v>
      </c>
      <c r="G65" s="4" t="n">
        <v>0</v>
      </c>
      <c r="H65" s="4" t="n">
        <v>58</v>
      </c>
      <c r="I65" s="4" t="n">
        <v>10058</v>
      </c>
      <c r="J65" s="4" t="n">
        <v>58</v>
      </c>
      <c r="K65" s="4" t="s">
        <v>200</v>
      </c>
      <c r="L65" s="4" t="s">
        <v>132</v>
      </c>
      <c r="M65" s="16" t="s">
        <v>3216</v>
      </c>
      <c r="N65" s="16" t="s">
        <v>3217</v>
      </c>
      <c r="O65" s="16" t="s">
        <v>3218</v>
      </c>
      <c r="R65" s="16" t="n">
        <f aca="false">(1+LEN(N65)-LEN(SUBSTITUTE(N65," ","")))+1</f>
        <v>7</v>
      </c>
      <c r="S65" s="16" t="n">
        <f aca="false">(1+LEN(O65)-LEN(SUBSTITUTE(O65," ","")))</f>
        <v>11</v>
      </c>
      <c r="T65" s="16" t="s">
        <v>3153</v>
      </c>
      <c r="U65" s="16" t="s">
        <v>3219</v>
      </c>
      <c r="V65" s="16" t="s">
        <v>3220</v>
      </c>
      <c r="W65" s="16" t="s">
        <v>3221</v>
      </c>
      <c r="X65" s="16" t="s">
        <v>3222</v>
      </c>
      <c r="Y65" s="16" t="s">
        <v>3223</v>
      </c>
      <c r="Z65" s="16" t="s">
        <v>3224</v>
      </c>
      <c r="AA65" s="16" t="s">
        <v>3225</v>
      </c>
      <c r="AB65" s="16" t="s">
        <v>3226</v>
      </c>
      <c r="AC65" s="16" t="s">
        <v>3227</v>
      </c>
      <c r="AD65" s="16" t="s">
        <v>1520</v>
      </c>
      <c r="AE65" s="16" t="s">
        <v>3228</v>
      </c>
      <c r="AF65" s="16" t="s">
        <v>3229</v>
      </c>
      <c r="AG65" s="16" t="s">
        <v>3230</v>
      </c>
      <c r="AH65" s="16" t="s">
        <v>3231</v>
      </c>
      <c r="AI65" s="16" t="s">
        <v>2380</v>
      </c>
      <c r="AJ65" s="16" t="s">
        <v>3232</v>
      </c>
      <c r="AK65" s="16" t="s">
        <v>1045</v>
      </c>
      <c r="AL65" s="16" t="s">
        <v>3233</v>
      </c>
      <c r="AM65" s="16" t="s">
        <v>3227</v>
      </c>
      <c r="AN65" s="16" t="s">
        <v>3227</v>
      </c>
      <c r="AO65" s="16" t="s">
        <v>3234</v>
      </c>
      <c r="AP65" s="16" t="s">
        <v>3227</v>
      </c>
      <c r="AQ65" s="16" t="s">
        <v>1520</v>
      </c>
      <c r="AR65" s="16" t="s">
        <v>3224</v>
      </c>
      <c r="AS65" s="16" t="s">
        <v>3231</v>
      </c>
      <c r="AT65" s="16" t="s">
        <v>3234</v>
      </c>
      <c r="AU65" s="16" t="s">
        <v>3227</v>
      </c>
      <c r="AV65" s="16" t="s">
        <v>3235</v>
      </c>
      <c r="AW65" s="16" t="s">
        <v>3224</v>
      </c>
      <c r="AX65" s="16" t="s">
        <v>892</v>
      </c>
      <c r="AY65" s="16" t="s">
        <v>3231</v>
      </c>
      <c r="AZ65" s="16" t="s">
        <v>3236</v>
      </c>
      <c r="BA65" s="16" t="s">
        <v>3227</v>
      </c>
      <c r="BB65" s="16" t="s">
        <v>3227</v>
      </c>
      <c r="BC65" s="16" t="s">
        <v>3224</v>
      </c>
      <c r="BD65" s="16" t="s">
        <v>3227</v>
      </c>
      <c r="BE65" s="16" t="s">
        <v>3231</v>
      </c>
      <c r="BF65" s="16" t="s">
        <v>1184</v>
      </c>
      <c r="BG65" s="16" t="s">
        <v>2380</v>
      </c>
      <c r="BH65" s="16" t="s">
        <v>3237</v>
      </c>
      <c r="BI65" s="16" t="s">
        <v>3227</v>
      </c>
      <c r="BJ65" s="16" t="s">
        <v>3238</v>
      </c>
      <c r="BK65" s="16" t="s">
        <v>3231</v>
      </c>
      <c r="BL65" s="16" t="s">
        <v>3239</v>
      </c>
      <c r="BM65" s="16" t="s">
        <v>3227</v>
      </c>
      <c r="BN65" s="16" t="s">
        <v>3239</v>
      </c>
      <c r="BO65" s="16" t="s">
        <v>3240</v>
      </c>
      <c r="BP65" s="16" t="s">
        <v>3227</v>
      </c>
      <c r="BQ65" s="16" t="s">
        <v>3224</v>
      </c>
      <c r="BS65" s="16" t="s">
        <v>3227</v>
      </c>
      <c r="BT65" s="16" t="n">
        <f aca="false">49-(COUNTBLANK(U65:BQ65))</f>
        <v>49</v>
      </c>
      <c r="BU65" s="16" t="str">
        <f aca="false">CONCATENATE("*",BS65,"*")</f>
        <v>*knock*</v>
      </c>
      <c r="BV65" s="16" t="n">
        <f aca="false">COUNTIFS(U65:BQ65,BU65)</f>
        <v>0</v>
      </c>
      <c r="BW65" s="18" t="n">
        <f aca="false">BV65/BT65</f>
        <v>0</v>
      </c>
      <c r="BZ65" s="14" t="str">
        <f aca="false">IF(BY65="","",(BY65/BT65))</f>
        <v/>
      </c>
      <c r="CA65" s="16" t="n">
        <f aca="false">COUNTIFS(U65:BQ65,BU66)</f>
        <v>0</v>
      </c>
      <c r="CB65" s="16" t="str">
        <f aca="false">IF(BX65="",BU65,BX65)</f>
        <v>*knock*</v>
      </c>
      <c r="CC65" s="16" t="n">
        <f aca="false">COUNTIFS(U65:BQ65,CB66)</f>
        <v>0</v>
      </c>
      <c r="CD65" s="14" t="n">
        <f aca="false">CC65/BT65</f>
        <v>0</v>
      </c>
      <c r="CE65" s="16" t="s">
        <v>3241</v>
      </c>
      <c r="CF65" s="14" t="n">
        <f aca="false">(COUNTIFS(U65:BQ65,CE65))/BT65</f>
        <v>0</v>
      </c>
      <c r="CH65" s="16" t="s">
        <v>3242</v>
      </c>
      <c r="CI65" s="14" t="n">
        <f aca="false">(COUNTIFS(U65:BQ65,CH65))/BT65</f>
        <v>0</v>
      </c>
      <c r="CJ65" s="14" t="n">
        <f aca="false">(COUNTIFS(U65:BQ65,CH66))/BT65</f>
        <v>0</v>
      </c>
      <c r="CK65" s="15" t="s">
        <v>3227</v>
      </c>
      <c r="CL65" s="16" t="s">
        <v>3243</v>
      </c>
      <c r="CP65" s="16" t="s">
        <v>3695</v>
      </c>
      <c r="CQ65" s="14" t="n">
        <v>0.0204081632653061</v>
      </c>
      <c r="CR65" s="16" t="str">
        <f aca="false">CONCATENATE(CP65,CS65)</f>
        <v>buzz*</v>
      </c>
      <c r="CS65" s="16" t="s">
        <v>3639</v>
      </c>
      <c r="CT65" s="16" t="n">
        <f aca="false">CP66</f>
        <v>0</v>
      </c>
      <c r="CU65" s="16" t="str">
        <f aca="false">CONCATENATE(CT65,CS65)</f>
        <v>0*</v>
      </c>
      <c r="CV65" s="14" t="n">
        <f aca="false">(COUNTIFS(U65:BQ65,CU65))/BT65</f>
        <v>0</v>
      </c>
      <c r="CX65" s="16" t="s">
        <v>3640</v>
      </c>
      <c r="CY65" s="16" t="s">
        <v>3696</v>
      </c>
      <c r="CZ65" s="16" t="s">
        <v>3642</v>
      </c>
    </row>
    <row r="66" customFormat="false" ht="14.4" hidden="false" customHeight="false" outlineLevel="0" collapsed="false">
      <c r="A66" s="4" t="s">
        <v>195</v>
      </c>
      <c r="B66" s="4" t="n">
        <v>1</v>
      </c>
      <c r="C66" s="4" t="n">
        <v>1</v>
      </c>
      <c r="D66" s="4" t="n">
        <v>2</v>
      </c>
      <c r="E66" s="4" t="n">
        <v>113</v>
      </c>
      <c r="F66" s="4" t="n">
        <v>58</v>
      </c>
      <c r="G66" s="4" t="n">
        <v>1</v>
      </c>
      <c r="H66" s="4" t="n">
        <v>1058</v>
      </c>
      <c r="I66" s="4" t="n">
        <v>11058</v>
      </c>
      <c r="J66" s="4" t="n">
        <v>1058</v>
      </c>
      <c r="K66" s="4" t="s">
        <v>200</v>
      </c>
      <c r="L66" s="4" t="s">
        <v>132</v>
      </c>
      <c r="M66" s="0" t="s">
        <v>3244</v>
      </c>
      <c r="N66" s="0" t="s">
        <v>3217</v>
      </c>
      <c r="O66" s="0" t="s">
        <v>3245</v>
      </c>
      <c r="R66" s="0" t="n">
        <f aca="false">(1+LEN(N66)-LEN(SUBSTITUTE(N66," ","")))+1</f>
        <v>7</v>
      </c>
      <c r="S66" s="0" t="n">
        <f aca="false">(1+LEN(O66)-LEN(SUBSTITUTE(O66," ","")))</f>
        <v>11</v>
      </c>
      <c r="T66" s="0" t="s">
        <v>3153</v>
      </c>
      <c r="U66" s="0" t="s">
        <v>1595</v>
      </c>
      <c r="V66" s="0" t="s">
        <v>3246</v>
      </c>
      <c r="W66" s="0" t="s">
        <v>3247</v>
      </c>
      <c r="X66" s="0" t="s">
        <v>3232</v>
      </c>
      <c r="Y66" s="0" t="s">
        <v>3248</v>
      </c>
      <c r="Z66" s="0" t="s">
        <v>3249</v>
      </c>
      <c r="AA66" s="0" t="s">
        <v>3250</v>
      </c>
      <c r="AB66" s="0" t="s">
        <v>3251</v>
      </c>
      <c r="AC66" s="0" t="s">
        <v>3252</v>
      </c>
      <c r="AD66" s="0" t="s">
        <v>3253</v>
      </c>
      <c r="AE66" s="0" t="s">
        <v>3254</v>
      </c>
      <c r="AF66" s="0" t="s">
        <v>3255</v>
      </c>
      <c r="AG66" s="0" t="s">
        <v>3256</v>
      </c>
      <c r="AH66" s="0" t="s">
        <v>2842</v>
      </c>
      <c r="AI66" s="0" t="s">
        <v>3257</v>
      </c>
      <c r="AJ66" s="0" t="s">
        <v>3258</v>
      </c>
      <c r="AK66" s="0" t="s">
        <v>3259</v>
      </c>
      <c r="AL66" s="0" t="s">
        <v>3254</v>
      </c>
      <c r="AM66" s="0" t="s">
        <v>3080</v>
      </c>
      <c r="AN66" s="0" t="s">
        <v>677</v>
      </c>
      <c r="AO66" s="0" t="s">
        <v>677</v>
      </c>
      <c r="AP66" s="0" t="s">
        <v>3254</v>
      </c>
      <c r="AQ66" s="0" t="s">
        <v>3260</v>
      </c>
      <c r="AR66" s="0" t="s">
        <v>3258</v>
      </c>
      <c r="AS66" s="0" t="s">
        <v>3261</v>
      </c>
      <c r="AT66" s="0" t="s">
        <v>677</v>
      </c>
      <c r="AU66" s="0" t="s">
        <v>3254</v>
      </c>
      <c r="AV66" s="0" t="s">
        <v>304</v>
      </c>
      <c r="AW66" s="0" t="s">
        <v>677</v>
      </c>
      <c r="AX66" s="0" t="s">
        <v>2380</v>
      </c>
      <c r="AY66" s="0" t="s">
        <v>2380</v>
      </c>
      <c r="AZ66" s="0" t="s">
        <v>677</v>
      </c>
      <c r="BA66" s="0" t="s">
        <v>3262</v>
      </c>
      <c r="BB66" s="0" t="s">
        <v>677</v>
      </c>
      <c r="BC66" s="0" t="s">
        <v>677</v>
      </c>
      <c r="BD66" s="0" t="s">
        <v>1739</v>
      </c>
      <c r="BE66" s="0" t="s">
        <v>3254</v>
      </c>
      <c r="BF66" s="0" t="s">
        <v>1741</v>
      </c>
      <c r="BG66" s="0" t="s">
        <v>3263</v>
      </c>
      <c r="BH66" s="0" t="s">
        <v>3264</v>
      </c>
      <c r="BI66" s="0" t="s">
        <v>3265</v>
      </c>
      <c r="BJ66" s="0" t="s">
        <v>677</v>
      </c>
      <c r="BK66" s="0" t="s">
        <v>1636</v>
      </c>
      <c r="BL66" s="0" t="s">
        <v>3266</v>
      </c>
      <c r="BM66" s="0" t="s">
        <v>3267</v>
      </c>
      <c r="BN66" s="12"/>
      <c r="BO66" s="0" t="s">
        <v>3258</v>
      </c>
      <c r="BP66" s="0" t="s">
        <v>3268</v>
      </c>
      <c r="BQ66" s="0" t="s">
        <v>677</v>
      </c>
      <c r="BS66" s="0" t="s">
        <v>3254</v>
      </c>
      <c r="BT66" s="0" t="n">
        <f aca="false">49-(COUNTBLANK(U66:BQ66))</f>
        <v>48</v>
      </c>
      <c r="BU66" s="0" t="str">
        <f aca="false">CONCATENATE("*",BS66,"*")</f>
        <v>*rent*</v>
      </c>
      <c r="BV66" s="0" t="n">
        <f aca="false">COUNTIFS(U66:BQ66,BU66)</f>
        <v>0</v>
      </c>
      <c r="BW66" s="14" t="n">
        <f aca="false">BV66/BT66</f>
        <v>0</v>
      </c>
      <c r="BX66" s="0" t="s">
        <v>1627</v>
      </c>
      <c r="BY66" s="0" t="n">
        <f aca="false">COUNTIFS(U66:BQ66,BX66)</f>
        <v>0</v>
      </c>
      <c r="BZ66" s="18" t="n">
        <f aca="false">IF(BY66="","",(BY66/BT66))</f>
        <v>0</v>
      </c>
      <c r="CA66" s="0" t="n">
        <f aca="false">COUNTIFS(U66:BQ66,BU65)</f>
        <v>0</v>
      </c>
      <c r="CB66" s="0" t="str">
        <f aca="false">IF(BX66="",BU66,BX66)</f>
        <v>*move*</v>
      </c>
      <c r="CC66" s="0" t="n">
        <f aca="false">COUNTIFS(U66:BQ66,CB65)</f>
        <v>0</v>
      </c>
      <c r="CD66" s="14" t="n">
        <f aca="false">CC66/BT66</f>
        <v>0</v>
      </c>
      <c r="CE66" s="0" t="s">
        <v>1627</v>
      </c>
      <c r="CF66" s="14" t="n">
        <f aca="false">(COUNTIFS(U66:BQ66,CE66))/BT66</f>
        <v>0</v>
      </c>
      <c r="CH66" s="0" t="s">
        <v>1628</v>
      </c>
      <c r="CI66" s="14" t="n">
        <f aca="false">(COUNTIFS(U66:BQ66,CH66))/BT66</f>
        <v>0</v>
      </c>
      <c r="CJ66" s="14" t="n">
        <f aca="false">(COUNTIFS(U66:BQ66,CH65))/BT66</f>
        <v>0</v>
      </c>
      <c r="CK66" s="15" t="s">
        <v>677</v>
      </c>
      <c r="CL66" s="0" t="s">
        <v>3243</v>
      </c>
      <c r="CX66" s="16" t="s">
        <v>3640</v>
      </c>
      <c r="CY66" s="16" t="s">
        <v>3696</v>
      </c>
      <c r="CZ66" s="16" t="s">
        <v>3642</v>
      </c>
    </row>
    <row r="67" customFormat="false" ht="14.4" hidden="false" customHeight="false" outlineLevel="0" collapsed="false">
      <c r="A67" s="4" t="s">
        <v>167</v>
      </c>
      <c r="B67" s="4" t="n">
        <v>1</v>
      </c>
      <c r="C67" s="4" t="n">
        <v>1</v>
      </c>
      <c r="D67" s="4" t="n">
        <v>1</v>
      </c>
      <c r="E67" s="4" t="n">
        <v>117</v>
      </c>
      <c r="F67" s="4" t="n">
        <v>59</v>
      </c>
      <c r="G67" s="4" t="n">
        <v>0</v>
      </c>
      <c r="H67" s="4" t="n">
        <v>59</v>
      </c>
      <c r="I67" s="4" t="n">
        <v>10059</v>
      </c>
      <c r="J67" s="4" t="n">
        <v>59</v>
      </c>
      <c r="K67" s="4" t="s">
        <v>200</v>
      </c>
      <c r="L67" s="4" t="s">
        <v>132</v>
      </c>
      <c r="M67" s="0" t="s">
        <v>3269</v>
      </c>
      <c r="N67" s="0" t="s">
        <v>3270</v>
      </c>
      <c r="O67" s="0" t="s">
        <v>3271</v>
      </c>
      <c r="R67" s="0" t="n">
        <f aca="false">(1+LEN(N67)-LEN(SUBSTITUTE(N67," ","")))+1</f>
        <v>6</v>
      </c>
      <c r="S67" s="0" t="n">
        <f aca="false">(1+LEN(O67)-LEN(SUBSTITUTE(O67," ","")))</f>
        <v>11</v>
      </c>
      <c r="T67" s="0" t="s">
        <v>3153</v>
      </c>
      <c r="U67" s="0" t="s">
        <v>3272</v>
      </c>
      <c r="V67" s="0" t="s">
        <v>3273</v>
      </c>
      <c r="W67" s="0" t="s">
        <v>3274</v>
      </c>
      <c r="X67" s="0" t="s">
        <v>3272</v>
      </c>
      <c r="Y67" s="0" t="s">
        <v>3272</v>
      </c>
      <c r="Z67" s="0" t="s">
        <v>3173</v>
      </c>
      <c r="AA67" s="0" t="s">
        <v>3272</v>
      </c>
      <c r="AB67" s="0" t="s">
        <v>3275</v>
      </c>
      <c r="AC67" s="0" t="s">
        <v>1312</v>
      </c>
      <c r="AD67" s="0" t="s">
        <v>3276</v>
      </c>
      <c r="AE67" s="0" t="s">
        <v>3272</v>
      </c>
      <c r="AF67" s="0" t="s">
        <v>3277</v>
      </c>
      <c r="AG67" s="0" t="s">
        <v>3278</v>
      </c>
      <c r="AH67" s="0" t="s">
        <v>3173</v>
      </c>
      <c r="AI67" s="0" t="s">
        <v>1058</v>
      </c>
      <c r="AJ67" s="0" t="s">
        <v>3173</v>
      </c>
      <c r="AK67" s="0" t="s">
        <v>3272</v>
      </c>
      <c r="AL67" s="0" t="s">
        <v>3173</v>
      </c>
      <c r="AM67" s="0" t="s">
        <v>3272</v>
      </c>
      <c r="AN67" s="0" t="s">
        <v>1058</v>
      </c>
      <c r="AO67" s="0" t="s">
        <v>3272</v>
      </c>
      <c r="AP67" s="0" t="s">
        <v>1312</v>
      </c>
      <c r="AQ67" s="0" t="s">
        <v>3279</v>
      </c>
      <c r="AR67" s="0" t="s">
        <v>2960</v>
      </c>
      <c r="AS67" s="0" t="s">
        <v>3272</v>
      </c>
      <c r="AT67" s="0" t="s">
        <v>3173</v>
      </c>
      <c r="AU67" s="0" t="s">
        <v>1058</v>
      </c>
      <c r="AV67" s="0" t="s">
        <v>3280</v>
      </c>
      <c r="AW67" s="0" t="s">
        <v>3272</v>
      </c>
      <c r="AX67" s="0" t="s">
        <v>2877</v>
      </c>
      <c r="AY67" s="0" t="s">
        <v>3272</v>
      </c>
      <c r="AZ67" s="0" t="s">
        <v>2960</v>
      </c>
      <c r="BA67" s="0" t="s">
        <v>3272</v>
      </c>
      <c r="BB67" s="0" t="s">
        <v>1058</v>
      </c>
      <c r="BC67" s="0" t="s">
        <v>3272</v>
      </c>
      <c r="BD67" s="0" t="s">
        <v>3272</v>
      </c>
      <c r="BE67" s="0" t="s">
        <v>3272</v>
      </c>
      <c r="BF67" s="0" t="s">
        <v>3272</v>
      </c>
      <c r="BG67" s="0" t="s">
        <v>3272</v>
      </c>
      <c r="BH67" s="0" t="s">
        <v>3272</v>
      </c>
      <c r="BI67" s="0" t="s">
        <v>1809</v>
      </c>
      <c r="BJ67" s="0" t="s">
        <v>3173</v>
      </c>
      <c r="BK67" s="0" t="s">
        <v>1058</v>
      </c>
      <c r="BL67" s="0" t="s">
        <v>3272</v>
      </c>
      <c r="BM67" s="0" t="s">
        <v>3272</v>
      </c>
      <c r="BN67" s="0" t="s">
        <v>3281</v>
      </c>
      <c r="BO67" s="0" t="s">
        <v>1058</v>
      </c>
      <c r="BP67" s="0" t="s">
        <v>2960</v>
      </c>
      <c r="BQ67" s="0" t="s">
        <v>3282</v>
      </c>
      <c r="BS67" s="0" t="s">
        <v>1058</v>
      </c>
      <c r="BT67" s="0" t="n">
        <f aca="false">49-(COUNTBLANK(U67:BQ67))</f>
        <v>49</v>
      </c>
      <c r="BU67" s="0" t="str">
        <f aca="false">CONCATENATE("*",BS67,"*")</f>
        <v>*throw*</v>
      </c>
      <c r="BV67" s="0" t="n">
        <f aca="false">COUNTIFS(U67:BQ67,BU67)</f>
        <v>0</v>
      </c>
      <c r="BW67" s="13" t="n">
        <f aca="false">BV67/BT67</f>
        <v>0</v>
      </c>
      <c r="BZ67" s="14" t="str">
        <f aca="false">IF(BY67="","",(BY67/BT67))</f>
        <v/>
      </c>
      <c r="CA67" s="0" t="n">
        <f aca="false">COUNTIFS(U67:BQ67,BU68)</f>
        <v>0</v>
      </c>
      <c r="CB67" s="0" t="str">
        <f aca="false">IF(BX67="",BU67,BX67)</f>
        <v>*throw*</v>
      </c>
      <c r="CC67" s="0" t="n">
        <f aca="false">COUNTIFS(U67:BQ67,CB68)</f>
        <v>0</v>
      </c>
      <c r="CD67" s="14" t="n">
        <f aca="false">CC67/BT67</f>
        <v>0</v>
      </c>
      <c r="CE67" s="0" t="s">
        <v>3185</v>
      </c>
      <c r="CF67" s="14" t="n">
        <f aca="false">(COUNTIFS(U67:BQ67,CE67))/BT67</f>
        <v>0</v>
      </c>
      <c r="CH67" s="0" t="s">
        <v>3186</v>
      </c>
      <c r="CI67" s="14" t="n">
        <f aca="false">(COUNTIFS(U67:BQ67,CH67))/BT67</f>
        <v>0</v>
      </c>
      <c r="CJ67" s="14" t="n">
        <f aca="false">(COUNTIFS(U67:BQ67,CH68))/BT67</f>
        <v>0</v>
      </c>
      <c r="CK67" s="15" t="s">
        <v>1058</v>
      </c>
      <c r="CL67" s="0" t="s">
        <v>3283</v>
      </c>
      <c r="CP67" s="0" t="s">
        <v>3697</v>
      </c>
      <c r="CQ67" s="14" t="n">
        <v>0</v>
      </c>
      <c r="CR67" s="0" t="str">
        <f aca="false">CONCATENATE(CP67,CS67)</f>
        <v>pitch*</v>
      </c>
      <c r="CS67" s="0" t="s">
        <v>3639</v>
      </c>
      <c r="CT67" s="0" t="n">
        <f aca="false">CP68</f>
        <v>0</v>
      </c>
      <c r="CU67" s="0" t="str">
        <f aca="false">CONCATENATE(CT67,CS67)</f>
        <v>0*</v>
      </c>
      <c r="CV67" s="14" t="n">
        <f aca="false">(COUNTIFS(U67:BQ67,CU67))/BT67</f>
        <v>0</v>
      </c>
      <c r="CX67" s="16" t="s">
        <v>3640</v>
      </c>
      <c r="CY67" s="16" t="s">
        <v>3698</v>
      </c>
      <c r="CZ67" s="16" t="s">
        <v>3642</v>
      </c>
    </row>
    <row r="68" customFormat="false" ht="14.4" hidden="false" customHeight="false" outlineLevel="0" collapsed="false">
      <c r="A68" s="4" t="s">
        <v>195</v>
      </c>
      <c r="B68" s="4" t="n">
        <v>1</v>
      </c>
      <c r="C68" s="4" t="n">
        <v>1</v>
      </c>
      <c r="D68" s="4" t="n">
        <v>2</v>
      </c>
      <c r="E68" s="4" t="n">
        <v>117</v>
      </c>
      <c r="F68" s="4" t="n">
        <v>59</v>
      </c>
      <c r="G68" s="4" t="n">
        <v>1</v>
      </c>
      <c r="H68" s="4" t="n">
        <v>1059</v>
      </c>
      <c r="I68" s="4" t="n">
        <v>11059</v>
      </c>
      <c r="J68" s="4" t="n">
        <v>1059</v>
      </c>
      <c r="K68" s="4" t="s">
        <v>200</v>
      </c>
      <c r="L68" s="4" t="s">
        <v>132</v>
      </c>
      <c r="M68" s="0" t="s">
        <v>3284</v>
      </c>
      <c r="N68" s="0" t="s">
        <v>3270</v>
      </c>
      <c r="O68" s="0" t="s">
        <v>3285</v>
      </c>
      <c r="R68" s="0" t="n">
        <f aca="false">(1+LEN(N68)-LEN(SUBSTITUTE(N68," ","")))+1</f>
        <v>6</v>
      </c>
      <c r="S68" s="0" t="n">
        <f aca="false">(1+LEN(O68)-LEN(SUBSTITUTE(O68," ","")))</f>
        <v>11</v>
      </c>
      <c r="T68" s="0" t="s">
        <v>3153</v>
      </c>
      <c r="U68" s="0" t="s">
        <v>306</v>
      </c>
      <c r="V68" s="0" t="s">
        <v>3286</v>
      </c>
      <c r="W68" s="0" t="s">
        <v>3287</v>
      </c>
      <c r="X68" s="0" t="s">
        <v>1312</v>
      </c>
      <c r="Y68" s="0" t="s">
        <v>3288</v>
      </c>
      <c r="Z68" s="0" t="s">
        <v>3289</v>
      </c>
      <c r="AA68" s="0" t="s">
        <v>3289</v>
      </c>
      <c r="AB68" s="0" t="s">
        <v>3287</v>
      </c>
      <c r="AC68" s="0" t="s">
        <v>2355</v>
      </c>
      <c r="AD68" s="0" t="s">
        <v>3290</v>
      </c>
      <c r="AE68" s="0" t="s">
        <v>2960</v>
      </c>
      <c r="AF68" s="0" t="s">
        <v>3291</v>
      </c>
      <c r="AG68" s="0" t="s">
        <v>3292</v>
      </c>
      <c r="AH68" s="0" t="s">
        <v>2355</v>
      </c>
      <c r="AI68" s="0" t="s">
        <v>3288</v>
      </c>
      <c r="AJ68" s="0" t="s">
        <v>3288</v>
      </c>
      <c r="AK68" s="0" t="s">
        <v>3293</v>
      </c>
      <c r="AL68" s="0" t="s">
        <v>3289</v>
      </c>
      <c r="AM68" s="0" t="s">
        <v>2960</v>
      </c>
      <c r="AN68" s="0" t="s">
        <v>3294</v>
      </c>
      <c r="AO68" s="0" t="s">
        <v>3289</v>
      </c>
      <c r="AP68" s="0" t="s">
        <v>3295</v>
      </c>
      <c r="AQ68" s="0" t="s">
        <v>3287</v>
      </c>
      <c r="AR68" s="0" t="s">
        <v>3288</v>
      </c>
      <c r="AS68" s="0" t="s">
        <v>3288</v>
      </c>
      <c r="AT68" s="0" t="s">
        <v>3296</v>
      </c>
      <c r="AU68" s="0" t="s">
        <v>3287</v>
      </c>
      <c r="AV68" s="0" t="s">
        <v>2960</v>
      </c>
      <c r="AW68" s="0" t="s">
        <v>2960</v>
      </c>
      <c r="AX68" s="12"/>
      <c r="AY68" s="0" t="s">
        <v>217</v>
      </c>
      <c r="AZ68" s="0" t="s">
        <v>3297</v>
      </c>
      <c r="BA68" s="0" t="s">
        <v>3287</v>
      </c>
      <c r="BB68" s="0" t="s">
        <v>3298</v>
      </c>
      <c r="BC68" s="0" t="s">
        <v>2960</v>
      </c>
      <c r="BD68" s="0" t="s">
        <v>3299</v>
      </c>
      <c r="BE68" s="0" t="s">
        <v>3300</v>
      </c>
      <c r="BF68" s="0" t="s">
        <v>1312</v>
      </c>
      <c r="BG68" s="0" t="s">
        <v>3287</v>
      </c>
      <c r="BH68" s="0" t="s">
        <v>3301</v>
      </c>
      <c r="BI68" s="0" t="s">
        <v>3302</v>
      </c>
      <c r="BJ68" s="0" t="s">
        <v>1312</v>
      </c>
      <c r="BK68" s="0" t="s">
        <v>3303</v>
      </c>
      <c r="BL68" s="0" t="s">
        <v>3288</v>
      </c>
      <c r="BM68" s="0" t="s">
        <v>3304</v>
      </c>
      <c r="BN68" s="0" t="s">
        <v>3305</v>
      </c>
      <c r="BO68" s="0" t="s">
        <v>306</v>
      </c>
      <c r="BP68" s="0" t="s">
        <v>3306</v>
      </c>
      <c r="BQ68" s="0" t="s">
        <v>560</v>
      </c>
      <c r="BS68" s="0" t="s">
        <v>1809</v>
      </c>
      <c r="BT68" s="0" t="n">
        <f aca="false">49-(COUNTBLANK(U68:BQ68))</f>
        <v>48</v>
      </c>
      <c r="BU68" s="0" t="str">
        <f aca="false">CONCATENATE("*",BS68,"*")</f>
        <v>*catch*</v>
      </c>
      <c r="BV68" s="0" t="n">
        <f aca="false">COUNTIFS(U68:BQ68,BU68)</f>
        <v>0</v>
      </c>
      <c r="BW68" s="14" t="n">
        <f aca="false">BV68/BT68</f>
        <v>0</v>
      </c>
      <c r="BX68" s="0" t="s">
        <v>3307</v>
      </c>
      <c r="BY68" s="0" t="n">
        <f aca="false">COUNTIFS(U68:BQ68,BX68)</f>
        <v>0</v>
      </c>
      <c r="BZ68" s="13" t="n">
        <f aca="false">IF(BY68="","",(BY68/BT68))</f>
        <v>0</v>
      </c>
      <c r="CA68" s="0" t="n">
        <f aca="false">COUNTIFS(U68:BQ68,BU67)</f>
        <v>0</v>
      </c>
      <c r="CB68" s="0" t="str">
        <f aca="false">IF(BX68="",BU68,BX68)</f>
        <v>*chase*</v>
      </c>
      <c r="CC68" s="0" t="n">
        <f aca="false">COUNTIFS(U68:BQ68,CB67)</f>
        <v>0</v>
      </c>
      <c r="CD68" s="14" t="n">
        <f aca="false">CC68/BT68</f>
        <v>0</v>
      </c>
      <c r="CE68" s="0" t="s">
        <v>3308</v>
      </c>
      <c r="CF68" s="14" t="n">
        <f aca="false">(COUNTIFS(U68:BQ68,CE68))/BT68</f>
        <v>0</v>
      </c>
      <c r="CH68" s="0" t="s">
        <v>3309</v>
      </c>
      <c r="CI68" s="14" t="n">
        <f aca="false">(COUNTIFS(U68:BQ68,CH68))/BT68</f>
        <v>0</v>
      </c>
      <c r="CJ68" s="14" t="n">
        <f aca="false">(COUNTIFS(U68:BQ68,CH67))/BT68</f>
        <v>0</v>
      </c>
      <c r="CK68" s="15" t="s">
        <v>2960</v>
      </c>
      <c r="CL68" s="0" t="s">
        <v>3283</v>
      </c>
      <c r="CO68" s="16"/>
      <c r="CP68" s="16"/>
      <c r="CQ68" s="16"/>
      <c r="CR68" s="16"/>
      <c r="CS68" s="16"/>
      <c r="CT68" s="16"/>
      <c r="CU68" s="16"/>
      <c r="CV68" s="16"/>
      <c r="CW68" s="16"/>
      <c r="CX68" s="16" t="s">
        <v>3640</v>
      </c>
      <c r="CY68" s="16" t="s">
        <v>3698</v>
      </c>
      <c r="CZ68" s="16" t="s">
        <v>3642</v>
      </c>
    </row>
    <row r="69" s="16" customFormat="true" ht="14.4" hidden="false" customHeight="false" outlineLevel="0" collapsed="false">
      <c r="A69" s="4" t="s">
        <v>167</v>
      </c>
      <c r="B69" s="4" t="n">
        <v>1</v>
      </c>
      <c r="C69" s="4" t="n">
        <v>1</v>
      </c>
      <c r="D69" s="4" t="n">
        <v>1</v>
      </c>
      <c r="E69" s="4" t="n">
        <v>120</v>
      </c>
      <c r="F69" s="4" t="n">
        <v>60</v>
      </c>
      <c r="G69" s="4" t="n">
        <v>0</v>
      </c>
      <c r="H69" s="4" t="n">
        <v>60</v>
      </c>
      <c r="I69" s="4" t="n">
        <v>10060</v>
      </c>
      <c r="J69" s="4" t="n">
        <v>60</v>
      </c>
      <c r="K69" s="4" t="s">
        <v>200</v>
      </c>
      <c r="L69" s="4" t="s">
        <v>132</v>
      </c>
      <c r="M69" s="16" t="s">
        <v>3310</v>
      </c>
      <c r="N69" s="16" t="s">
        <v>3311</v>
      </c>
      <c r="O69" s="16" t="s">
        <v>3312</v>
      </c>
      <c r="R69" s="16" t="n">
        <f aca="false">(1+LEN(N69)-LEN(SUBSTITUTE(N69," ","")))+1</f>
        <v>6</v>
      </c>
      <c r="S69" s="16" t="n">
        <f aca="false">(1+LEN(O69)-LEN(SUBSTITUTE(O69," ","")))</f>
        <v>11</v>
      </c>
      <c r="T69" s="16" t="s">
        <v>3153</v>
      </c>
      <c r="U69" s="16" t="s">
        <v>3313</v>
      </c>
      <c r="V69" s="16" t="s">
        <v>3314</v>
      </c>
      <c r="W69" s="16" t="s">
        <v>3315</v>
      </c>
      <c r="X69" s="16" t="s">
        <v>1936</v>
      </c>
      <c r="Y69" s="16" t="s">
        <v>3316</v>
      </c>
      <c r="Z69" s="16" t="s">
        <v>3317</v>
      </c>
      <c r="AA69" s="16" t="s">
        <v>3318</v>
      </c>
      <c r="AB69" s="16" t="s">
        <v>3319</v>
      </c>
      <c r="AC69" s="16" t="s">
        <v>3320</v>
      </c>
      <c r="AD69" s="16" t="s">
        <v>3321</v>
      </c>
      <c r="AE69" s="16" t="s">
        <v>3322</v>
      </c>
      <c r="AF69" s="16" t="s">
        <v>3323</v>
      </c>
      <c r="AG69" s="16" t="s">
        <v>3324</v>
      </c>
      <c r="AH69" s="16" t="s">
        <v>3325</v>
      </c>
      <c r="AI69" s="16" t="s">
        <v>3326</v>
      </c>
      <c r="AJ69" s="16" t="s">
        <v>3327</v>
      </c>
      <c r="AK69" s="16" t="s">
        <v>612</v>
      </c>
      <c r="AL69" s="16" t="s">
        <v>236</v>
      </c>
      <c r="AM69" s="16" t="s">
        <v>3313</v>
      </c>
      <c r="AN69" s="16" t="s">
        <v>3328</v>
      </c>
      <c r="AO69" s="16" t="s">
        <v>3329</v>
      </c>
      <c r="AP69" s="16" t="s">
        <v>3328</v>
      </c>
      <c r="AQ69" s="16" t="s">
        <v>3330</v>
      </c>
      <c r="AR69" s="16" t="s">
        <v>3331</v>
      </c>
      <c r="AS69" s="16" t="s">
        <v>3313</v>
      </c>
      <c r="AT69" s="16" t="s">
        <v>3332</v>
      </c>
      <c r="AU69" s="16" t="s">
        <v>236</v>
      </c>
      <c r="AV69" s="16" t="s">
        <v>3333</v>
      </c>
      <c r="AW69" s="16" t="s">
        <v>1632</v>
      </c>
      <c r="AX69" s="16" t="s">
        <v>1793</v>
      </c>
      <c r="AY69" s="16" t="s">
        <v>3334</v>
      </c>
      <c r="AZ69" s="16" t="s">
        <v>1936</v>
      </c>
      <c r="BA69" s="16" t="s">
        <v>3335</v>
      </c>
      <c r="BB69" s="16" t="s">
        <v>1632</v>
      </c>
      <c r="BC69" s="16" t="s">
        <v>3336</v>
      </c>
      <c r="BD69" s="16" t="s">
        <v>3327</v>
      </c>
      <c r="BE69" s="16" t="s">
        <v>3328</v>
      </c>
      <c r="BF69" s="16" t="s">
        <v>3327</v>
      </c>
      <c r="BG69" s="16" t="s">
        <v>3328</v>
      </c>
      <c r="BH69" s="16" t="s">
        <v>3337</v>
      </c>
      <c r="BI69" s="16" t="s">
        <v>1632</v>
      </c>
      <c r="BJ69" s="16" t="s">
        <v>706</v>
      </c>
      <c r="BK69" s="16" t="s">
        <v>3338</v>
      </c>
      <c r="BL69" s="16" t="s">
        <v>3328</v>
      </c>
      <c r="BM69" s="16" t="s">
        <v>3339</v>
      </c>
      <c r="BN69" s="16" t="s">
        <v>3340</v>
      </c>
      <c r="BO69" s="16" t="s">
        <v>236</v>
      </c>
      <c r="BP69" s="16" t="s">
        <v>3328</v>
      </c>
      <c r="BQ69" s="16" t="s">
        <v>3341</v>
      </c>
      <c r="BS69" s="16" t="s">
        <v>3342</v>
      </c>
      <c r="BT69" s="16" t="n">
        <f aca="false">49-(COUNTBLANK(U69:BQ69))</f>
        <v>49</v>
      </c>
      <c r="BU69" s="16" t="str">
        <f aca="false">CONCATENATE("*",BS69,"*")</f>
        <v>*rescue*</v>
      </c>
      <c r="BV69" s="16" t="n">
        <f aca="false">COUNTIFS(U69:BQ69,BU69)</f>
        <v>0</v>
      </c>
      <c r="BW69" s="14" t="n">
        <f aca="false">BV69/BT69</f>
        <v>0</v>
      </c>
      <c r="BX69" s="16" t="s">
        <v>1658</v>
      </c>
      <c r="BY69" s="16" t="n">
        <f aca="false">COUNTIFS(U69:BQ69,BX69)</f>
        <v>0</v>
      </c>
      <c r="BZ69" s="18" t="n">
        <f aca="false">IF(BY69="","",(BY69/BT69))</f>
        <v>0</v>
      </c>
      <c r="CA69" s="16" t="n">
        <f aca="false">COUNTIFS(U69:BQ69,BU70)</f>
        <v>0</v>
      </c>
      <c r="CB69" s="16" t="str">
        <f aca="false">IF(BX69="",BU69,BX69)</f>
        <v>*save*</v>
      </c>
      <c r="CC69" s="16" t="n">
        <f aca="false">COUNTIFS(U69:BQ69,CB70)</f>
        <v>0</v>
      </c>
      <c r="CD69" s="14" t="n">
        <f aca="false">CC69/BT69</f>
        <v>0</v>
      </c>
      <c r="CE69" s="16" t="s">
        <v>1658</v>
      </c>
      <c r="CF69" s="14" t="n">
        <f aca="false">(COUNTIFS(U69:BQ69,CE69))/BT69</f>
        <v>0</v>
      </c>
      <c r="CH69" s="16" t="s">
        <v>1659</v>
      </c>
      <c r="CI69" s="14" t="n">
        <f aca="false">(COUNTIFS(U69:BQ69,CH69))/BT69</f>
        <v>0</v>
      </c>
      <c r="CJ69" s="14" t="n">
        <f aca="false">(COUNTIFS(U69:BQ69,CH70))/BT69</f>
        <v>0</v>
      </c>
      <c r="CK69" s="15" t="s">
        <v>1632</v>
      </c>
      <c r="CL69" s="16" t="s">
        <v>3343</v>
      </c>
      <c r="CP69" s="16" t="s">
        <v>3342</v>
      </c>
      <c r="CQ69" s="14" t="n">
        <v>0</v>
      </c>
      <c r="CR69" s="16" t="str">
        <f aca="false">CONCATENATE(CP69,CS69)</f>
        <v>rescue*</v>
      </c>
      <c r="CS69" s="16" t="s">
        <v>3639</v>
      </c>
      <c r="CT69" s="16" t="n">
        <f aca="false">CP68</f>
        <v>0</v>
      </c>
      <c r="CU69" s="16" t="str">
        <f aca="false">CONCATENATE(CT69,CS69)</f>
        <v>0*</v>
      </c>
      <c r="CV69" s="14" t="n">
        <f aca="false">(COUNTIFS(U69:BQ69,CU69))/BT69</f>
        <v>0</v>
      </c>
      <c r="CX69" s="16" t="s">
        <v>3640</v>
      </c>
      <c r="CY69" s="16" t="s">
        <v>3367</v>
      </c>
      <c r="CZ69" s="16" t="s">
        <v>3642</v>
      </c>
    </row>
    <row r="70" customFormat="false" ht="14.4" hidden="false" customHeight="false" outlineLevel="0" collapsed="false">
      <c r="A70" s="4" t="s">
        <v>195</v>
      </c>
      <c r="B70" s="4" t="n">
        <v>1</v>
      </c>
      <c r="C70" s="4" t="n">
        <v>1</v>
      </c>
      <c r="D70" s="4" t="n">
        <v>2</v>
      </c>
      <c r="E70" s="4" t="n">
        <v>120</v>
      </c>
      <c r="F70" s="4" t="n">
        <v>60</v>
      </c>
      <c r="G70" s="4" t="n">
        <v>1</v>
      </c>
      <c r="H70" s="4" t="n">
        <v>1060</v>
      </c>
      <c r="I70" s="4" t="n">
        <v>11060</v>
      </c>
      <c r="J70" s="4" t="n">
        <v>1060</v>
      </c>
      <c r="K70" s="4" t="s">
        <v>200</v>
      </c>
      <c r="L70" s="4" t="s">
        <v>132</v>
      </c>
      <c r="M70" s="0" t="s">
        <v>3344</v>
      </c>
      <c r="N70" s="0" t="s">
        <v>3311</v>
      </c>
      <c r="O70" s="0" t="s">
        <v>3345</v>
      </c>
      <c r="R70" s="0" t="n">
        <f aca="false">(1+LEN(N70)-LEN(SUBSTITUTE(N70," ","")))+1</f>
        <v>6</v>
      </c>
      <c r="S70" s="0" t="n">
        <f aca="false">(1+LEN(O70)-LEN(SUBSTITUTE(O70," ","")))</f>
        <v>11</v>
      </c>
      <c r="T70" s="0" t="s">
        <v>3153</v>
      </c>
      <c r="U70" s="0" t="s">
        <v>3346</v>
      </c>
      <c r="V70" s="0" t="s">
        <v>3347</v>
      </c>
      <c r="W70" s="0" t="s">
        <v>3348</v>
      </c>
      <c r="X70" s="0" t="s">
        <v>236</v>
      </c>
      <c r="Y70" s="0" t="s">
        <v>3349</v>
      </c>
      <c r="Z70" s="0" t="s">
        <v>3313</v>
      </c>
      <c r="AA70" s="0" t="s">
        <v>3350</v>
      </c>
      <c r="AB70" s="0" t="s">
        <v>3330</v>
      </c>
      <c r="AC70" s="0" t="s">
        <v>3351</v>
      </c>
      <c r="AD70" s="0" t="s">
        <v>3352</v>
      </c>
      <c r="AE70" s="0" t="s">
        <v>3330</v>
      </c>
      <c r="AF70" s="0" t="s">
        <v>3353</v>
      </c>
      <c r="AG70" s="0" t="s">
        <v>3354</v>
      </c>
      <c r="AH70" s="0" t="s">
        <v>3330</v>
      </c>
      <c r="AI70" s="0" t="s">
        <v>3355</v>
      </c>
      <c r="AJ70" s="0" t="s">
        <v>3356</v>
      </c>
      <c r="AK70" s="0" t="s">
        <v>3357</v>
      </c>
      <c r="AL70" s="0" t="s">
        <v>3358</v>
      </c>
      <c r="AM70" s="0" t="s">
        <v>3330</v>
      </c>
      <c r="AN70" s="0" t="s">
        <v>3359</v>
      </c>
      <c r="AO70" s="0" t="s">
        <v>2074</v>
      </c>
      <c r="AP70" s="0" t="s">
        <v>3360</v>
      </c>
      <c r="AQ70" s="0" t="s">
        <v>3313</v>
      </c>
      <c r="AR70" s="0" t="s">
        <v>3361</v>
      </c>
      <c r="AS70" s="0" t="s">
        <v>3362</v>
      </c>
      <c r="AT70" s="0" t="s">
        <v>3363</v>
      </c>
      <c r="AU70" s="0" t="s">
        <v>3349</v>
      </c>
      <c r="AV70" s="0" t="s">
        <v>3330</v>
      </c>
      <c r="AW70" s="0" t="s">
        <v>3330</v>
      </c>
      <c r="AX70" s="0" t="s">
        <v>3364</v>
      </c>
      <c r="AY70" s="0" t="s">
        <v>3365</v>
      </c>
      <c r="AZ70" s="0" t="s">
        <v>3326</v>
      </c>
      <c r="BA70" s="0" t="s">
        <v>3366</v>
      </c>
      <c r="BB70" s="0" t="s">
        <v>3367</v>
      </c>
      <c r="BC70" s="0" t="s">
        <v>3368</v>
      </c>
      <c r="BD70" s="0" t="s">
        <v>3369</v>
      </c>
      <c r="BE70" s="0" t="s">
        <v>3370</v>
      </c>
      <c r="BF70" s="0" t="s">
        <v>3371</v>
      </c>
      <c r="BG70" s="0" t="s">
        <v>3372</v>
      </c>
      <c r="BH70" s="0" t="s">
        <v>3373</v>
      </c>
      <c r="BI70" s="0" t="s">
        <v>3374</v>
      </c>
      <c r="BJ70" s="0" t="s">
        <v>3375</v>
      </c>
      <c r="BK70" s="0" t="s">
        <v>3326</v>
      </c>
      <c r="BL70" s="0" t="s">
        <v>3376</v>
      </c>
      <c r="BM70" s="0" t="s">
        <v>1003</v>
      </c>
      <c r="BN70" s="0" t="s">
        <v>3377</v>
      </c>
      <c r="BO70" s="0" t="s">
        <v>3371</v>
      </c>
      <c r="BP70" s="0" t="s">
        <v>3378</v>
      </c>
      <c r="BQ70" s="0" t="s">
        <v>3364</v>
      </c>
      <c r="BS70" s="0" t="s">
        <v>3330</v>
      </c>
      <c r="BT70" s="0" t="n">
        <f aca="false">49-(COUNTBLANK(U70:BQ70))</f>
        <v>49</v>
      </c>
      <c r="BU70" s="0" t="str">
        <f aca="false">CONCATENATE("*",BS70,"*")</f>
        <v>*lasso*</v>
      </c>
      <c r="BV70" s="0" t="n">
        <f aca="false">COUNTIFS(U70:BQ70,BU70)</f>
        <v>0</v>
      </c>
      <c r="BW70" s="18" t="n">
        <f aca="false">BV70/BT70</f>
        <v>0</v>
      </c>
      <c r="BZ70" s="14" t="str">
        <f aca="false">IF(BY70="","",(BY70/BT70))</f>
        <v/>
      </c>
      <c r="CA70" s="0" t="n">
        <f aca="false">COUNTIFS(U70:BQ70,BU69)</f>
        <v>0</v>
      </c>
      <c r="CB70" s="0" t="str">
        <f aca="false">IF(BX70="",BU70,BX70)</f>
        <v>*lasso*</v>
      </c>
      <c r="CC70" s="0" t="n">
        <f aca="false">COUNTIFS(U70:BQ70,CB69)</f>
        <v>0</v>
      </c>
      <c r="CD70" s="14" t="n">
        <f aca="false">CC70/BT70</f>
        <v>0</v>
      </c>
      <c r="CE70" s="0" t="s">
        <v>3379</v>
      </c>
      <c r="CF70" s="14" t="n">
        <f aca="false">(COUNTIFS(U70:BQ70,CE70))/BT70</f>
        <v>0</v>
      </c>
      <c r="CH70" s="0" t="s">
        <v>3380</v>
      </c>
      <c r="CI70" s="14" t="n">
        <f aca="false">(COUNTIFS(U70:BQ70,CH70))/BT70</f>
        <v>0</v>
      </c>
      <c r="CJ70" s="14" t="n">
        <f aca="false">(COUNTIFS(U70:BQ70,CH69))/BT70</f>
        <v>0</v>
      </c>
      <c r="CK70" s="15" t="s">
        <v>3330</v>
      </c>
      <c r="CL70" s="0" t="s">
        <v>3343</v>
      </c>
      <c r="CX70" s="16" t="s">
        <v>3640</v>
      </c>
      <c r="CY70" s="16" t="s">
        <v>3367</v>
      </c>
      <c r="CZ70" s="16" t="s">
        <v>3642</v>
      </c>
    </row>
    <row r="71" customFormat="false" ht="14.4" hidden="false" customHeight="false" outlineLevel="0" collapsed="false">
      <c r="A71" s="4" t="s">
        <v>131</v>
      </c>
      <c r="B71" s="4" t="n">
        <v>1</v>
      </c>
      <c r="C71" s="4" t="n">
        <v>1</v>
      </c>
      <c r="D71" s="4" t="n">
        <v>1</v>
      </c>
      <c r="E71" s="4" t="n">
        <v>22</v>
      </c>
      <c r="F71" s="4" t="n">
        <v>11</v>
      </c>
      <c r="G71" s="4" t="n">
        <v>0</v>
      </c>
      <c r="H71" s="4" t="n">
        <v>11</v>
      </c>
      <c r="I71" s="4" t="n">
        <v>10011</v>
      </c>
      <c r="J71" s="4" t="n">
        <v>11</v>
      </c>
      <c r="K71" s="4" t="s">
        <v>200</v>
      </c>
      <c r="L71" s="4" t="s">
        <v>132</v>
      </c>
      <c r="M71" s="0" t="s">
        <v>792</v>
      </c>
      <c r="N71" s="0" t="s">
        <v>793</v>
      </c>
      <c r="O71" s="0" t="s">
        <v>794</v>
      </c>
      <c r="P71" s="15"/>
      <c r="Q71" s="15"/>
      <c r="R71" s="0" t="n">
        <f aca="false">(1+LEN(N71)-LEN(SUBSTITUTE(N71," ","")))+1</f>
        <v>6</v>
      </c>
      <c r="S71" s="0" t="n">
        <f aca="false">(1+LEN(O71)-LEN(SUBSTITUTE(O71," ","")))</f>
        <v>9</v>
      </c>
      <c r="T71" s="0" t="s">
        <v>741</v>
      </c>
      <c r="U71" s="0" t="s">
        <v>560</v>
      </c>
      <c r="V71" s="0" t="s">
        <v>795</v>
      </c>
      <c r="W71" s="0" t="s">
        <v>796</v>
      </c>
      <c r="X71" s="0" t="s">
        <v>560</v>
      </c>
      <c r="Y71" s="0" t="s">
        <v>560</v>
      </c>
      <c r="Z71" s="0" t="s">
        <v>560</v>
      </c>
      <c r="AA71" s="0" t="s">
        <v>797</v>
      </c>
      <c r="AB71" s="0" t="s">
        <v>798</v>
      </c>
      <c r="AC71" s="0" t="s">
        <v>799</v>
      </c>
      <c r="AD71" s="0" t="s">
        <v>560</v>
      </c>
      <c r="AE71" s="0" t="s">
        <v>560</v>
      </c>
      <c r="AF71" s="0" t="s">
        <v>800</v>
      </c>
      <c r="AG71" s="0" t="s">
        <v>560</v>
      </c>
      <c r="AH71" s="0" t="s">
        <v>801</v>
      </c>
      <c r="AI71" s="0" t="s">
        <v>560</v>
      </c>
      <c r="AJ71" s="0" t="s">
        <v>802</v>
      </c>
      <c r="AK71" s="0" t="s">
        <v>190</v>
      </c>
      <c r="AL71" s="0" t="s">
        <v>560</v>
      </c>
      <c r="AM71" s="0" t="s">
        <v>560</v>
      </c>
      <c r="AN71" s="0" t="s">
        <v>560</v>
      </c>
      <c r="AO71" s="0" t="s">
        <v>803</v>
      </c>
      <c r="AP71" s="0" t="s">
        <v>560</v>
      </c>
      <c r="AQ71" s="0" t="s">
        <v>190</v>
      </c>
      <c r="AR71" s="0" t="s">
        <v>560</v>
      </c>
      <c r="AS71" s="0" t="s">
        <v>804</v>
      </c>
      <c r="AT71" s="0" t="s">
        <v>560</v>
      </c>
      <c r="AU71" s="0" t="s">
        <v>805</v>
      </c>
      <c r="AV71" s="0" t="s">
        <v>806</v>
      </c>
      <c r="AW71" s="0" t="s">
        <v>560</v>
      </c>
      <c r="AX71" s="0" t="s">
        <v>190</v>
      </c>
      <c r="AY71" s="0" t="s">
        <v>560</v>
      </c>
      <c r="AZ71" s="0" t="s">
        <v>560</v>
      </c>
      <c r="BA71" s="0" t="s">
        <v>560</v>
      </c>
      <c r="BB71" s="0" t="s">
        <v>807</v>
      </c>
      <c r="BC71" s="0" t="s">
        <v>808</v>
      </c>
      <c r="BD71" s="0" t="s">
        <v>809</v>
      </c>
      <c r="BE71" s="0" t="s">
        <v>560</v>
      </c>
      <c r="BF71" s="0" t="s">
        <v>190</v>
      </c>
      <c r="BG71" s="0" t="s">
        <v>560</v>
      </c>
      <c r="BH71" s="0" t="s">
        <v>560</v>
      </c>
      <c r="BI71" s="0" t="s">
        <v>810</v>
      </c>
      <c r="BJ71" s="0" t="s">
        <v>811</v>
      </c>
      <c r="BK71" s="0" t="s">
        <v>807</v>
      </c>
      <c r="BL71" s="0" t="s">
        <v>812</v>
      </c>
      <c r="BM71" s="0" t="s">
        <v>190</v>
      </c>
      <c r="BN71" s="0" t="s">
        <v>807</v>
      </c>
      <c r="BO71" s="0" t="s">
        <v>190</v>
      </c>
      <c r="BP71" s="0" t="s">
        <v>807</v>
      </c>
      <c r="BQ71" s="0" t="s">
        <v>560</v>
      </c>
      <c r="BS71" s="0" t="s">
        <v>560</v>
      </c>
      <c r="BT71" s="0" t="n">
        <f aca="false">49-(COUNTBLANK(U71:BQ71))</f>
        <v>49</v>
      </c>
      <c r="BU71" s="0" t="str">
        <f aca="false">CONCATENATE("*",BS71,"*")</f>
        <v>*play*</v>
      </c>
      <c r="BV71" s="0" t="n">
        <f aca="false">COUNTIFS(U71:BQ71,BU71)</f>
        <v>0</v>
      </c>
      <c r="BW71" s="18" t="n">
        <f aca="false">BV71/BT71</f>
        <v>0</v>
      </c>
      <c r="BZ71" s="14" t="str">
        <f aca="false">IF(BY71="","",(BY71/BT71))</f>
        <v/>
      </c>
      <c r="CA71" s="0" t="n">
        <f aca="false">COUNTIFS(U71:BQ71,BU72)</f>
        <v>0</v>
      </c>
      <c r="CB71" s="0" t="str">
        <f aca="false">IF(BX71="",BU71,BX71)</f>
        <v>*play*</v>
      </c>
      <c r="CC71" s="0" t="n">
        <f aca="false">COUNTIFS(U71:BQ71,CB72)</f>
        <v>0</v>
      </c>
      <c r="CD71" s="14" t="n">
        <f aca="false">CC71/BT71</f>
        <v>0</v>
      </c>
      <c r="CE71" s="0" t="s">
        <v>813</v>
      </c>
      <c r="CF71" s="14" t="n">
        <f aca="false">(COUNTIFS(U71:BQ71,CE71))/BT71</f>
        <v>0</v>
      </c>
      <c r="CH71" s="0" t="s">
        <v>814</v>
      </c>
      <c r="CI71" s="14" t="n">
        <f aca="false">(COUNTIFS(U71:BQ71,CH71))/BT71</f>
        <v>0</v>
      </c>
      <c r="CJ71" s="14" t="n">
        <f aca="false">(COUNTIFS(U71:BQ71,CH72))/BT71</f>
        <v>0</v>
      </c>
      <c r="CK71" s="15" t="s">
        <v>560</v>
      </c>
      <c r="CL71" s="0" t="s">
        <v>815</v>
      </c>
      <c r="CN71" s="16"/>
      <c r="CP71" s="0" t="s">
        <v>3699</v>
      </c>
      <c r="CQ71" s="14" t="n">
        <v>0</v>
      </c>
      <c r="CR71" s="0" t="str">
        <f aca="false">CONCATENATE(CP71,CS71)</f>
        <v>accompany*</v>
      </c>
      <c r="CS71" s="0" t="s">
        <v>3639</v>
      </c>
      <c r="CT71" s="0" t="n">
        <f aca="false">CP70</f>
        <v>0</v>
      </c>
      <c r="CU71" s="0" t="str">
        <f aca="false">CONCATENATE(CT71,CS71)</f>
        <v>0*</v>
      </c>
      <c r="CV71" s="14" t="n">
        <f aca="false">(COUNTIFS(U71:BQ71,CU71))/BT71</f>
        <v>0</v>
      </c>
      <c r="CX71" s="16" t="s">
        <v>3664</v>
      </c>
      <c r="CY71" s="16" t="s">
        <v>3700</v>
      </c>
      <c r="CZ71" s="16" t="s">
        <v>3701</v>
      </c>
    </row>
    <row r="72" customFormat="false" ht="14.4" hidden="false" customHeight="false" outlineLevel="0" collapsed="false">
      <c r="A72" s="4" t="s">
        <v>167</v>
      </c>
      <c r="B72" s="4" t="n">
        <v>1</v>
      </c>
      <c r="C72" s="4" t="n">
        <v>1</v>
      </c>
      <c r="D72" s="4" t="n">
        <v>2</v>
      </c>
      <c r="E72" s="4" t="n">
        <v>22</v>
      </c>
      <c r="F72" s="4" t="n">
        <v>11</v>
      </c>
      <c r="G72" s="4" t="n">
        <v>1</v>
      </c>
      <c r="H72" s="4" t="n">
        <v>1011</v>
      </c>
      <c r="I72" s="4" t="n">
        <v>11011</v>
      </c>
      <c r="J72" s="4" t="n">
        <v>1011</v>
      </c>
      <c r="K72" s="4" t="s">
        <v>200</v>
      </c>
      <c r="L72" s="4" t="s">
        <v>132</v>
      </c>
      <c r="M72" s="0" t="s">
        <v>816</v>
      </c>
      <c r="N72" s="0" t="s">
        <v>793</v>
      </c>
      <c r="O72" s="0" t="s">
        <v>817</v>
      </c>
      <c r="P72" s="16"/>
      <c r="Q72" s="16"/>
      <c r="R72" s="0" t="n">
        <f aca="false">(1+LEN(N72)-LEN(SUBSTITUTE(N72," ","")))+1</f>
        <v>6</v>
      </c>
      <c r="S72" s="0" t="n">
        <f aca="false">(1+LEN(O72)-LEN(SUBSTITUTE(O72," ","")))</f>
        <v>9</v>
      </c>
      <c r="T72" s="0" t="s">
        <v>741</v>
      </c>
      <c r="U72" s="0" t="s">
        <v>190</v>
      </c>
      <c r="V72" s="0" t="s">
        <v>190</v>
      </c>
      <c r="W72" s="0" t="s">
        <v>818</v>
      </c>
      <c r="X72" s="0" t="s">
        <v>190</v>
      </c>
      <c r="Y72" s="0" t="s">
        <v>190</v>
      </c>
      <c r="Z72" s="0" t="s">
        <v>190</v>
      </c>
      <c r="AA72" s="0" t="s">
        <v>819</v>
      </c>
      <c r="AB72" s="0" t="s">
        <v>190</v>
      </c>
      <c r="AC72" s="0" t="s">
        <v>190</v>
      </c>
      <c r="AD72" s="0" t="s">
        <v>820</v>
      </c>
      <c r="AE72" s="0" t="s">
        <v>190</v>
      </c>
      <c r="AF72" s="0" t="s">
        <v>821</v>
      </c>
      <c r="AG72" s="0" t="s">
        <v>822</v>
      </c>
      <c r="AH72" s="0" t="s">
        <v>190</v>
      </c>
      <c r="AI72" s="12"/>
      <c r="AJ72" s="0" t="s">
        <v>823</v>
      </c>
      <c r="AK72" s="0" t="s">
        <v>806</v>
      </c>
      <c r="AL72" s="0" t="s">
        <v>824</v>
      </c>
      <c r="AM72" s="0" t="s">
        <v>190</v>
      </c>
      <c r="AN72" s="0" t="s">
        <v>823</v>
      </c>
      <c r="AO72" s="0" t="s">
        <v>190</v>
      </c>
      <c r="AP72" s="0" t="s">
        <v>190</v>
      </c>
      <c r="AQ72" s="0" t="s">
        <v>190</v>
      </c>
      <c r="AR72" s="0" t="s">
        <v>190</v>
      </c>
      <c r="AS72" s="0" t="s">
        <v>190</v>
      </c>
      <c r="AT72" s="0" t="s">
        <v>190</v>
      </c>
      <c r="AU72" s="0" t="s">
        <v>823</v>
      </c>
      <c r="AV72" s="0" t="s">
        <v>825</v>
      </c>
      <c r="AW72" s="0" t="s">
        <v>190</v>
      </c>
      <c r="AX72" s="0" t="s">
        <v>190</v>
      </c>
      <c r="AY72" s="0" t="s">
        <v>190</v>
      </c>
      <c r="AZ72" s="0" t="s">
        <v>190</v>
      </c>
      <c r="BA72" s="0" t="s">
        <v>823</v>
      </c>
      <c r="BB72" s="0" t="s">
        <v>806</v>
      </c>
      <c r="BC72" s="0" t="s">
        <v>826</v>
      </c>
      <c r="BD72" s="0" t="s">
        <v>190</v>
      </c>
      <c r="BE72" s="0" t="s">
        <v>827</v>
      </c>
      <c r="BF72" s="0" t="s">
        <v>190</v>
      </c>
      <c r="BG72" s="0" t="s">
        <v>828</v>
      </c>
      <c r="BH72" s="0" t="s">
        <v>190</v>
      </c>
      <c r="BI72" s="0" t="s">
        <v>806</v>
      </c>
      <c r="BJ72" s="0" t="s">
        <v>190</v>
      </c>
      <c r="BK72" s="0" t="s">
        <v>823</v>
      </c>
      <c r="BL72" s="0" t="s">
        <v>190</v>
      </c>
      <c r="BM72" s="0" t="s">
        <v>829</v>
      </c>
      <c r="BN72" s="0" t="s">
        <v>190</v>
      </c>
      <c r="BO72" s="12"/>
      <c r="BP72" s="0" t="s">
        <v>830</v>
      </c>
      <c r="BQ72" s="0" t="s">
        <v>190</v>
      </c>
      <c r="BS72" s="0" t="s">
        <v>823</v>
      </c>
      <c r="BT72" s="0" t="n">
        <f aca="false">49-(COUNTBLANK(U72:BQ72))</f>
        <v>47</v>
      </c>
      <c r="BU72" s="0" t="str">
        <f aca="false">CONCATENATE("*",BS72,"*")</f>
        <v>*chirp*</v>
      </c>
      <c r="BV72" s="0" t="n">
        <f aca="false">COUNTIFS(U72:BQ72,BU72)</f>
        <v>0</v>
      </c>
      <c r="BW72" s="18" t="n">
        <f aca="false">BV72/BT72</f>
        <v>0</v>
      </c>
      <c r="BX72" s="0" t="s">
        <v>831</v>
      </c>
      <c r="BY72" s="0" t="n">
        <f aca="false">COUNTIFS(U72:BQ72,BX72)</f>
        <v>0</v>
      </c>
      <c r="BZ72" s="14" t="n">
        <f aca="false">IF(BY72="","",(BY72/BT72))</f>
        <v>0</v>
      </c>
      <c r="CA72" s="0" t="n">
        <f aca="false">COUNTIFS(U72:BQ72,BU71)</f>
        <v>0</v>
      </c>
      <c r="CB72" s="0" t="str">
        <f aca="false">IF(BX72="",BU72,BX72)</f>
        <v>*sing*</v>
      </c>
      <c r="CC72" s="0" t="n">
        <f aca="false">COUNTIFS(U72:BQ72,CB71)</f>
        <v>0</v>
      </c>
      <c r="CD72" s="14" t="n">
        <f aca="false">CC72/BT72</f>
        <v>0</v>
      </c>
      <c r="CE72" s="0" t="s">
        <v>831</v>
      </c>
      <c r="CF72" s="14" t="n">
        <f aca="false">(COUNTIFS(U72:BQ72,CE72))/BT72</f>
        <v>0</v>
      </c>
      <c r="CH72" s="0" t="s">
        <v>832</v>
      </c>
      <c r="CI72" s="14" t="n">
        <f aca="false">(COUNTIFS(U72:BQ72,CH72))/BT72</f>
        <v>0</v>
      </c>
      <c r="CJ72" s="14" t="n">
        <f aca="false">(COUNTIFS(U72:BQ72,CH71))/BT72</f>
        <v>0</v>
      </c>
      <c r="CK72" s="15" t="s">
        <v>190</v>
      </c>
      <c r="CL72" s="0" t="s">
        <v>815</v>
      </c>
      <c r="CP72" s="0" t="s">
        <v>3702</v>
      </c>
      <c r="CQ72" s="14" t="n">
        <v>0</v>
      </c>
      <c r="CR72" s="0" t="str">
        <f aca="false">CONCATENATE(CP72,CS72)</f>
        <v>serenade*</v>
      </c>
      <c r="CS72" s="0" t="s">
        <v>3639</v>
      </c>
      <c r="CT72" s="0" t="str">
        <f aca="false">CP73</f>
        <v>officiate</v>
      </c>
      <c r="CU72" s="0" t="str">
        <f aca="false">CONCATENATE(CT72,CS72)</f>
        <v>officiate*</v>
      </c>
      <c r="CV72" s="14" t="n">
        <f aca="false">(COUNTIFS(U72:BQ72,CU72))/BT72</f>
        <v>0</v>
      </c>
      <c r="CX72" s="16" t="s">
        <v>3664</v>
      </c>
      <c r="CY72" s="16" t="s">
        <v>3700</v>
      </c>
      <c r="CZ72" s="16" t="s">
        <v>3701</v>
      </c>
    </row>
    <row r="73" s="16" customFormat="true" ht="14.4" hidden="false" customHeight="false" outlineLevel="0" collapsed="false">
      <c r="A73" s="4" t="s">
        <v>131</v>
      </c>
      <c r="B73" s="4" t="n">
        <v>1</v>
      </c>
      <c r="C73" s="4" t="n">
        <v>1</v>
      </c>
      <c r="D73" s="4" t="n">
        <v>1</v>
      </c>
      <c r="E73" s="4" t="n">
        <v>24</v>
      </c>
      <c r="F73" s="4" t="n">
        <v>13</v>
      </c>
      <c r="G73" s="4" t="n">
        <v>0</v>
      </c>
      <c r="H73" s="4" t="n">
        <v>13</v>
      </c>
      <c r="I73" s="4" t="n">
        <v>10013</v>
      </c>
      <c r="J73" s="4" t="n">
        <v>13</v>
      </c>
      <c r="K73" s="4" t="s">
        <v>200</v>
      </c>
      <c r="L73" s="4" t="s">
        <v>132</v>
      </c>
      <c r="M73" s="16" t="s">
        <v>884</v>
      </c>
      <c r="N73" s="16" t="s">
        <v>885</v>
      </c>
      <c r="O73" s="16" t="s">
        <v>886</v>
      </c>
      <c r="P73" s="15"/>
      <c r="Q73" s="15"/>
      <c r="R73" s="16" t="n">
        <f aca="false">(1+LEN(N73)-LEN(SUBSTITUTE(N73," ","")))+1</f>
        <v>5</v>
      </c>
      <c r="S73" s="16" t="n">
        <f aca="false">(1+LEN(O73)-LEN(SUBSTITUTE(O73," ","")))</f>
        <v>8</v>
      </c>
      <c r="T73" s="16" t="s">
        <v>741</v>
      </c>
      <c r="U73" s="16" t="s">
        <v>887</v>
      </c>
      <c r="V73" s="16" t="s">
        <v>888</v>
      </c>
      <c r="W73" s="16" t="s">
        <v>889</v>
      </c>
      <c r="X73" s="16" t="s">
        <v>190</v>
      </c>
      <c r="Y73" s="16" t="s">
        <v>890</v>
      </c>
      <c r="Z73" s="16" t="s">
        <v>891</v>
      </c>
      <c r="AA73" s="16" t="s">
        <v>887</v>
      </c>
      <c r="AB73" s="16" t="s">
        <v>887</v>
      </c>
      <c r="AC73" s="16" t="s">
        <v>892</v>
      </c>
      <c r="AD73" s="16" t="s">
        <v>892</v>
      </c>
      <c r="AE73" s="16" t="s">
        <v>893</v>
      </c>
      <c r="AF73" s="16" t="s">
        <v>894</v>
      </c>
      <c r="AG73" s="16" t="s">
        <v>887</v>
      </c>
      <c r="AH73" s="16" t="s">
        <v>895</v>
      </c>
      <c r="AI73" s="16" t="s">
        <v>887</v>
      </c>
      <c r="AJ73" s="16" t="s">
        <v>190</v>
      </c>
      <c r="AK73" s="16" t="s">
        <v>887</v>
      </c>
      <c r="AL73" s="16" t="s">
        <v>190</v>
      </c>
      <c r="AM73" s="16" t="s">
        <v>190</v>
      </c>
      <c r="AN73" s="16" t="s">
        <v>892</v>
      </c>
      <c r="AO73" s="16" t="s">
        <v>896</v>
      </c>
      <c r="AP73" s="16" t="s">
        <v>890</v>
      </c>
      <c r="AQ73" s="16" t="s">
        <v>887</v>
      </c>
      <c r="AR73" s="16" t="s">
        <v>897</v>
      </c>
      <c r="AS73" s="16" t="s">
        <v>890</v>
      </c>
      <c r="AT73" s="16" t="s">
        <v>887</v>
      </c>
      <c r="AU73" s="16" t="s">
        <v>706</v>
      </c>
      <c r="AV73" s="16" t="s">
        <v>898</v>
      </c>
      <c r="AW73" s="16" t="s">
        <v>887</v>
      </c>
      <c r="AX73" s="16" t="s">
        <v>190</v>
      </c>
      <c r="AY73" s="16" t="s">
        <v>890</v>
      </c>
      <c r="AZ73" s="16" t="s">
        <v>887</v>
      </c>
      <c r="BA73" s="16" t="s">
        <v>899</v>
      </c>
      <c r="BB73" s="16" t="s">
        <v>887</v>
      </c>
      <c r="BC73" s="16" t="s">
        <v>900</v>
      </c>
      <c r="BD73" s="16" t="s">
        <v>887</v>
      </c>
      <c r="BE73" s="16" t="s">
        <v>887</v>
      </c>
      <c r="BF73" s="16" t="s">
        <v>887</v>
      </c>
      <c r="BG73" s="16" t="s">
        <v>887</v>
      </c>
      <c r="BH73" s="16" t="s">
        <v>887</v>
      </c>
      <c r="BI73" s="16" t="s">
        <v>887</v>
      </c>
      <c r="BJ73" s="16" t="s">
        <v>901</v>
      </c>
      <c r="BK73" s="16" t="s">
        <v>887</v>
      </c>
      <c r="BL73" s="16" t="s">
        <v>887</v>
      </c>
      <c r="BM73" s="16" t="s">
        <v>902</v>
      </c>
      <c r="BN73" s="16" t="s">
        <v>903</v>
      </c>
      <c r="BO73" s="16" t="s">
        <v>887</v>
      </c>
      <c r="BP73" s="16" t="s">
        <v>887</v>
      </c>
      <c r="BQ73" s="16" t="s">
        <v>904</v>
      </c>
      <c r="BS73" s="16" t="s">
        <v>887</v>
      </c>
      <c r="BT73" s="16" t="n">
        <f aca="false">49-(COUNTBLANK(U73:BQ73))</f>
        <v>49</v>
      </c>
      <c r="BU73" s="16" t="str">
        <f aca="false">CONCATENATE("*",BS73,"*")</f>
        <v>*preach*</v>
      </c>
      <c r="BV73" s="16" t="n">
        <f aca="false">COUNTIFS(U73:BQ73,BU73)</f>
        <v>0</v>
      </c>
      <c r="BW73" s="14" t="n">
        <f aca="false">BV73/BT73</f>
        <v>0</v>
      </c>
      <c r="BZ73" s="14" t="str">
        <f aca="false">IF(BY73="","",(BY73/BT73))</f>
        <v/>
      </c>
      <c r="CA73" s="16" t="n">
        <f aca="false">COUNTIFS(U73:BQ73,BU74)</f>
        <v>0</v>
      </c>
      <c r="CB73" s="16" t="str">
        <f aca="false">IF(BX73="",BU73,BX73)</f>
        <v>*preach*</v>
      </c>
      <c r="CC73" s="16" t="n">
        <f aca="false">COUNTIFS(U73:BQ73,CB74)</f>
        <v>0</v>
      </c>
      <c r="CD73" s="14" t="n">
        <f aca="false">CC73/BT73</f>
        <v>0</v>
      </c>
      <c r="CE73" s="16" t="s">
        <v>905</v>
      </c>
      <c r="CF73" s="14" t="n">
        <f aca="false">(COUNTIFS(U73:BQ73,CE73))/BT73</f>
        <v>0</v>
      </c>
      <c r="CH73" s="16" t="s">
        <v>906</v>
      </c>
      <c r="CI73" s="14" t="n">
        <f aca="false">(COUNTIFS(U73:BQ73,CH73))/BT73</f>
        <v>0</v>
      </c>
      <c r="CJ73" s="14" t="n">
        <f aca="false">(COUNTIFS(U73:BQ73,CH74))/BT73</f>
        <v>0</v>
      </c>
      <c r="CK73" s="15" t="s">
        <v>887</v>
      </c>
      <c r="CL73" s="16" t="s">
        <v>907</v>
      </c>
      <c r="CP73" s="16" t="s">
        <v>3703</v>
      </c>
      <c r="CQ73" s="14" t="n">
        <v>0</v>
      </c>
      <c r="CR73" s="16" t="str">
        <f aca="false">CONCATENATE(CP73,CS73)</f>
        <v>officiate*</v>
      </c>
      <c r="CS73" s="16" t="s">
        <v>3639</v>
      </c>
      <c r="CT73" s="16" t="str">
        <f aca="false">CP72</f>
        <v>serenade</v>
      </c>
      <c r="CU73" s="16" t="str">
        <f aca="false">CONCATENATE(CT73,CS73)</f>
        <v>serenade*</v>
      </c>
      <c r="CV73" s="14" t="n">
        <f aca="false">(COUNTIFS(U73:BQ73,CU73))/BT73</f>
        <v>0</v>
      </c>
      <c r="CX73" s="16" t="s">
        <v>3664</v>
      </c>
      <c r="CY73" s="16" t="s">
        <v>3704</v>
      </c>
      <c r="CZ73" s="16" t="s">
        <v>3701</v>
      </c>
    </row>
    <row r="74" customFormat="false" ht="14.4" hidden="false" customHeight="false" outlineLevel="0" collapsed="false">
      <c r="A74" s="4" t="s">
        <v>167</v>
      </c>
      <c r="B74" s="4" t="n">
        <v>1</v>
      </c>
      <c r="C74" s="4" t="n">
        <v>1</v>
      </c>
      <c r="D74" s="4" t="n">
        <v>2</v>
      </c>
      <c r="E74" s="4" t="n">
        <v>24</v>
      </c>
      <c r="F74" s="4" t="n">
        <v>13</v>
      </c>
      <c r="G74" s="4" t="n">
        <v>1</v>
      </c>
      <c r="H74" s="4" t="n">
        <v>1013</v>
      </c>
      <c r="I74" s="4" t="n">
        <v>11013</v>
      </c>
      <c r="J74" s="4" t="n">
        <v>1013</v>
      </c>
      <c r="K74" s="4" t="s">
        <v>200</v>
      </c>
      <c r="L74" s="4" t="s">
        <v>132</v>
      </c>
      <c r="M74" s="16" t="s">
        <v>908</v>
      </c>
      <c r="N74" s="16" t="s">
        <v>885</v>
      </c>
      <c r="O74" s="16" t="s">
        <v>909</v>
      </c>
      <c r="R74" s="16" t="n">
        <f aca="false">(1+LEN(N74)-LEN(SUBSTITUTE(N74," ","")))+1</f>
        <v>5</v>
      </c>
      <c r="S74" s="16" t="n">
        <f aca="false">(1+LEN(O74)-LEN(SUBSTITUTE(O74," ","")))</f>
        <v>8</v>
      </c>
      <c r="T74" s="16" t="s">
        <v>741</v>
      </c>
      <c r="U74" s="16" t="s">
        <v>890</v>
      </c>
      <c r="V74" s="16" t="s">
        <v>910</v>
      </c>
      <c r="W74" s="16" t="s">
        <v>911</v>
      </c>
      <c r="X74" s="16" t="s">
        <v>190</v>
      </c>
      <c r="Y74" s="16" t="s">
        <v>912</v>
      </c>
      <c r="Z74" s="16" t="s">
        <v>913</v>
      </c>
      <c r="AA74" s="16" t="s">
        <v>914</v>
      </c>
      <c r="AB74" s="16" t="s">
        <v>190</v>
      </c>
      <c r="AC74" s="16" t="s">
        <v>887</v>
      </c>
      <c r="AD74" s="16" t="s">
        <v>915</v>
      </c>
      <c r="AE74" s="16" t="s">
        <v>190</v>
      </c>
      <c r="AF74" s="16" t="s">
        <v>916</v>
      </c>
      <c r="AG74" s="16" t="s">
        <v>917</v>
      </c>
      <c r="AH74" s="16" t="s">
        <v>190</v>
      </c>
      <c r="AI74" s="16" t="s">
        <v>190</v>
      </c>
      <c r="AJ74" s="16" t="s">
        <v>918</v>
      </c>
      <c r="AK74" s="16" t="s">
        <v>806</v>
      </c>
      <c r="AL74" s="16" t="s">
        <v>919</v>
      </c>
      <c r="AM74" s="16" t="s">
        <v>190</v>
      </c>
      <c r="AN74" s="16" t="s">
        <v>920</v>
      </c>
      <c r="AO74" s="16" t="s">
        <v>190</v>
      </c>
      <c r="AP74" s="16" t="s">
        <v>921</v>
      </c>
      <c r="AQ74" s="16" t="s">
        <v>922</v>
      </c>
      <c r="AR74" s="16" t="s">
        <v>923</v>
      </c>
      <c r="AS74" s="16" t="s">
        <v>887</v>
      </c>
      <c r="AT74" s="16" t="s">
        <v>924</v>
      </c>
      <c r="AU74" s="16" t="s">
        <v>190</v>
      </c>
      <c r="AV74" s="16" t="s">
        <v>190</v>
      </c>
      <c r="AW74" s="16" t="s">
        <v>925</v>
      </c>
      <c r="AX74" s="16" t="s">
        <v>190</v>
      </c>
      <c r="AY74" s="16" t="s">
        <v>190</v>
      </c>
      <c r="AZ74" s="16" t="s">
        <v>926</v>
      </c>
      <c r="BA74" s="16" t="s">
        <v>190</v>
      </c>
      <c r="BB74" s="16" t="s">
        <v>190</v>
      </c>
      <c r="BC74" s="16" t="s">
        <v>927</v>
      </c>
      <c r="BD74" s="16" t="s">
        <v>928</v>
      </c>
      <c r="BE74" s="16" t="s">
        <v>806</v>
      </c>
      <c r="BF74" s="16" t="s">
        <v>190</v>
      </c>
      <c r="BG74" s="16" t="s">
        <v>190</v>
      </c>
      <c r="BH74" s="16" t="s">
        <v>929</v>
      </c>
      <c r="BI74" s="16" t="s">
        <v>930</v>
      </c>
      <c r="BJ74" s="16" t="s">
        <v>190</v>
      </c>
      <c r="BK74" s="16" t="s">
        <v>887</v>
      </c>
      <c r="BL74" s="16" t="s">
        <v>190</v>
      </c>
      <c r="BM74" s="16" t="s">
        <v>190</v>
      </c>
      <c r="BN74" s="16" t="s">
        <v>931</v>
      </c>
      <c r="BO74" s="16" t="s">
        <v>892</v>
      </c>
      <c r="BP74" s="12"/>
      <c r="BQ74" s="0" t="s">
        <v>190</v>
      </c>
      <c r="BS74" s="0" t="s">
        <v>190</v>
      </c>
      <c r="BT74" s="0" t="n">
        <f aca="false">49-(COUNTBLANK(U74:BQ74))</f>
        <v>48</v>
      </c>
      <c r="BU74" s="0" t="str">
        <f aca="false">CONCATENATE("*",BS74,"*")</f>
        <v>*sing*</v>
      </c>
      <c r="BV74" s="0" t="n">
        <f aca="false">COUNTIFS(U74:BQ74,BU74)</f>
        <v>0</v>
      </c>
      <c r="BW74" s="14" t="n">
        <f aca="false">BV74/BT74</f>
        <v>0</v>
      </c>
      <c r="BZ74" s="14" t="str">
        <f aca="false">IF(BY74="","",(BY74/BT74))</f>
        <v/>
      </c>
      <c r="CA74" s="0" t="n">
        <f aca="false">COUNTIFS(U74:BQ74,BU73)</f>
        <v>0</v>
      </c>
      <c r="CB74" s="0" t="str">
        <f aca="false">IF(BX74="",BU74,BX74)</f>
        <v>*sing*</v>
      </c>
      <c r="CC74" s="0" t="n">
        <f aca="false">COUNTIFS(U74:BQ74,CB73)</f>
        <v>0</v>
      </c>
      <c r="CD74" s="14" t="n">
        <f aca="false">CC74/BT74</f>
        <v>0</v>
      </c>
      <c r="CE74" s="0" t="s">
        <v>831</v>
      </c>
      <c r="CF74" s="14" t="n">
        <f aca="false">(COUNTIFS(U74:BQ74,CE74))/BT74</f>
        <v>0</v>
      </c>
      <c r="CH74" s="0" t="s">
        <v>832</v>
      </c>
      <c r="CI74" s="14" t="n">
        <f aca="false">(COUNTIFS(U74:BQ74,CH74))/BT74</f>
        <v>0</v>
      </c>
      <c r="CJ74" s="14" t="n">
        <f aca="false">(COUNTIFS(U74:BQ74,CH73))/BT74</f>
        <v>0</v>
      </c>
      <c r="CK74" s="15" t="s">
        <v>190</v>
      </c>
      <c r="CL74" s="0" t="s">
        <v>907</v>
      </c>
      <c r="CP74" s="0" t="s">
        <v>3705</v>
      </c>
      <c r="CQ74" s="14" t="n">
        <v>0</v>
      </c>
      <c r="CR74" s="0" t="str">
        <f aca="false">CONCATENATE(CP74,CS74)</f>
        <v>chant*</v>
      </c>
      <c r="CS74" s="0" t="s">
        <v>3639</v>
      </c>
      <c r="CT74" s="0" t="str">
        <f aca="false">CP75</f>
        <v>perform</v>
      </c>
      <c r="CU74" s="0" t="str">
        <f aca="false">CONCATENATE(CT74,CS74)</f>
        <v>perform*</v>
      </c>
      <c r="CV74" s="14" t="n">
        <f aca="false">(COUNTIFS(U74:BQ74,CU74))/BT74</f>
        <v>0</v>
      </c>
      <c r="CX74" s="16" t="s">
        <v>3664</v>
      </c>
      <c r="CY74" s="16" t="s">
        <v>3704</v>
      </c>
      <c r="CZ74" s="16" t="s">
        <v>3701</v>
      </c>
    </row>
    <row r="75" customFormat="false" ht="14.4" hidden="false" customHeight="false" outlineLevel="0" collapsed="false">
      <c r="A75" s="4" t="s">
        <v>131</v>
      </c>
      <c r="B75" s="4" t="n">
        <v>1</v>
      </c>
      <c r="C75" s="4" t="n">
        <v>1</v>
      </c>
      <c r="D75" s="4" t="n">
        <v>1</v>
      </c>
      <c r="E75" s="4" t="n">
        <v>26</v>
      </c>
      <c r="F75" s="4" t="n">
        <v>15</v>
      </c>
      <c r="G75" s="4" t="n">
        <v>0</v>
      </c>
      <c r="H75" s="4" t="n">
        <v>15</v>
      </c>
      <c r="I75" s="4" t="n">
        <v>10015</v>
      </c>
      <c r="J75" s="4" t="n">
        <v>15</v>
      </c>
      <c r="K75" s="4" t="s">
        <v>200</v>
      </c>
      <c r="L75" s="4" t="s">
        <v>132</v>
      </c>
      <c r="M75" s="0" t="s">
        <v>991</v>
      </c>
      <c r="N75" s="0" t="s">
        <v>992</v>
      </c>
      <c r="O75" s="0" t="s">
        <v>993</v>
      </c>
      <c r="P75" s="15"/>
      <c r="Q75" s="15"/>
      <c r="R75" s="0" t="n">
        <f aca="false">(1+LEN(N75)-LEN(SUBSTITUTE(N75," ","")))+1</f>
        <v>7</v>
      </c>
      <c r="S75" s="0" t="n">
        <f aca="false">(1+LEN(O75)-LEN(SUBSTITUTE(O75," ","")))</f>
        <v>10</v>
      </c>
      <c r="T75" s="0" t="s">
        <v>741</v>
      </c>
      <c r="U75" s="0" t="s">
        <v>994</v>
      </c>
      <c r="V75" s="0" t="s">
        <v>995</v>
      </c>
      <c r="W75" s="0" t="s">
        <v>996</v>
      </c>
      <c r="X75" s="0" t="s">
        <v>615</v>
      </c>
      <c r="Y75" s="0" t="s">
        <v>994</v>
      </c>
      <c r="Z75" s="0" t="s">
        <v>560</v>
      </c>
      <c r="AA75" s="0" t="s">
        <v>997</v>
      </c>
      <c r="AB75" s="0" t="s">
        <v>994</v>
      </c>
      <c r="AC75" s="0" t="s">
        <v>998</v>
      </c>
      <c r="AD75" s="0" t="s">
        <v>994</v>
      </c>
      <c r="AE75" s="0" t="s">
        <v>999</v>
      </c>
      <c r="AF75" s="0" t="s">
        <v>1000</v>
      </c>
      <c r="AG75" s="0" t="s">
        <v>560</v>
      </c>
      <c r="AH75" s="0" t="s">
        <v>560</v>
      </c>
      <c r="AI75" s="0" t="s">
        <v>1001</v>
      </c>
      <c r="AJ75" s="0" t="s">
        <v>1002</v>
      </c>
      <c r="AK75" s="0" t="s">
        <v>560</v>
      </c>
      <c r="AL75" s="0" t="s">
        <v>560</v>
      </c>
      <c r="AM75" s="0" t="s">
        <v>560</v>
      </c>
      <c r="AN75" s="0" t="s">
        <v>560</v>
      </c>
      <c r="AO75" s="0" t="s">
        <v>994</v>
      </c>
      <c r="AP75" s="0" t="s">
        <v>560</v>
      </c>
      <c r="AQ75" s="0" t="s">
        <v>1003</v>
      </c>
      <c r="AR75" s="0" t="s">
        <v>560</v>
      </c>
      <c r="AS75" s="0" t="s">
        <v>190</v>
      </c>
      <c r="AT75" s="0" t="s">
        <v>994</v>
      </c>
      <c r="AU75" s="0" t="s">
        <v>994</v>
      </c>
      <c r="AV75" s="0" t="s">
        <v>1004</v>
      </c>
      <c r="AW75" s="0" t="s">
        <v>560</v>
      </c>
      <c r="AX75" s="0" t="s">
        <v>560</v>
      </c>
      <c r="AY75" s="0" t="s">
        <v>560</v>
      </c>
      <c r="AZ75" s="0" t="s">
        <v>994</v>
      </c>
      <c r="BA75" s="0" t="s">
        <v>560</v>
      </c>
      <c r="BB75" s="0" t="s">
        <v>560</v>
      </c>
      <c r="BC75" s="0" t="s">
        <v>560</v>
      </c>
      <c r="BD75" s="0" t="s">
        <v>560</v>
      </c>
      <c r="BE75" s="0" t="s">
        <v>560</v>
      </c>
      <c r="BF75" s="0" t="s">
        <v>1003</v>
      </c>
      <c r="BG75" s="0" t="s">
        <v>994</v>
      </c>
      <c r="BH75" s="0" t="s">
        <v>560</v>
      </c>
      <c r="BI75" s="0" t="s">
        <v>994</v>
      </c>
      <c r="BJ75" s="0" t="s">
        <v>1005</v>
      </c>
      <c r="BK75" s="0" t="s">
        <v>994</v>
      </c>
      <c r="BL75" s="0" t="s">
        <v>994</v>
      </c>
      <c r="BM75" s="0" t="s">
        <v>994</v>
      </c>
      <c r="BN75" s="0" t="s">
        <v>1006</v>
      </c>
      <c r="BO75" s="0" t="s">
        <v>994</v>
      </c>
      <c r="BP75" s="0" t="s">
        <v>560</v>
      </c>
      <c r="BQ75" s="0" t="s">
        <v>1003</v>
      </c>
      <c r="BS75" s="0" t="s">
        <v>994</v>
      </c>
      <c r="BT75" s="0" t="n">
        <f aca="false">49-(COUNTBLANK(U75:BQ75))</f>
        <v>49</v>
      </c>
      <c r="BU75" s="0" t="str">
        <f aca="false">CONCATENATE("*",BS75,"*")</f>
        <v>*march*</v>
      </c>
      <c r="BV75" s="0" t="n">
        <f aca="false">COUNTIFS(U75:BQ75,BU75)</f>
        <v>0</v>
      </c>
      <c r="BW75" s="13" t="n">
        <f aca="false">BV75/BT75</f>
        <v>0</v>
      </c>
      <c r="BZ75" s="14" t="str">
        <f aca="false">IF(BY75="","",(BY75/BT75))</f>
        <v/>
      </c>
      <c r="CA75" s="0" t="n">
        <f aca="false">COUNTIFS(U75:BQ75,BU76)</f>
        <v>0</v>
      </c>
      <c r="CB75" s="0" t="str">
        <f aca="false">IF(BX75="",BU75,BX75)</f>
        <v>*march*</v>
      </c>
      <c r="CC75" s="0" t="n">
        <f aca="false">COUNTIFS(U75:BQ75,CB76)</f>
        <v>0</v>
      </c>
      <c r="CD75" s="14" t="n">
        <f aca="false">CC75/BT75</f>
        <v>0</v>
      </c>
      <c r="CE75" s="0" t="s">
        <v>813</v>
      </c>
      <c r="CF75" s="14" t="n">
        <f aca="false">(COUNTIFS(U75:BQ75,CE75))/BT75</f>
        <v>0</v>
      </c>
      <c r="CH75" s="0" t="s">
        <v>814</v>
      </c>
      <c r="CI75" s="14" t="n">
        <f aca="false">(COUNTIFS(U75:BQ75,CH75))/BT75</f>
        <v>0</v>
      </c>
      <c r="CJ75" s="14" t="n">
        <f aca="false">(COUNTIFS(U75:BQ75,CH76))/BT75</f>
        <v>0</v>
      </c>
      <c r="CK75" s="15" t="s">
        <v>560</v>
      </c>
      <c r="CL75" s="0" t="s">
        <v>1007</v>
      </c>
      <c r="CN75" s="16"/>
      <c r="CP75" s="0" t="s">
        <v>1003</v>
      </c>
      <c r="CQ75" s="14" t="n">
        <v>0.0612244897959184</v>
      </c>
      <c r="CR75" s="0" t="str">
        <f aca="false">CONCATENATE(CP75,CS75)</f>
        <v>perform*</v>
      </c>
      <c r="CS75" s="0" t="s">
        <v>3639</v>
      </c>
      <c r="CT75" s="0" t="str">
        <f aca="false">CP74</f>
        <v>chant</v>
      </c>
      <c r="CU75" s="0" t="str">
        <f aca="false">CONCATENATE(CT75,CS75)</f>
        <v>chant*</v>
      </c>
      <c r="CV75" s="14" t="n">
        <f aca="false">(COUNTIFS(U75:BQ75,CU75))/BT75</f>
        <v>0</v>
      </c>
      <c r="CX75" s="16" t="s">
        <v>3664</v>
      </c>
      <c r="CY75" s="16" t="s">
        <v>998</v>
      </c>
      <c r="CZ75" s="16" t="s">
        <v>3701</v>
      </c>
    </row>
    <row r="76" customFormat="false" ht="14.4" hidden="false" customHeight="false" outlineLevel="0" collapsed="false">
      <c r="A76" s="4" t="s">
        <v>167</v>
      </c>
      <c r="B76" s="4" t="n">
        <v>1</v>
      </c>
      <c r="C76" s="4" t="n">
        <v>1</v>
      </c>
      <c r="D76" s="4" t="n">
        <v>2</v>
      </c>
      <c r="E76" s="4" t="n">
        <v>26</v>
      </c>
      <c r="F76" s="4" t="n">
        <v>15</v>
      </c>
      <c r="G76" s="4" t="n">
        <v>1</v>
      </c>
      <c r="H76" s="4" t="n">
        <v>1015</v>
      </c>
      <c r="I76" s="4" t="n">
        <v>11015</v>
      </c>
      <c r="J76" s="4" t="n">
        <v>1015</v>
      </c>
      <c r="K76" s="4" t="s">
        <v>200</v>
      </c>
      <c r="L76" s="4" t="s">
        <v>132</v>
      </c>
      <c r="M76" s="0" t="s">
        <v>1008</v>
      </c>
      <c r="N76" s="0" t="s">
        <v>992</v>
      </c>
      <c r="O76" s="0" t="s">
        <v>1009</v>
      </c>
      <c r="P76" s="16"/>
      <c r="Q76" s="16"/>
      <c r="R76" s="0" t="n">
        <f aca="false">(1+LEN(N76)-LEN(SUBSTITUTE(N76," ","")))+1</f>
        <v>7</v>
      </c>
      <c r="S76" s="0" t="n">
        <f aca="false">(1+LEN(O76)-LEN(SUBSTITUTE(O76," ","")))</f>
        <v>10</v>
      </c>
      <c r="T76" s="0" t="s">
        <v>741</v>
      </c>
      <c r="U76" s="0" t="s">
        <v>1010</v>
      </c>
      <c r="V76" s="0" t="s">
        <v>1011</v>
      </c>
      <c r="W76" s="0" t="s">
        <v>1012</v>
      </c>
      <c r="X76" s="0" t="s">
        <v>1010</v>
      </c>
      <c r="Y76" s="0" t="s">
        <v>1010</v>
      </c>
      <c r="Z76" s="0" t="s">
        <v>1010</v>
      </c>
      <c r="AA76" s="0" t="s">
        <v>1013</v>
      </c>
      <c r="AB76" s="0" t="s">
        <v>1010</v>
      </c>
      <c r="AC76" s="0" t="s">
        <v>1014</v>
      </c>
      <c r="AD76" s="0" t="s">
        <v>1015</v>
      </c>
      <c r="AE76" s="0" t="s">
        <v>1016</v>
      </c>
      <c r="AF76" s="0" t="s">
        <v>1010</v>
      </c>
      <c r="AG76" s="0" t="s">
        <v>1017</v>
      </c>
      <c r="AH76" s="0" t="s">
        <v>1010</v>
      </c>
      <c r="AI76" s="0" t="s">
        <v>1010</v>
      </c>
      <c r="AJ76" s="0" t="s">
        <v>1018</v>
      </c>
      <c r="AK76" s="0" t="s">
        <v>1019</v>
      </c>
      <c r="AL76" s="0" t="s">
        <v>1010</v>
      </c>
      <c r="AM76" s="0" t="s">
        <v>263</v>
      </c>
      <c r="AN76" s="0" t="s">
        <v>1020</v>
      </c>
      <c r="AO76" s="0" t="s">
        <v>1016</v>
      </c>
      <c r="AP76" s="0" t="s">
        <v>1021</v>
      </c>
      <c r="AQ76" s="0" t="s">
        <v>1022</v>
      </c>
      <c r="AR76" s="0" t="s">
        <v>1023</v>
      </c>
      <c r="AS76" s="0" t="s">
        <v>1010</v>
      </c>
      <c r="AT76" s="0" t="s">
        <v>1024</v>
      </c>
      <c r="AU76" s="0" t="s">
        <v>1010</v>
      </c>
      <c r="AV76" s="0" t="s">
        <v>1010</v>
      </c>
      <c r="AW76" s="0" t="s">
        <v>1010</v>
      </c>
      <c r="AX76" s="0" t="s">
        <v>237</v>
      </c>
      <c r="AY76" s="0" t="s">
        <v>237</v>
      </c>
      <c r="AZ76" s="0" t="s">
        <v>1016</v>
      </c>
      <c r="BA76" s="0" t="s">
        <v>1025</v>
      </c>
      <c r="BB76" s="0" t="s">
        <v>1010</v>
      </c>
      <c r="BC76" s="0" t="s">
        <v>1012</v>
      </c>
      <c r="BD76" s="0" t="s">
        <v>237</v>
      </c>
      <c r="BE76" s="0" t="s">
        <v>1019</v>
      </c>
      <c r="BF76" s="0" t="s">
        <v>1010</v>
      </c>
      <c r="BG76" s="0" t="s">
        <v>1010</v>
      </c>
      <c r="BH76" s="0" t="s">
        <v>237</v>
      </c>
      <c r="BI76" s="0" t="s">
        <v>1019</v>
      </c>
      <c r="BJ76" s="0" t="s">
        <v>237</v>
      </c>
      <c r="BK76" s="0" t="s">
        <v>1010</v>
      </c>
      <c r="BL76" s="0" t="s">
        <v>1010</v>
      </c>
      <c r="BM76" s="0" t="s">
        <v>1010</v>
      </c>
      <c r="BN76" s="0" t="s">
        <v>1020</v>
      </c>
      <c r="BO76" s="0" t="s">
        <v>1010</v>
      </c>
      <c r="BP76" s="0" t="s">
        <v>1026</v>
      </c>
      <c r="BQ76" s="0" t="s">
        <v>237</v>
      </c>
      <c r="BS76" s="0" t="s">
        <v>1010</v>
      </c>
      <c r="BT76" s="0" t="n">
        <f aca="false">49-(COUNTBLANK(U76:BQ76))</f>
        <v>49</v>
      </c>
      <c r="BU76" s="0" t="str">
        <f aca="false">CONCATENATE("*",BS76,"*")</f>
        <v>*float*</v>
      </c>
      <c r="BV76" s="0" t="n">
        <f aca="false">COUNTIFS(U76:BQ76,BU76)</f>
        <v>0</v>
      </c>
      <c r="BW76" s="13" t="n">
        <f aca="false">BV76/BT76</f>
        <v>0</v>
      </c>
      <c r="BZ76" s="14" t="str">
        <f aca="false">IF(BY76="","",(BY76/BT76))</f>
        <v/>
      </c>
      <c r="CA76" s="0" t="n">
        <f aca="false">COUNTIFS(U76:BQ76,BU75)</f>
        <v>0</v>
      </c>
      <c r="CB76" s="0" t="str">
        <f aca="false">IF(BX76="",BU76,BX76)</f>
        <v>*float*</v>
      </c>
      <c r="CC76" s="0" t="n">
        <f aca="false">COUNTIFS(U76:BQ76,CB75)</f>
        <v>0</v>
      </c>
      <c r="CD76" s="14" t="n">
        <f aca="false">CC76/BT76</f>
        <v>0</v>
      </c>
      <c r="CE76" s="0" t="s">
        <v>1027</v>
      </c>
      <c r="CF76" s="14" t="n">
        <f aca="false">(COUNTIFS(U76:BQ76,CE76))/BT76</f>
        <v>0</v>
      </c>
      <c r="CH76" s="0" t="s">
        <v>1028</v>
      </c>
      <c r="CI76" s="14" t="n">
        <f aca="false">(COUNTIFS(U76:BQ76,CH76))/BT76</f>
        <v>0</v>
      </c>
      <c r="CJ76" s="14" t="n">
        <f aca="false">(COUNTIFS(U76:BQ76,CH75))/BT76</f>
        <v>0</v>
      </c>
      <c r="CK76" s="15" t="s">
        <v>1010</v>
      </c>
      <c r="CL76" s="0" t="s">
        <v>1007</v>
      </c>
      <c r="CP76" s="0" t="s">
        <v>3706</v>
      </c>
      <c r="CQ76" s="14" t="n">
        <v>0</v>
      </c>
      <c r="CR76" s="0" t="str">
        <f aca="false">CONCATENATE(CP76,CS76)</f>
        <v>drift*</v>
      </c>
      <c r="CS76" s="0" t="s">
        <v>3639</v>
      </c>
      <c r="CT76" s="0" t="n">
        <f aca="false">CP77</f>
        <v>0</v>
      </c>
      <c r="CU76" s="0" t="str">
        <f aca="false">CONCATENATE(CT76,CS76)</f>
        <v>0*</v>
      </c>
      <c r="CV76" s="14" t="n">
        <f aca="false">(COUNTIFS(U76:BQ76,CU76))/BT76</f>
        <v>0</v>
      </c>
      <c r="CX76" s="16" t="s">
        <v>3664</v>
      </c>
      <c r="CY76" s="16" t="s">
        <v>998</v>
      </c>
      <c r="CZ76" s="16" t="s">
        <v>3701</v>
      </c>
    </row>
    <row r="77" s="16" customFormat="true" ht="14.4" hidden="false" customHeight="false" outlineLevel="0" collapsed="false">
      <c r="A77" s="4" t="s">
        <v>197</v>
      </c>
      <c r="B77" s="4" t="n">
        <v>1</v>
      </c>
      <c r="C77" s="4" t="n">
        <v>1</v>
      </c>
      <c r="D77" s="4" t="n">
        <v>1</v>
      </c>
      <c r="E77" s="4" t="n">
        <v>28</v>
      </c>
      <c r="F77" s="4" t="n">
        <v>16</v>
      </c>
      <c r="G77" s="4" t="n">
        <v>0</v>
      </c>
      <c r="H77" s="4" t="n">
        <v>16</v>
      </c>
      <c r="I77" s="4" t="n">
        <v>10016</v>
      </c>
      <c r="J77" s="4" t="n">
        <v>16</v>
      </c>
      <c r="K77" s="4" t="s">
        <v>200</v>
      </c>
      <c r="L77" s="4" t="s">
        <v>132</v>
      </c>
      <c r="M77" s="16" t="s">
        <v>1030</v>
      </c>
      <c r="N77" s="16" t="s">
        <v>1031</v>
      </c>
      <c r="O77" s="16" t="s">
        <v>1032</v>
      </c>
      <c r="R77" s="16" t="n">
        <f aca="false">(1+LEN(N77)-LEN(SUBSTITUTE(N77," ","")))+1</f>
        <v>5</v>
      </c>
      <c r="S77" s="16" t="n">
        <f aca="false">(1+LEN(O77)-LEN(SUBSTITUTE(O77," ","")))</f>
        <v>8</v>
      </c>
      <c r="T77" s="16" t="s">
        <v>741</v>
      </c>
      <c r="U77" s="19" t="s">
        <v>334</v>
      </c>
      <c r="V77" s="19" t="s">
        <v>1033</v>
      </c>
      <c r="W77" s="19" t="s">
        <v>1034</v>
      </c>
      <c r="X77" s="19" t="s">
        <v>1035</v>
      </c>
      <c r="Y77" s="16" t="s">
        <v>1036</v>
      </c>
      <c r="Z77" s="19" t="s">
        <v>334</v>
      </c>
      <c r="AA77" s="16" t="s">
        <v>1037</v>
      </c>
      <c r="AB77" s="16" t="s">
        <v>1038</v>
      </c>
      <c r="AC77" s="19" t="s">
        <v>1039</v>
      </c>
      <c r="AD77" s="19" t="s">
        <v>334</v>
      </c>
      <c r="AE77" s="16" t="s">
        <v>1040</v>
      </c>
      <c r="AF77" s="19" t="s">
        <v>1041</v>
      </c>
      <c r="AG77" s="16" t="s">
        <v>1042</v>
      </c>
      <c r="AH77" s="19" t="s">
        <v>334</v>
      </c>
      <c r="AI77" s="19" t="s">
        <v>1043</v>
      </c>
      <c r="AJ77" s="19" t="s">
        <v>1044</v>
      </c>
      <c r="AK77" s="16" t="s">
        <v>1045</v>
      </c>
      <c r="AL77" s="19" t="s">
        <v>1046</v>
      </c>
      <c r="AM77" s="19" t="s">
        <v>334</v>
      </c>
      <c r="AN77" s="12"/>
      <c r="AO77" s="16" t="s">
        <v>1038</v>
      </c>
      <c r="AP77" s="16" t="s">
        <v>1047</v>
      </c>
      <c r="AQ77" s="16" t="s">
        <v>1048</v>
      </c>
      <c r="AR77" s="16" t="s">
        <v>1049</v>
      </c>
      <c r="AS77" s="19" t="s">
        <v>1046</v>
      </c>
      <c r="AT77" s="16" t="s">
        <v>1038</v>
      </c>
      <c r="AU77" s="16" t="s">
        <v>591</v>
      </c>
      <c r="AV77" s="16" t="s">
        <v>365</v>
      </c>
      <c r="AW77" s="16" t="s">
        <v>1050</v>
      </c>
      <c r="AX77" s="19" t="s">
        <v>1051</v>
      </c>
      <c r="AY77" s="19" t="s">
        <v>334</v>
      </c>
      <c r="AZ77" s="19" t="s">
        <v>334</v>
      </c>
      <c r="BA77" s="19" t="s">
        <v>1052</v>
      </c>
      <c r="BB77" s="19" t="s">
        <v>1051</v>
      </c>
      <c r="BC77" s="19" t="s">
        <v>334</v>
      </c>
      <c r="BD77" s="19" t="s">
        <v>1053</v>
      </c>
      <c r="BE77" s="19" t="s">
        <v>1054</v>
      </c>
      <c r="BF77" s="16" t="s">
        <v>307</v>
      </c>
      <c r="BG77" s="19" t="s">
        <v>334</v>
      </c>
      <c r="BH77" s="16" t="s">
        <v>1038</v>
      </c>
      <c r="BI77" s="19" t="s">
        <v>1046</v>
      </c>
      <c r="BJ77" s="16" t="s">
        <v>1055</v>
      </c>
      <c r="BK77" s="16" t="s">
        <v>307</v>
      </c>
      <c r="BL77" s="16" t="s">
        <v>1056</v>
      </c>
      <c r="BM77" s="19" t="s">
        <v>334</v>
      </c>
      <c r="BN77" s="19" t="s">
        <v>1057</v>
      </c>
      <c r="BO77" s="16" t="s">
        <v>1058</v>
      </c>
      <c r="BP77" s="19" t="s">
        <v>334</v>
      </c>
      <c r="BQ77" s="19" t="s">
        <v>1059</v>
      </c>
      <c r="BS77" s="16" t="s">
        <v>334</v>
      </c>
      <c r="BT77" s="16" t="n">
        <f aca="false">49-(COUNTBLANK(U77:BQ77))</f>
        <v>48</v>
      </c>
      <c r="BU77" s="16" t="str">
        <f aca="false">CONCATENATE("*",BS77,"*")</f>
        <v>*shoot*</v>
      </c>
      <c r="BV77" s="16" t="n">
        <f aca="false">COUNTIFS(U77:BQ77,BU77)</f>
        <v>0</v>
      </c>
      <c r="BW77" s="18" t="n">
        <f aca="false">BV77/BT77</f>
        <v>0</v>
      </c>
      <c r="BZ77" s="14" t="str">
        <f aca="false">IF(BY77="","",(BY77/BT77))</f>
        <v/>
      </c>
      <c r="CA77" s="16" t="n">
        <f aca="false">COUNTIFS(U77:BQ77,BU78)</f>
        <v>0</v>
      </c>
      <c r="CB77" s="16" t="str">
        <f aca="false">IF(BX77="",BU77,BX77)</f>
        <v>*shoot*</v>
      </c>
      <c r="CC77" s="16" t="n">
        <f aca="false">COUNTIFS(U77:BQ77,CB78)</f>
        <v>0</v>
      </c>
      <c r="CD77" s="14" t="n">
        <f aca="false">CC77/BT77</f>
        <v>0</v>
      </c>
      <c r="CE77" s="16" t="s">
        <v>1060</v>
      </c>
      <c r="CF77" s="14" t="n">
        <f aca="false">(COUNTIFS(U77:BQ77,CE77))/BT77</f>
        <v>0</v>
      </c>
      <c r="CG77" s="19" t="s">
        <v>1061</v>
      </c>
      <c r="CH77" s="16" t="s">
        <v>1062</v>
      </c>
      <c r="CI77" s="14" t="n">
        <f aca="false">(COUNTIFS(U77:BQ77,CH77))/BT77</f>
        <v>0</v>
      </c>
      <c r="CJ77" s="14" t="n">
        <f aca="false">(COUNTIFS(U77:BQ77,CH78))/BT77</f>
        <v>0</v>
      </c>
      <c r="CK77" s="15" t="s">
        <v>334</v>
      </c>
      <c r="CL77" s="16" t="s">
        <v>1063</v>
      </c>
      <c r="CX77" s="16" t="s">
        <v>3664</v>
      </c>
      <c r="CY77" s="16" t="s">
        <v>591</v>
      </c>
      <c r="CZ77" s="16" t="s">
        <v>3701</v>
      </c>
    </row>
    <row r="78" customFormat="false" ht="14.4" hidden="false" customHeight="false" outlineLevel="0" collapsed="false">
      <c r="A78" s="4" t="s">
        <v>131</v>
      </c>
      <c r="B78" s="4" t="n">
        <v>1</v>
      </c>
      <c r="C78" s="4" t="n">
        <v>1</v>
      </c>
      <c r="D78" s="4" t="n">
        <v>2</v>
      </c>
      <c r="E78" s="4" t="n">
        <v>28</v>
      </c>
      <c r="F78" s="4" t="n">
        <v>16</v>
      </c>
      <c r="G78" s="4" t="n">
        <v>1</v>
      </c>
      <c r="H78" s="4" t="n">
        <v>1016</v>
      </c>
      <c r="I78" s="4" t="n">
        <v>11016</v>
      </c>
      <c r="J78" s="4" t="n">
        <v>1016</v>
      </c>
      <c r="K78" s="4" t="s">
        <v>200</v>
      </c>
      <c r="L78" s="4" t="s">
        <v>132</v>
      </c>
      <c r="M78" s="0" t="s">
        <v>1064</v>
      </c>
      <c r="N78" s="0" t="s">
        <v>1031</v>
      </c>
      <c r="O78" s="0" t="s">
        <v>1065</v>
      </c>
      <c r="R78" s="0" t="n">
        <f aca="false">(1+LEN(N78)-LEN(SUBSTITUTE(N78," ","")))+1</f>
        <v>5</v>
      </c>
      <c r="S78" s="0" t="n">
        <f aca="false">(1+LEN(O78)-LEN(SUBSTITUTE(O78," ","")))</f>
        <v>8</v>
      </c>
      <c r="T78" s="0" t="s">
        <v>741</v>
      </c>
      <c r="U78" s="0" t="s">
        <v>1048</v>
      </c>
      <c r="V78" s="0" t="s">
        <v>1066</v>
      </c>
      <c r="W78" s="19" t="s">
        <v>1067</v>
      </c>
      <c r="X78" s="0" t="s">
        <v>560</v>
      </c>
      <c r="Y78" s="19" t="s">
        <v>1068</v>
      </c>
      <c r="Z78" s="0" t="s">
        <v>1069</v>
      </c>
      <c r="AA78" s="19" t="s">
        <v>1070</v>
      </c>
      <c r="AB78" s="19" t="s">
        <v>1071</v>
      </c>
      <c r="AC78" s="0" t="s">
        <v>1072</v>
      </c>
      <c r="AD78" s="12"/>
      <c r="AE78" s="0" t="s">
        <v>1073</v>
      </c>
      <c r="AF78" s="19" t="s">
        <v>1074</v>
      </c>
      <c r="AG78" s="0" t="s">
        <v>1075</v>
      </c>
      <c r="AH78" s="19" t="s">
        <v>1048</v>
      </c>
      <c r="AI78" s="0" t="s">
        <v>1076</v>
      </c>
      <c r="AJ78" s="0" t="s">
        <v>1077</v>
      </c>
      <c r="AK78" s="0" t="s">
        <v>1078</v>
      </c>
      <c r="AL78" s="19" t="s">
        <v>1067</v>
      </c>
      <c r="AM78" s="0" t="s">
        <v>1079</v>
      </c>
      <c r="AN78" s="19" t="s">
        <v>1080</v>
      </c>
      <c r="AO78" s="0" t="s">
        <v>1081</v>
      </c>
      <c r="AP78" s="0" t="s">
        <v>1082</v>
      </c>
      <c r="AQ78" s="0" t="s">
        <v>1083</v>
      </c>
      <c r="AR78" s="19" t="s">
        <v>1084</v>
      </c>
      <c r="AS78" s="0" t="s">
        <v>1085</v>
      </c>
      <c r="AT78" s="0" t="s">
        <v>1086</v>
      </c>
      <c r="AU78" s="19" t="s">
        <v>1080</v>
      </c>
      <c r="AV78" s="0" t="s">
        <v>591</v>
      </c>
      <c r="AW78" s="0" t="s">
        <v>1087</v>
      </c>
      <c r="AX78" s="0" t="s">
        <v>591</v>
      </c>
      <c r="AY78" s="0" t="s">
        <v>1050</v>
      </c>
      <c r="AZ78" s="19" t="s">
        <v>1088</v>
      </c>
      <c r="BA78" s="19" t="s">
        <v>1089</v>
      </c>
      <c r="BB78" s="19" t="s">
        <v>1080</v>
      </c>
      <c r="BC78" s="0" t="s">
        <v>1090</v>
      </c>
      <c r="BD78" s="0" t="s">
        <v>1091</v>
      </c>
      <c r="BE78" s="0" t="s">
        <v>1092</v>
      </c>
      <c r="BF78" s="0" t="s">
        <v>1093</v>
      </c>
      <c r="BG78" s="0" t="s">
        <v>1094</v>
      </c>
      <c r="BH78" s="0" t="s">
        <v>217</v>
      </c>
      <c r="BI78" s="19" t="s">
        <v>1095</v>
      </c>
      <c r="BJ78" s="19" t="s">
        <v>1048</v>
      </c>
      <c r="BK78" s="19" t="s">
        <v>1096</v>
      </c>
      <c r="BL78" s="19" t="s">
        <v>1097</v>
      </c>
      <c r="BM78" s="0" t="s">
        <v>1098</v>
      </c>
      <c r="BN78" s="19" t="s">
        <v>1048</v>
      </c>
      <c r="BO78" s="0" t="s">
        <v>1099</v>
      </c>
      <c r="BP78" s="0" t="s">
        <v>1073</v>
      </c>
      <c r="BQ78" s="0" t="s">
        <v>1073</v>
      </c>
      <c r="BS78" s="0" t="s">
        <v>1096</v>
      </c>
      <c r="BT78" s="0" t="n">
        <f aca="false">49-(COUNTBLANK(U78:BQ78))</f>
        <v>48</v>
      </c>
      <c r="BU78" s="0" t="str">
        <f aca="false">CONCATENATE("*",BS78,"*")</f>
        <v>*box*</v>
      </c>
      <c r="BV78" s="0" t="n">
        <f aca="false">COUNTIFS(U78:BQ78,BU78)</f>
        <v>0</v>
      </c>
      <c r="BW78" s="14" t="n">
        <f aca="false">BV78/BT78</f>
        <v>0</v>
      </c>
      <c r="BX78" s="0" t="s">
        <v>1100</v>
      </c>
      <c r="BY78" s="0" t="n">
        <f aca="false">COUNTIFS(U78:BQ78,BX78)</f>
        <v>0</v>
      </c>
      <c r="BZ78" s="18" t="n">
        <f aca="false">IF(BY78="","",(BY78/BT78))</f>
        <v>0</v>
      </c>
      <c r="CA78" s="0" t="n">
        <f aca="false">COUNTIFS(U78:BQ78,BU77)</f>
        <v>0</v>
      </c>
      <c r="CB78" s="0" t="str">
        <f aca="false">IF(BX78="",BU78,BX78)</f>
        <v>*strike*</v>
      </c>
      <c r="CC78" s="0" t="n">
        <f aca="false">COUNTIFS(U78:BQ78,CB77)</f>
        <v>0</v>
      </c>
      <c r="CD78" s="14" t="n">
        <f aca="false">CC78/BT78</f>
        <v>0</v>
      </c>
      <c r="CE78" s="0" t="s">
        <v>1101</v>
      </c>
      <c r="CF78" s="14" t="n">
        <f aca="false">(COUNTIFS(U78:BQ78,CE78))/BT78</f>
        <v>0</v>
      </c>
      <c r="CG78" s="19" t="s">
        <v>1102</v>
      </c>
      <c r="CH78" s="0" t="s">
        <v>1103</v>
      </c>
      <c r="CI78" s="14" t="n">
        <f aca="false">(COUNTIFS(U78:BQ78,CH78))/BT78</f>
        <v>0</v>
      </c>
      <c r="CJ78" s="14" t="n">
        <f aca="false">(COUNTIFS(U78:BQ78,CH77))/BT78</f>
        <v>0</v>
      </c>
      <c r="CK78" s="15" t="s">
        <v>1080</v>
      </c>
      <c r="CL78" s="0" t="s">
        <v>1063</v>
      </c>
      <c r="CP78" s="0" t="s">
        <v>3707</v>
      </c>
      <c r="CQ78" s="14" t="n">
        <v>0</v>
      </c>
      <c r="CR78" s="0" t="str">
        <f aca="false">CONCATENATE(CP78,CS78)</f>
        <v>batter*</v>
      </c>
      <c r="CS78" s="0" t="s">
        <v>3639</v>
      </c>
      <c r="CT78" s="0" t="n">
        <f aca="false">CP77</f>
        <v>0</v>
      </c>
      <c r="CU78" s="0" t="str">
        <f aca="false">CONCATENATE(CT78,CS78)</f>
        <v>0*</v>
      </c>
      <c r="CV78" s="14" t="n">
        <f aca="false">(COUNTIFS(U78:BQ78,CU78))/BT78</f>
        <v>0</v>
      </c>
      <c r="CX78" s="16" t="s">
        <v>3664</v>
      </c>
      <c r="CY78" s="16" t="s">
        <v>591</v>
      </c>
      <c r="CZ78" s="16" t="s">
        <v>3701</v>
      </c>
    </row>
    <row r="79" customFormat="false" ht="14.4" hidden="false" customHeight="false" outlineLevel="0" collapsed="false">
      <c r="A79" s="4" t="s">
        <v>197</v>
      </c>
      <c r="B79" s="4" t="n">
        <v>1</v>
      </c>
      <c r="C79" s="4" t="n">
        <v>1</v>
      </c>
      <c r="D79" s="4" t="n">
        <v>1</v>
      </c>
      <c r="E79" s="4" t="n">
        <v>37</v>
      </c>
      <c r="F79" s="4" t="n">
        <v>20</v>
      </c>
      <c r="G79" s="4" t="n">
        <v>0</v>
      </c>
      <c r="H79" s="4" t="n">
        <v>20</v>
      </c>
      <c r="I79" s="4" t="n">
        <v>10020</v>
      </c>
      <c r="J79" s="4" t="n">
        <v>20</v>
      </c>
      <c r="K79" s="4" t="s">
        <v>200</v>
      </c>
      <c r="L79" s="4" t="s">
        <v>132</v>
      </c>
      <c r="M79" s="0" t="s">
        <v>1275</v>
      </c>
      <c r="N79" s="0" t="s">
        <v>1276</v>
      </c>
      <c r="O79" s="0" t="s">
        <v>1277</v>
      </c>
      <c r="R79" s="0" t="n">
        <f aca="false">(1+LEN(N79)-LEN(SUBSTITUTE(N79," ","")))+1</f>
        <v>8</v>
      </c>
      <c r="S79" s="0" t="n">
        <f aca="false">(1+LEN(O79)-LEN(SUBSTITUTE(O79," ","")))</f>
        <v>13</v>
      </c>
      <c r="T79" s="0" t="s">
        <v>1107</v>
      </c>
      <c r="U79" s="0" t="s">
        <v>1278</v>
      </c>
      <c r="V79" s="0" t="s">
        <v>1279</v>
      </c>
      <c r="W79" s="0" t="s">
        <v>1280</v>
      </c>
      <c r="X79" s="0" t="s">
        <v>1281</v>
      </c>
      <c r="Y79" s="0" t="s">
        <v>1165</v>
      </c>
      <c r="Z79" s="0" t="s">
        <v>1165</v>
      </c>
      <c r="AA79" s="0" t="s">
        <v>1282</v>
      </c>
      <c r="AB79" s="0" t="s">
        <v>1170</v>
      </c>
      <c r="AC79" s="0" t="s">
        <v>1283</v>
      </c>
      <c r="AD79" s="0" t="s">
        <v>1284</v>
      </c>
      <c r="AE79" s="0" t="s">
        <v>1165</v>
      </c>
      <c r="AF79" s="0" t="s">
        <v>1285</v>
      </c>
      <c r="AG79" s="0" t="s">
        <v>1286</v>
      </c>
      <c r="AH79" s="0" t="s">
        <v>1287</v>
      </c>
      <c r="AI79" s="0" t="s">
        <v>1288</v>
      </c>
      <c r="AJ79" s="0" t="s">
        <v>1289</v>
      </c>
      <c r="AK79" s="0" t="s">
        <v>1290</v>
      </c>
      <c r="AL79" s="0" t="s">
        <v>1285</v>
      </c>
      <c r="AM79" s="0" t="s">
        <v>1165</v>
      </c>
      <c r="AN79" s="0" t="s">
        <v>1165</v>
      </c>
      <c r="AO79" s="0" t="s">
        <v>1291</v>
      </c>
      <c r="AP79" s="0" t="s">
        <v>1285</v>
      </c>
      <c r="AQ79" s="0" t="s">
        <v>1165</v>
      </c>
      <c r="AR79" s="0" t="s">
        <v>1165</v>
      </c>
      <c r="AS79" s="0" t="s">
        <v>1134</v>
      </c>
      <c r="AT79" s="0" t="s">
        <v>1292</v>
      </c>
      <c r="AU79" s="0" t="s">
        <v>1165</v>
      </c>
      <c r="AV79" s="0" t="s">
        <v>1293</v>
      </c>
      <c r="AW79" s="0" t="s">
        <v>154</v>
      </c>
      <c r="AX79" s="0" t="s">
        <v>1165</v>
      </c>
      <c r="AY79" s="0" t="s">
        <v>1165</v>
      </c>
      <c r="AZ79" s="0" t="s">
        <v>1294</v>
      </c>
      <c r="BA79" s="0" t="s">
        <v>1295</v>
      </c>
      <c r="BB79" s="0" t="s">
        <v>1170</v>
      </c>
      <c r="BC79" s="0" t="s">
        <v>1296</v>
      </c>
      <c r="BD79" s="0" t="s">
        <v>1170</v>
      </c>
      <c r="BE79" s="0" t="s">
        <v>1165</v>
      </c>
      <c r="BF79" s="0" t="s">
        <v>1165</v>
      </c>
      <c r="BG79" s="0" t="s">
        <v>1165</v>
      </c>
      <c r="BH79" s="0" t="s">
        <v>1165</v>
      </c>
      <c r="BI79" s="0" t="s">
        <v>1165</v>
      </c>
      <c r="BJ79" s="0" t="s">
        <v>1297</v>
      </c>
      <c r="BK79" s="0" t="s">
        <v>1298</v>
      </c>
      <c r="BL79" s="0" t="s">
        <v>1165</v>
      </c>
      <c r="BM79" s="0" t="s">
        <v>1285</v>
      </c>
      <c r="BN79" s="0" t="s">
        <v>1299</v>
      </c>
      <c r="BO79" s="0" t="s">
        <v>1300</v>
      </c>
      <c r="BP79" s="0" t="s">
        <v>212</v>
      </c>
      <c r="BQ79" s="0" t="s">
        <v>1301</v>
      </c>
      <c r="BS79" s="0" t="s">
        <v>1165</v>
      </c>
      <c r="BT79" s="0" t="n">
        <f aca="false">49-(COUNTBLANK(U79:BQ79))</f>
        <v>49</v>
      </c>
      <c r="BU79" s="0" t="str">
        <f aca="false">CONCATENATE("*",BS79,"*")</f>
        <v>*fix*</v>
      </c>
      <c r="BV79" s="0" t="n">
        <f aca="false">COUNTIFS(U79:BQ79,BU79)</f>
        <v>0</v>
      </c>
      <c r="BW79" s="13" t="n">
        <f aca="false">BV79/BT79</f>
        <v>0</v>
      </c>
      <c r="BZ79" s="14" t="str">
        <f aca="false">IF(BY79="","",(BY79/BT79))</f>
        <v/>
      </c>
      <c r="CA79" s="0" t="n">
        <f aca="false">COUNTIFS(U79:BQ79,BU80)</f>
        <v>0</v>
      </c>
      <c r="CB79" s="0" t="str">
        <f aca="false">IF(BX79="",BU79,BX79)</f>
        <v>*fix*</v>
      </c>
      <c r="CC79" s="0" t="n">
        <f aca="false">COUNTIFS(U79:BQ79,CB80)</f>
        <v>0</v>
      </c>
      <c r="CD79" s="14" t="n">
        <f aca="false">CC79/BT79</f>
        <v>0</v>
      </c>
      <c r="CE79" s="0" t="s">
        <v>1302</v>
      </c>
      <c r="CF79" s="14" t="n">
        <f aca="false">(COUNTIFS(U79:BQ79,CE79))/BT79</f>
        <v>0</v>
      </c>
      <c r="CH79" s="0" t="s">
        <v>1303</v>
      </c>
      <c r="CI79" s="14" t="n">
        <f aca="false">(COUNTIFS(U79:BQ79,CH79))/BT79</f>
        <v>0</v>
      </c>
      <c r="CJ79" s="14" t="n">
        <f aca="false">(COUNTIFS(U79:BQ79,CH80))/BT79</f>
        <v>0</v>
      </c>
      <c r="CK79" s="15" t="s">
        <v>1165</v>
      </c>
      <c r="CL79" s="0" t="s">
        <v>1304</v>
      </c>
      <c r="CO79" s="16"/>
      <c r="CP79" s="16"/>
      <c r="CQ79" s="16"/>
      <c r="CR79" s="16"/>
      <c r="CS79" s="16"/>
      <c r="CT79" s="16"/>
      <c r="CU79" s="16"/>
      <c r="CV79" s="16"/>
      <c r="CW79" s="16"/>
      <c r="CX79" s="16" t="s">
        <v>3664</v>
      </c>
      <c r="CY79" s="16" t="s">
        <v>1297</v>
      </c>
      <c r="CZ79" s="16" t="s">
        <v>3701</v>
      </c>
    </row>
    <row r="80" customFormat="false" ht="14.4" hidden="false" customHeight="false" outlineLevel="0" collapsed="false">
      <c r="A80" s="4" t="s">
        <v>131</v>
      </c>
      <c r="B80" s="4" t="n">
        <v>1</v>
      </c>
      <c r="C80" s="4" t="n">
        <v>1</v>
      </c>
      <c r="D80" s="4" t="n">
        <v>2</v>
      </c>
      <c r="E80" s="4" t="n">
        <v>37</v>
      </c>
      <c r="F80" s="4" t="n">
        <v>20</v>
      </c>
      <c r="G80" s="4" t="n">
        <v>1</v>
      </c>
      <c r="H80" s="4" t="n">
        <v>1020</v>
      </c>
      <c r="I80" s="4" t="n">
        <v>11020</v>
      </c>
      <c r="J80" s="4" t="n">
        <v>1020</v>
      </c>
      <c r="K80" s="4" t="s">
        <v>200</v>
      </c>
      <c r="L80" s="4" t="s">
        <v>132</v>
      </c>
      <c r="M80" s="0" t="s">
        <v>1305</v>
      </c>
      <c r="N80" s="0" t="s">
        <v>1276</v>
      </c>
      <c r="O80" s="0" t="s">
        <v>1306</v>
      </c>
      <c r="R80" s="0" t="n">
        <f aca="false">(1+LEN(N80)-LEN(SUBSTITUTE(N80," ","")))+1</f>
        <v>8</v>
      </c>
      <c r="S80" s="0" t="n">
        <f aca="false">(1+LEN(O80)-LEN(SUBSTITUTE(O80," ","")))</f>
        <v>13</v>
      </c>
      <c r="T80" s="0" t="s">
        <v>1107</v>
      </c>
      <c r="U80" s="19" t="s">
        <v>1307</v>
      </c>
      <c r="V80" s="19" t="s">
        <v>1308</v>
      </c>
      <c r="W80" s="0" t="s">
        <v>1297</v>
      </c>
      <c r="X80" s="0" t="s">
        <v>1309</v>
      </c>
      <c r="Y80" s="0" t="s">
        <v>212</v>
      </c>
      <c r="Z80" s="19" t="s">
        <v>1286</v>
      </c>
      <c r="AA80" s="0" t="s">
        <v>1310</v>
      </c>
      <c r="AB80" s="19" t="s">
        <v>1308</v>
      </c>
      <c r="AC80" s="19" t="s">
        <v>1311</v>
      </c>
      <c r="AD80" s="0" t="s">
        <v>1312</v>
      </c>
      <c r="AE80" s="19" t="s">
        <v>1134</v>
      </c>
      <c r="AF80" s="19" t="s">
        <v>1313</v>
      </c>
      <c r="AG80" s="19" t="s">
        <v>1314</v>
      </c>
      <c r="AH80" s="19" t="s">
        <v>945</v>
      </c>
      <c r="AI80" s="0" t="s">
        <v>172</v>
      </c>
      <c r="AJ80" s="19" t="s">
        <v>1308</v>
      </c>
      <c r="AK80" s="19" t="s">
        <v>1315</v>
      </c>
      <c r="AL80" s="19" t="s">
        <v>1316</v>
      </c>
      <c r="AM80" s="0" t="s">
        <v>1076</v>
      </c>
      <c r="AN80" s="0" t="s">
        <v>1160</v>
      </c>
      <c r="AO80" s="0" t="s">
        <v>154</v>
      </c>
      <c r="AP80" s="19" t="s">
        <v>1317</v>
      </c>
      <c r="AQ80" s="19" t="s">
        <v>1318</v>
      </c>
      <c r="AR80" s="19" t="s">
        <v>1308</v>
      </c>
      <c r="AS80" s="0" t="s">
        <v>1319</v>
      </c>
      <c r="AT80" s="19" t="s">
        <v>1320</v>
      </c>
      <c r="AU80" s="0" t="s">
        <v>154</v>
      </c>
      <c r="AV80" s="0" t="s">
        <v>1297</v>
      </c>
      <c r="AW80" s="0" t="s">
        <v>1321</v>
      </c>
      <c r="AX80" s="0" t="s">
        <v>1297</v>
      </c>
      <c r="AY80" s="19" t="s">
        <v>945</v>
      </c>
      <c r="AZ80" s="0" t="s">
        <v>1297</v>
      </c>
      <c r="BA80" s="19" t="s">
        <v>1308</v>
      </c>
      <c r="BB80" s="0" t="s">
        <v>465</v>
      </c>
      <c r="BC80" s="0" t="s">
        <v>1322</v>
      </c>
      <c r="BD80" s="19" t="s">
        <v>1323</v>
      </c>
      <c r="BE80" s="0" t="s">
        <v>1324</v>
      </c>
      <c r="BF80" s="0" t="s">
        <v>1297</v>
      </c>
      <c r="BG80" s="0" t="s">
        <v>1325</v>
      </c>
      <c r="BH80" s="0" t="s">
        <v>154</v>
      </c>
      <c r="BI80" s="19" t="s">
        <v>1326</v>
      </c>
      <c r="BJ80" s="19" t="s">
        <v>1308</v>
      </c>
      <c r="BK80" s="0" t="s">
        <v>1327</v>
      </c>
      <c r="BL80" s="19" t="s">
        <v>1308</v>
      </c>
      <c r="BM80" s="0" t="s">
        <v>1328</v>
      </c>
      <c r="BN80" s="0" t="s">
        <v>1319</v>
      </c>
      <c r="BO80" s="0" t="s">
        <v>1297</v>
      </c>
      <c r="BP80" s="12"/>
      <c r="BQ80" s="19" t="s">
        <v>945</v>
      </c>
      <c r="BS80" s="0" t="s">
        <v>1329</v>
      </c>
      <c r="BT80" s="0" t="n">
        <f aca="false">49-(COUNTBLANK(U80:BQ80))</f>
        <v>48</v>
      </c>
      <c r="BU80" s="0" t="str">
        <f aca="false">CONCATENATE("*",BS80,"*")</f>
        <v>*rinse*</v>
      </c>
      <c r="BV80" s="0" t="n">
        <f aca="false">COUNTIFS(U80:BQ80,BU80)</f>
        <v>0</v>
      </c>
      <c r="BW80" s="13" t="n">
        <f aca="false">BV80/BT80</f>
        <v>0</v>
      </c>
      <c r="BZ80" s="14" t="str">
        <f aca="false">IF(BY80="","",(BY80/BT80))</f>
        <v/>
      </c>
      <c r="CA80" s="0" t="n">
        <f aca="false">COUNTIFS(U80:BQ80,BU79)</f>
        <v>0</v>
      </c>
      <c r="CB80" s="0" t="str">
        <f aca="false">IF(BX80="",BU80,BX80)</f>
        <v>*rinse*</v>
      </c>
      <c r="CC80" s="0" t="n">
        <f aca="false">COUNTIFS(U80:BQ80,CB79)</f>
        <v>0</v>
      </c>
      <c r="CD80" s="14" t="n">
        <f aca="false">CC80/BT80</f>
        <v>0</v>
      </c>
      <c r="CE80" s="0" t="s">
        <v>1330</v>
      </c>
      <c r="CF80" s="14" t="n">
        <f aca="false">(COUNTIFS(U80:BQ80,CE80))/BT80</f>
        <v>0</v>
      </c>
      <c r="CG80" s="19" t="s">
        <v>1331</v>
      </c>
      <c r="CH80" s="0" t="s">
        <v>1332</v>
      </c>
      <c r="CI80" s="14" t="n">
        <f aca="false">(COUNTIFS(U80:BQ80,CH80))/BT80</f>
        <v>0</v>
      </c>
      <c r="CJ80" s="14" t="n">
        <f aca="false">(COUNTIFS(U80:BQ80,CH79))/BT80</f>
        <v>0</v>
      </c>
      <c r="CK80" s="15" t="s">
        <v>1329</v>
      </c>
      <c r="CL80" s="0" t="s">
        <v>1304</v>
      </c>
      <c r="CO80" s="16"/>
      <c r="CP80" s="0" t="s">
        <v>1325</v>
      </c>
      <c r="CQ80" s="14" t="n">
        <v>0.0208333333333333</v>
      </c>
      <c r="CR80" s="0" t="str">
        <f aca="false">CONCATENATE(CP80,CS80)</f>
        <v>bathe*</v>
      </c>
      <c r="CS80" s="0" t="s">
        <v>3639</v>
      </c>
      <c r="CT80" s="0" t="n">
        <f aca="false">CP79</f>
        <v>0</v>
      </c>
      <c r="CU80" s="0" t="str">
        <f aca="false">CONCATENATE(CT80,CS80)</f>
        <v>0*</v>
      </c>
      <c r="CV80" s="14" t="n">
        <f aca="false">(COUNTIFS(U80:BQ80,CU80))/BT80</f>
        <v>0</v>
      </c>
      <c r="CW80" s="16"/>
      <c r="CX80" s="16" t="s">
        <v>3664</v>
      </c>
      <c r="CY80" s="16" t="s">
        <v>1297</v>
      </c>
      <c r="CZ80" s="16" t="s">
        <v>3701</v>
      </c>
    </row>
    <row r="81" s="16" customFormat="true" ht="14.4" hidden="false" customHeight="false" outlineLevel="0" collapsed="false">
      <c r="A81" s="4" t="s">
        <v>197</v>
      </c>
      <c r="B81" s="4" t="n">
        <v>1</v>
      </c>
      <c r="C81" s="4" t="n">
        <v>1</v>
      </c>
      <c r="D81" s="4" t="n">
        <v>1</v>
      </c>
      <c r="E81" s="4" t="n">
        <v>39</v>
      </c>
      <c r="F81" s="4" t="n">
        <v>21</v>
      </c>
      <c r="G81" s="4" t="n">
        <v>0</v>
      </c>
      <c r="H81" s="4" t="n">
        <v>21</v>
      </c>
      <c r="I81" s="4" t="n">
        <v>10021</v>
      </c>
      <c r="J81" s="4" t="n">
        <v>21</v>
      </c>
      <c r="K81" s="4" t="s">
        <v>200</v>
      </c>
      <c r="L81" s="4" t="s">
        <v>132</v>
      </c>
      <c r="M81" s="16" t="s">
        <v>1333</v>
      </c>
      <c r="N81" s="16" t="s">
        <v>1334</v>
      </c>
      <c r="O81" s="16" t="s">
        <v>1335</v>
      </c>
      <c r="R81" s="16" t="n">
        <f aca="false">(1+LEN(N81)-LEN(SUBSTITUTE(N81," ","")))+1</f>
        <v>7</v>
      </c>
      <c r="S81" s="16" t="n">
        <f aca="false">(1+LEN(O81)-LEN(SUBSTITUTE(O81," ","")))</f>
        <v>12</v>
      </c>
      <c r="T81" s="16" t="s">
        <v>1107</v>
      </c>
      <c r="U81" s="16" t="s">
        <v>1336</v>
      </c>
      <c r="V81" s="16" t="s">
        <v>1337</v>
      </c>
      <c r="W81" s="16" t="s">
        <v>1338</v>
      </c>
      <c r="X81" s="16" t="s">
        <v>1339</v>
      </c>
      <c r="Y81" s="16" t="s">
        <v>1340</v>
      </c>
      <c r="Z81" s="16" t="s">
        <v>1336</v>
      </c>
      <c r="AA81" s="16" t="s">
        <v>1341</v>
      </c>
      <c r="AB81" s="16" t="s">
        <v>1342</v>
      </c>
      <c r="AC81" s="16" t="s">
        <v>1343</v>
      </c>
      <c r="AD81" s="16" t="s">
        <v>699</v>
      </c>
      <c r="AE81" s="16" t="s">
        <v>1336</v>
      </c>
      <c r="AF81" s="16" t="s">
        <v>1344</v>
      </c>
      <c r="AG81" s="16" t="s">
        <v>1345</v>
      </c>
      <c r="AH81" s="16" t="s">
        <v>1336</v>
      </c>
      <c r="AI81" s="16" t="s">
        <v>1346</v>
      </c>
      <c r="AJ81" s="16" t="s">
        <v>1336</v>
      </c>
      <c r="AK81" s="16" t="s">
        <v>1347</v>
      </c>
      <c r="AL81" s="16" t="s">
        <v>1336</v>
      </c>
      <c r="AM81" s="16" t="s">
        <v>1340</v>
      </c>
      <c r="AN81" s="16" t="s">
        <v>1346</v>
      </c>
      <c r="AO81" s="16" t="s">
        <v>1336</v>
      </c>
      <c r="AP81" s="16" t="s">
        <v>1348</v>
      </c>
      <c r="AQ81" s="16" t="s">
        <v>1349</v>
      </c>
      <c r="AR81" s="16" t="s">
        <v>1350</v>
      </c>
      <c r="AS81" s="16" t="s">
        <v>172</v>
      </c>
      <c r="AT81" s="16" t="s">
        <v>1336</v>
      </c>
      <c r="AU81" s="16" t="s">
        <v>1336</v>
      </c>
      <c r="AV81" s="16" t="s">
        <v>1351</v>
      </c>
      <c r="AW81" s="16" t="s">
        <v>1336</v>
      </c>
      <c r="AX81" s="16" t="s">
        <v>1340</v>
      </c>
      <c r="AY81" s="16" t="s">
        <v>1346</v>
      </c>
      <c r="AZ81" s="16" t="s">
        <v>1336</v>
      </c>
      <c r="BA81" s="16" t="s">
        <v>1336</v>
      </c>
      <c r="BB81" s="16" t="s">
        <v>1352</v>
      </c>
      <c r="BC81" s="16" t="s">
        <v>1353</v>
      </c>
      <c r="BD81" s="16" t="s">
        <v>1354</v>
      </c>
      <c r="BE81" s="16" t="s">
        <v>1336</v>
      </c>
      <c r="BF81" s="16" t="s">
        <v>1355</v>
      </c>
      <c r="BG81" s="16" t="s">
        <v>1340</v>
      </c>
      <c r="BH81" s="16" t="s">
        <v>1346</v>
      </c>
      <c r="BI81" s="16" t="s">
        <v>1336</v>
      </c>
      <c r="BJ81" s="16" t="s">
        <v>1347</v>
      </c>
      <c r="BK81" s="16" t="s">
        <v>1356</v>
      </c>
      <c r="BL81" s="16" t="s">
        <v>1336</v>
      </c>
      <c r="BM81" s="16" t="s">
        <v>1336</v>
      </c>
      <c r="BN81" s="16" t="s">
        <v>1336</v>
      </c>
      <c r="BO81" s="16" t="s">
        <v>1346</v>
      </c>
      <c r="BP81" s="16" t="s">
        <v>1340</v>
      </c>
      <c r="BQ81" s="16" t="s">
        <v>1357</v>
      </c>
      <c r="BS81" s="16" t="s">
        <v>1346</v>
      </c>
      <c r="BT81" s="16" t="n">
        <f aca="false">49-(COUNTBLANK(U81:BQ81))</f>
        <v>49</v>
      </c>
      <c r="BU81" s="16" t="str">
        <f aca="false">CONCATENATE("*",BS81,"*")</f>
        <v>*marry*</v>
      </c>
      <c r="BV81" s="16" t="n">
        <f aca="false">COUNTIFS(U81:BQ81,BU81)</f>
        <v>0</v>
      </c>
      <c r="BW81" s="18" t="n">
        <f aca="false">BV81/BT81</f>
        <v>0</v>
      </c>
      <c r="BZ81" s="14" t="str">
        <f aca="false">IF(BY81="","",(BY81/BT81))</f>
        <v/>
      </c>
      <c r="CA81" s="16" t="n">
        <f aca="false">COUNTIFS(U81:BQ81,BU82)</f>
        <v>0</v>
      </c>
      <c r="CB81" s="16" t="str">
        <f aca="false">IF(BX81="",BU81,BX81)</f>
        <v>*marry*</v>
      </c>
      <c r="CC81" s="16" t="n">
        <f aca="false">COUNTIFS(U81:BQ81,CB82)</f>
        <v>0</v>
      </c>
      <c r="CD81" s="14" t="n">
        <f aca="false">CC81/BT81</f>
        <v>0</v>
      </c>
      <c r="CE81" s="16" t="s">
        <v>1358</v>
      </c>
      <c r="CF81" s="14" t="n">
        <f aca="false">(COUNTIFS(U81:BQ81,CE81))/BT81</f>
        <v>0</v>
      </c>
      <c r="CH81" s="16" t="s">
        <v>1359</v>
      </c>
      <c r="CI81" s="14" t="n">
        <f aca="false">(COUNTIFS(U81:BQ81,CH81))/BT81</f>
        <v>0</v>
      </c>
      <c r="CJ81" s="14" t="n">
        <f aca="false">(COUNTIFS(U81:BQ81,CH82))/BT81</f>
        <v>0</v>
      </c>
      <c r="CK81" s="15" t="s">
        <v>1346</v>
      </c>
      <c r="CL81" s="16" t="s">
        <v>1360</v>
      </c>
      <c r="CX81" s="16" t="s">
        <v>3664</v>
      </c>
      <c r="CY81" s="16" t="s">
        <v>3708</v>
      </c>
      <c r="CZ81" s="16" t="s">
        <v>3701</v>
      </c>
    </row>
    <row r="82" customFormat="false" ht="14.4" hidden="false" customHeight="false" outlineLevel="0" collapsed="false">
      <c r="A82" s="4" t="s">
        <v>131</v>
      </c>
      <c r="B82" s="4" t="n">
        <v>1</v>
      </c>
      <c r="C82" s="4" t="n">
        <v>1</v>
      </c>
      <c r="D82" s="4" t="n">
        <v>2</v>
      </c>
      <c r="E82" s="4" t="n">
        <v>39</v>
      </c>
      <c r="F82" s="4" t="n">
        <v>21</v>
      </c>
      <c r="G82" s="4" t="n">
        <v>1</v>
      </c>
      <c r="H82" s="4" t="n">
        <v>1021</v>
      </c>
      <c r="I82" s="4" t="n">
        <v>11021</v>
      </c>
      <c r="J82" s="4" t="n">
        <v>1021</v>
      </c>
      <c r="K82" s="4" t="s">
        <v>200</v>
      </c>
      <c r="L82" s="4" t="s">
        <v>132</v>
      </c>
      <c r="M82" s="0" t="s">
        <v>1361</v>
      </c>
      <c r="N82" s="0" t="s">
        <v>1334</v>
      </c>
      <c r="O82" s="0" t="s">
        <v>1362</v>
      </c>
      <c r="R82" s="0" t="n">
        <f aca="false">(1+LEN(N82)-LEN(SUBSTITUTE(N82," ","")))+1</f>
        <v>7</v>
      </c>
      <c r="S82" s="0" t="n">
        <f aca="false">(1+LEN(O82)-LEN(SUBSTITUTE(O82," ","")))</f>
        <v>12</v>
      </c>
      <c r="T82" s="0" t="s">
        <v>1107</v>
      </c>
      <c r="U82" s="0" t="s">
        <v>1363</v>
      </c>
      <c r="V82" s="0" t="s">
        <v>1364</v>
      </c>
      <c r="W82" s="0" t="s">
        <v>1363</v>
      </c>
      <c r="X82" s="0" t="s">
        <v>1363</v>
      </c>
      <c r="Y82" s="0" t="s">
        <v>1363</v>
      </c>
      <c r="Z82" s="0" t="s">
        <v>1365</v>
      </c>
      <c r="AA82" s="0" t="s">
        <v>1363</v>
      </c>
      <c r="AB82" s="0" t="s">
        <v>1363</v>
      </c>
      <c r="AC82" s="0" t="s">
        <v>1363</v>
      </c>
      <c r="AD82" s="12"/>
      <c r="AE82" s="0" t="s">
        <v>1363</v>
      </c>
      <c r="AF82" s="0" t="s">
        <v>1363</v>
      </c>
      <c r="AG82" s="0" t="s">
        <v>1366</v>
      </c>
      <c r="AH82" s="0" t="s">
        <v>1363</v>
      </c>
      <c r="AI82" s="0" t="s">
        <v>1363</v>
      </c>
      <c r="AJ82" s="0" t="s">
        <v>1363</v>
      </c>
      <c r="AK82" s="0" t="s">
        <v>1366</v>
      </c>
      <c r="AL82" s="0" t="s">
        <v>1363</v>
      </c>
      <c r="AM82" s="0" t="s">
        <v>1363</v>
      </c>
      <c r="AN82" s="0" t="s">
        <v>1363</v>
      </c>
      <c r="AO82" s="0" t="s">
        <v>1363</v>
      </c>
      <c r="AP82" s="0" t="s">
        <v>1367</v>
      </c>
      <c r="AQ82" s="0" t="s">
        <v>1368</v>
      </c>
      <c r="AR82" s="0" t="s">
        <v>1363</v>
      </c>
      <c r="AS82" s="0" t="s">
        <v>1369</v>
      </c>
      <c r="AT82" s="0" t="s">
        <v>1363</v>
      </c>
      <c r="AU82" s="0" t="s">
        <v>1363</v>
      </c>
      <c r="AV82" s="0" t="s">
        <v>1363</v>
      </c>
      <c r="AW82" s="0" t="s">
        <v>1363</v>
      </c>
      <c r="AX82" s="0" t="s">
        <v>154</v>
      </c>
      <c r="AY82" s="0" t="s">
        <v>1363</v>
      </c>
      <c r="AZ82" s="0" t="s">
        <v>1363</v>
      </c>
      <c r="BA82" s="0" t="s">
        <v>1363</v>
      </c>
      <c r="BB82" s="0" t="s">
        <v>1366</v>
      </c>
      <c r="BC82" s="0" t="s">
        <v>1363</v>
      </c>
      <c r="BD82" s="0" t="s">
        <v>1363</v>
      </c>
      <c r="BE82" s="0" t="s">
        <v>1370</v>
      </c>
      <c r="BF82" s="0" t="s">
        <v>1363</v>
      </c>
      <c r="BG82" s="0" t="s">
        <v>1365</v>
      </c>
      <c r="BH82" s="0" t="s">
        <v>1363</v>
      </c>
      <c r="BI82" s="0" t="s">
        <v>1366</v>
      </c>
      <c r="BJ82" s="0" t="s">
        <v>1363</v>
      </c>
      <c r="BK82" s="0" t="s">
        <v>1363</v>
      </c>
      <c r="BL82" s="0" t="s">
        <v>1363</v>
      </c>
      <c r="BM82" s="0" t="s">
        <v>1371</v>
      </c>
      <c r="BN82" s="0" t="s">
        <v>1363</v>
      </c>
      <c r="BO82" s="0" t="s">
        <v>1363</v>
      </c>
      <c r="BP82" s="0" t="s">
        <v>1363</v>
      </c>
      <c r="BQ82" s="0" t="s">
        <v>1363</v>
      </c>
      <c r="BS82" s="0" t="s">
        <v>1363</v>
      </c>
      <c r="BT82" s="0" t="n">
        <f aca="false">49-(COUNTBLANK(U82:BQ82))</f>
        <v>48</v>
      </c>
      <c r="BU82" s="0" t="str">
        <f aca="false">CONCATENATE("*",BS82,"*")</f>
        <v>*graduate*</v>
      </c>
      <c r="BV82" s="0" t="n">
        <f aca="false">COUNTIFS(U82:BQ82,BU82)</f>
        <v>0</v>
      </c>
      <c r="BW82" s="18" t="n">
        <f aca="false">BV82/BT82</f>
        <v>0</v>
      </c>
      <c r="BZ82" s="14" t="str">
        <f aca="false">IF(BY82="","",(BY82/BT82))</f>
        <v/>
      </c>
      <c r="CA82" s="0" t="n">
        <f aca="false">COUNTIFS(U82:BQ82,BU81)</f>
        <v>0</v>
      </c>
      <c r="CB82" s="0" t="str">
        <f aca="false">IF(BX82="",BU82,BX82)</f>
        <v>*graduate*</v>
      </c>
      <c r="CC82" s="0" t="n">
        <f aca="false">COUNTIFS(U82:BQ82,CB81)</f>
        <v>0</v>
      </c>
      <c r="CD82" s="14" t="n">
        <f aca="false">CC82/BT82</f>
        <v>0</v>
      </c>
      <c r="CE82" s="0" t="s">
        <v>1372</v>
      </c>
      <c r="CF82" s="14" t="n">
        <f aca="false">(COUNTIFS(U82:BQ82,CE82))/BT82</f>
        <v>0</v>
      </c>
      <c r="CH82" s="0" t="s">
        <v>1373</v>
      </c>
      <c r="CI82" s="14" t="n">
        <f aca="false">(COUNTIFS(U82:BQ82,CH82))/BT82</f>
        <v>0</v>
      </c>
      <c r="CJ82" s="14" t="n">
        <f aca="false">(COUNTIFS(U82:BQ82,CH81))/BT82</f>
        <v>0</v>
      </c>
      <c r="CK82" s="15" t="s">
        <v>1363</v>
      </c>
      <c r="CL82" s="0" t="s">
        <v>1360</v>
      </c>
      <c r="CP82" s="0" t="s">
        <v>3709</v>
      </c>
      <c r="CQ82" s="14" t="n">
        <v>0</v>
      </c>
      <c r="CR82" s="0" t="str">
        <f aca="false">CONCATENATE(CP82,CS82)</f>
        <v>advance*</v>
      </c>
      <c r="CS82" s="0" t="s">
        <v>3639</v>
      </c>
      <c r="CT82" s="0" t="n">
        <f aca="false">CP81</f>
        <v>0</v>
      </c>
      <c r="CU82" s="0" t="str">
        <f aca="false">CONCATENATE(CT82,CS82)</f>
        <v>0*</v>
      </c>
      <c r="CV82" s="14" t="n">
        <f aca="false">(COUNTIFS(U82:BQ82,CU82))/BT82</f>
        <v>0</v>
      </c>
      <c r="CX82" s="16" t="s">
        <v>3664</v>
      </c>
      <c r="CY82" s="16" t="s">
        <v>3708</v>
      </c>
      <c r="CZ82" s="16" t="s">
        <v>3701</v>
      </c>
    </row>
    <row r="83" customFormat="false" ht="14.4" hidden="false" customHeight="false" outlineLevel="0" collapsed="false">
      <c r="A83" s="4" t="s">
        <v>197</v>
      </c>
      <c r="B83" s="4" t="n">
        <v>1</v>
      </c>
      <c r="C83" s="4" t="n">
        <v>1</v>
      </c>
      <c r="D83" s="4" t="n">
        <v>1</v>
      </c>
      <c r="E83" s="4" t="n">
        <v>46</v>
      </c>
      <c r="F83" s="4" t="n">
        <v>22</v>
      </c>
      <c r="G83" s="4" t="n">
        <v>0</v>
      </c>
      <c r="H83" s="4" t="n">
        <v>22</v>
      </c>
      <c r="I83" s="4" t="n">
        <v>10022</v>
      </c>
      <c r="J83" s="4" t="n">
        <v>22</v>
      </c>
      <c r="K83" s="4" t="s">
        <v>200</v>
      </c>
      <c r="L83" s="4" t="s">
        <v>132</v>
      </c>
      <c r="M83" s="0" t="s">
        <v>1374</v>
      </c>
      <c r="N83" s="0" t="s">
        <v>1375</v>
      </c>
      <c r="O83" s="0" t="s">
        <v>1376</v>
      </c>
      <c r="R83" s="0" t="n">
        <f aca="false">(1+LEN(N83)-LEN(SUBSTITUTE(N83," ","")))+1</f>
        <v>7</v>
      </c>
      <c r="S83" s="0" t="n">
        <f aca="false">(1+LEN(O83)-LEN(SUBSTITUTE(O83," ","")))</f>
        <v>10</v>
      </c>
      <c r="T83" s="0" t="s">
        <v>1377</v>
      </c>
      <c r="U83" s="0" t="s">
        <v>1378</v>
      </c>
      <c r="V83" s="0" t="s">
        <v>1379</v>
      </c>
      <c r="W83" s="0" t="s">
        <v>1380</v>
      </c>
      <c r="X83" s="0" t="s">
        <v>1381</v>
      </c>
      <c r="Y83" s="0" t="s">
        <v>1382</v>
      </c>
      <c r="Z83" s="0" t="s">
        <v>1383</v>
      </c>
      <c r="AA83" s="0" t="s">
        <v>1384</v>
      </c>
      <c r="AB83" s="0" t="s">
        <v>1385</v>
      </c>
      <c r="AC83" s="0" t="s">
        <v>1386</v>
      </c>
      <c r="AD83" s="0" t="s">
        <v>1115</v>
      </c>
      <c r="AE83" s="0" t="s">
        <v>1113</v>
      </c>
      <c r="AF83" s="0" t="s">
        <v>1387</v>
      </c>
      <c r="AG83" s="0" t="s">
        <v>1388</v>
      </c>
      <c r="AH83" s="0" t="s">
        <v>1389</v>
      </c>
      <c r="AI83" s="0" t="s">
        <v>1390</v>
      </c>
      <c r="AJ83" s="0" t="s">
        <v>1051</v>
      </c>
      <c r="AK83" s="0" t="s">
        <v>1391</v>
      </c>
      <c r="AL83" s="0" t="s">
        <v>1051</v>
      </c>
      <c r="AM83" s="0" t="s">
        <v>1051</v>
      </c>
      <c r="AN83" s="0" t="s">
        <v>1051</v>
      </c>
      <c r="AO83" s="0" t="s">
        <v>1051</v>
      </c>
      <c r="AP83" s="0" t="s">
        <v>1392</v>
      </c>
      <c r="AQ83" s="0" t="s">
        <v>1003</v>
      </c>
      <c r="AR83" s="0" t="s">
        <v>1393</v>
      </c>
      <c r="AS83" s="0" t="s">
        <v>1394</v>
      </c>
      <c r="AT83" s="0" t="s">
        <v>1395</v>
      </c>
      <c r="AU83" s="0" t="s">
        <v>711</v>
      </c>
      <c r="AV83" s="0" t="s">
        <v>1396</v>
      </c>
      <c r="AW83" s="0" t="s">
        <v>1397</v>
      </c>
      <c r="AX83" s="0" t="s">
        <v>1051</v>
      </c>
      <c r="AY83" s="0" t="s">
        <v>756</v>
      </c>
      <c r="AZ83" s="0" t="s">
        <v>1398</v>
      </c>
      <c r="BA83" s="0" t="s">
        <v>1399</v>
      </c>
      <c r="BB83" s="0" t="s">
        <v>756</v>
      </c>
      <c r="BC83" s="0" t="s">
        <v>1051</v>
      </c>
      <c r="BD83" s="0" t="s">
        <v>1400</v>
      </c>
      <c r="BE83" s="0" t="s">
        <v>1051</v>
      </c>
      <c r="BF83" s="0" t="s">
        <v>756</v>
      </c>
      <c r="BG83" s="0" t="s">
        <v>1051</v>
      </c>
      <c r="BH83" s="0" t="s">
        <v>1385</v>
      </c>
      <c r="BI83" s="0" t="s">
        <v>1051</v>
      </c>
      <c r="BJ83" s="0" t="s">
        <v>1401</v>
      </c>
      <c r="BK83" s="0" t="s">
        <v>873</v>
      </c>
      <c r="BL83" s="0" t="s">
        <v>1402</v>
      </c>
      <c r="BM83" s="0" t="s">
        <v>1051</v>
      </c>
      <c r="BN83" s="0" t="s">
        <v>1403</v>
      </c>
      <c r="BO83" s="0" t="s">
        <v>1051</v>
      </c>
      <c r="BP83" s="0" t="s">
        <v>1051</v>
      </c>
      <c r="BQ83" s="0" t="s">
        <v>1404</v>
      </c>
      <c r="BS83" s="0" t="s">
        <v>1051</v>
      </c>
      <c r="BT83" s="0" t="n">
        <f aca="false">49-(COUNTBLANK(U83:BQ83))</f>
        <v>49</v>
      </c>
      <c r="BU83" s="0" t="str">
        <f aca="false">CONCATENATE("*",BS83,"*")</f>
        <v>*draw*</v>
      </c>
      <c r="BV83" s="0" t="n">
        <f aca="false">COUNTIFS(U83:BQ83,BU83)</f>
        <v>0</v>
      </c>
      <c r="BW83" s="13" t="n">
        <f aca="false">BV83/BT83</f>
        <v>0</v>
      </c>
      <c r="BZ83" s="14" t="str">
        <f aca="false">IF(BY83="","",(BY83/BT83))</f>
        <v/>
      </c>
      <c r="CA83" s="0" t="n">
        <f aca="false">COUNTIFS(U83:BQ83,BU84)</f>
        <v>0</v>
      </c>
      <c r="CB83" s="0" t="str">
        <f aca="false">IF(BX83="",BU83,BX83)</f>
        <v>*draw*</v>
      </c>
      <c r="CC83" s="0" t="n">
        <f aca="false">COUNTIFS(U83:BQ83,CB84)</f>
        <v>0</v>
      </c>
      <c r="CD83" s="14" t="n">
        <f aca="false">CC83/BT83</f>
        <v>0</v>
      </c>
      <c r="CE83" s="0" t="s">
        <v>1405</v>
      </c>
      <c r="CF83" s="14" t="n">
        <f aca="false">(COUNTIFS(U83:BQ83,CE83))/BT83</f>
        <v>0</v>
      </c>
      <c r="CH83" s="0" t="s">
        <v>1406</v>
      </c>
      <c r="CI83" s="14" t="n">
        <f aca="false">(COUNTIFS(U83:BQ83,CH83))/BT83</f>
        <v>0</v>
      </c>
      <c r="CJ83" s="14" t="n">
        <f aca="false">(COUNTIFS(U83:BQ83,CH84))/BT83</f>
        <v>0</v>
      </c>
      <c r="CK83" s="15" t="s">
        <v>1051</v>
      </c>
      <c r="CL83" s="0" t="s">
        <v>1407</v>
      </c>
      <c r="CO83" s="16"/>
      <c r="CP83" s="16"/>
      <c r="CQ83" s="16"/>
      <c r="CR83" s="16"/>
      <c r="CS83" s="16"/>
      <c r="CT83" s="16"/>
      <c r="CU83" s="16"/>
      <c r="CV83" s="16"/>
      <c r="CW83" s="16"/>
      <c r="CX83" s="16" t="s">
        <v>3664</v>
      </c>
      <c r="CY83" s="16" t="s">
        <v>3710</v>
      </c>
      <c r="CZ83" s="16" t="s">
        <v>3701</v>
      </c>
    </row>
    <row r="84" customFormat="false" ht="14.4" hidden="false" customHeight="false" outlineLevel="0" collapsed="false">
      <c r="A84" s="4" t="s">
        <v>131</v>
      </c>
      <c r="B84" s="4" t="n">
        <v>1</v>
      </c>
      <c r="C84" s="4" t="n">
        <v>1</v>
      </c>
      <c r="D84" s="4" t="n">
        <v>2</v>
      </c>
      <c r="E84" s="4" t="n">
        <v>46</v>
      </c>
      <c r="F84" s="4" t="n">
        <v>22</v>
      </c>
      <c r="G84" s="4" t="n">
        <v>1</v>
      </c>
      <c r="H84" s="4" t="n">
        <v>1022</v>
      </c>
      <c r="I84" s="4" t="n">
        <v>11022</v>
      </c>
      <c r="J84" s="4" t="n">
        <v>1022</v>
      </c>
      <c r="K84" s="4" t="s">
        <v>200</v>
      </c>
      <c r="L84" s="4" t="s">
        <v>132</v>
      </c>
      <c r="M84" s="0" t="s">
        <v>1408</v>
      </c>
      <c r="N84" s="0" t="s">
        <v>1375</v>
      </c>
      <c r="O84" s="0" t="s">
        <v>1409</v>
      </c>
      <c r="R84" s="0" t="n">
        <f aca="false">(1+LEN(N84)-LEN(SUBSTITUTE(N84," ","")))+1</f>
        <v>7</v>
      </c>
      <c r="S84" s="0" t="n">
        <f aca="false">(1+LEN(O84)-LEN(SUBSTITUTE(O84," ","")))</f>
        <v>10</v>
      </c>
      <c r="T84" s="0" t="s">
        <v>1377</v>
      </c>
      <c r="U84" s="0" t="s">
        <v>540</v>
      </c>
      <c r="V84" s="0" t="s">
        <v>1410</v>
      </c>
      <c r="W84" s="0" t="s">
        <v>540</v>
      </c>
      <c r="X84" s="0" t="s">
        <v>540</v>
      </c>
      <c r="Y84" s="0" t="s">
        <v>540</v>
      </c>
      <c r="Z84" s="0" t="s">
        <v>1411</v>
      </c>
      <c r="AA84" s="0" t="s">
        <v>1412</v>
      </c>
      <c r="AB84" s="0" t="s">
        <v>540</v>
      </c>
      <c r="AC84" s="0" t="s">
        <v>540</v>
      </c>
      <c r="AD84" s="0" t="s">
        <v>1413</v>
      </c>
      <c r="AE84" s="0" t="s">
        <v>1414</v>
      </c>
      <c r="AF84" s="0" t="s">
        <v>1415</v>
      </c>
      <c r="AG84" s="0" t="s">
        <v>1416</v>
      </c>
      <c r="AH84" s="0" t="s">
        <v>540</v>
      </c>
      <c r="AI84" s="0" t="s">
        <v>540</v>
      </c>
      <c r="AJ84" s="0" t="s">
        <v>1417</v>
      </c>
      <c r="AK84" s="0" t="s">
        <v>1418</v>
      </c>
      <c r="AL84" s="0" t="s">
        <v>1419</v>
      </c>
      <c r="AM84" s="0" t="s">
        <v>1420</v>
      </c>
      <c r="AN84" s="0" t="s">
        <v>1421</v>
      </c>
      <c r="AO84" s="0" t="s">
        <v>540</v>
      </c>
      <c r="AP84" s="0" t="s">
        <v>1422</v>
      </c>
      <c r="AQ84" s="0" t="s">
        <v>1423</v>
      </c>
      <c r="AR84" s="0" t="s">
        <v>1424</v>
      </c>
      <c r="AS84" s="0" t="s">
        <v>1425</v>
      </c>
      <c r="AT84" s="0" t="s">
        <v>540</v>
      </c>
      <c r="AU84" s="0" t="s">
        <v>540</v>
      </c>
      <c r="AV84" s="0" t="s">
        <v>540</v>
      </c>
      <c r="AW84" s="0" t="s">
        <v>540</v>
      </c>
      <c r="AX84" s="0" t="s">
        <v>540</v>
      </c>
      <c r="AY84" s="0" t="s">
        <v>750</v>
      </c>
      <c r="AZ84" s="0" t="s">
        <v>540</v>
      </c>
      <c r="BA84" s="0" t="s">
        <v>1417</v>
      </c>
      <c r="BB84" s="0" t="s">
        <v>540</v>
      </c>
      <c r="BC84" s="0" t="s">
        <v>1426</v>
      </c>
      <c r="BD84" s="0" t="s">
        <v>1427</v>
      </c>
      <c r="BE84" s="0" t="s">
        <v>1428</v>
      </c>
      <c r="BF84" s="0" t="s">
        <v>540</v>
      </c>
      <c r="BG84" s="0" t="s">
        <v>1429</v>
      </c>
      <c r="BH84" s="0" t="s">
        <v>540</v>
      </c>
      <c r="BI84" s="0" t="s">
        <v>1430</v>
      </c>
      <c r="BJ84" s="0" t="s">
        <v>540</v>
      </c>
      <c r="BK84" s="0" t="s">
        <v>1417</v>
      </c>
      <c r="BL84" s="0" t="s">
        <v>540</v>
      </c>
      <c r="BM84" s="0" t="s">
        <v>540</v>
      </c>
      <c r="BN84" s="0" t="s">
        <v>1413</v>
      </c>
      <c r="BO84" s="0" t="s">
        <v>540</v>
      </c>
      <c r="BP84" s="0" t="s">
        <v>1417</v>
      </c>
      <c r="BQ84" s="0" t="s">
        <v>540</v>
      </c>
      <c r="BS84" s="0" t="s">
        <v>540</v>
      </c>
      <c r="BT84" s="0" t="n">
        <f aca="false">49-(COUNTBLANK(U84:BQ84))</f>
        <v>49</v>
      </c>
      <c r="BU84" s="0" t="str">
        <f aca="false">CONCATENATE("*",BS84,"*")</f>
        <v>*lie*</v>
      </c>
      <c r="BV84" s="0" t="n">
        <f aca="false">COUNTIFS(U84:BQ84,BU84)</f>
        <v>0</v>
      </c>
      <c r="BW84" s="13" t="n">
        <f aca="false">BV84/BT84</f>
        <v>0</v>
      </c>
      <c r="BZ84" s="14" t="str">
        <f aca="false">IF(BY84="","",(BY84/BT84))</f>
        <v/>
      </c>
      <c r="CA84" s="0" t="n">
        <f aca="false">COUNTIFS(U84:BQ84,BU83)</f>
        <v>0</v>
      </c>
      <c r="CB84" s="0" t="str">
        <f aca="false">IF(BX84="",BU84,BX84)</f>
        <v>*lie*</v>
      </c>
      <c r="CC84" s="0" t="n">
        <f aca="false">COUNTIFS(U84:BQ84,CB83)</f>
        <v>0</v>
      </c>
      <c r="CD84" s="14" t="n">
        <f aca="false">CC84/BT84</f>
        <v>0</v>
      </c>
      <c r="CE84" s="0" t="s">
        <v>1431</v>
      </c>
      <c r="CF84" s="14" t="n">
        <f aca="false">(COUNTIFS(U84:BQ84,CE84))/BT84</f>
        <v>0</v>
      </c>
      <c r="CH84" s="0" t="s">
        <v>1432</v>
      </c>
      <c r="CI84" s="14" t="n">
        <f aca="false">(COUNTIFS(U84:BQ84,CH84))/BT84</f>
        <v>0</v>
      </c>
      <c r="CJ84" s="14" t="n">
        <f aca="false">(COUNTIFS(U84:BQ84,CH83))/BT84</f>
        <v>0</v>
      </c>
      <c r="CK84" s="15" t="s">
        <v>540</v>
      </c>
      <c r="CL84" s="0" t="s">
        <v>1407</v>
      </c>
      <c r="CN84" s="16"/>
      <c r="CO84" s="16"/>
      <c r="CP84" s="0" t="s">
        <v>3711</v>
      </c>
      <c r="CQ84" s="14" t="n">
        <v>0</v>
      </c>
      <c r="CR84" s="0" t="str">
        <f aca="false">CONCATENATE(CP84,CS84)</f>
        <v>mislead*</v>
      </c>
      <c r="CS84" s="0" t="s">
        <v>3639</v>
      </c>
      <c r="CT84" s="0" t="n">
        <f aca="false">CP83</f>
        <v>0</v>
      </c>
      <c r="CU84" s="0" t="str">
        <f aca="false">CONCATENATE(CT84,CS84)</f>
        <v>0*</v>
      </c>
      <c r="CV84" s="14" t="n">
        <f aca="false">(COUNTIFS(U84:BQ84,CU84))/BT84</f>
        <v>0</v>
      </c>
      <c r="CW84" s="16"/>
      <c r="CX84" s="16" t="s">
        <v>3664</v>
      </c>
      <c r="CY84" s="16" t="s">
        <v>3710</v>
      </c>
      <c r="CZ84" s="16" t="s">
        <v>3701</v>
      </c>
    </row>
    <row r="85" s="16" customFormat="true" ht="14.4" hidden="false" customHeight="false" outlineLevel="0" collapsed="false">
      <c r="A85" s="4" t="s">
        <v>197</v>
      </c>
      <c r="B85" s="4" t="n">
        <v>1</v>
      </c>
      <c r="C85" s="4" t="n">
        <v>1</v>
      </c>
      <c r="D85" s="4" t="n">
        <v>1</v>
      </c>
      <c r="E85" s="4" t="n">
        <v>49</v>
      </c>
      <c r="F85" s="4" t="n">
        <v>23</v>
      </c>
      <c r="G85" s="4" t="n">
        <v>0</v>
      </c>
      <c r="H85" s="4" t="n">
        <v>23</v>
      </c>
      <c r="I85" s="4" t="n">
        <v>10023</v>
      </c>
      <c r="J85" s="4" t="n">
        <v>23</v>
      </c>
      <c r="K85" s="4" t="s">
        <v>200</v>
      </c>
      <c r="L85" s="4" t="s">
        <v>132</v>
      </c>
      <c r="M85" s="16" t="s">
        <v>1433</v>
      </c>
      <c r="N85" s="16" t="s">
        <v>1434</v>
      </c>
      <c r="O85" s="16" t="s">
        <v>1435</v>
      </c>
      <c r="R85" s="16" t="n">
        <f aca="false">(1+LEN(N85)-LEN(SUBSTITUTE(N85," ","")))+1</f>
        <v>6</v>
      </c>
      <c r="S85" s="16" t="n">
        <f aca="false">(1+LEN(O85)-LEN(SUBSTITUTE(O85," ","")))</f>
        <v>9</v>
      </c>
      <c r="T85" s="16" t="s">
        <v>1377</v>
      </c>
      <c r="U85" s="19" t="s">
        <v>1436</v>
      </c>
      <c r="V85" s="16" t="s">
        <v>1437</v>
      </c>
      <c r="W85" s="16" t="s">
        <v>1438</v>
      </c>
      <c r="X85" s="16" t="s">
        <v>1439</v>
      </c>
      <c r="Y85" s="19" t="s">
        <v>1436</v>
      </c>
      <c r="Z85" s="19" t="s">
        <v>1440</v>
      </c>
      <c r="AA85" s="16" t="s">
        <v>1441</v>
      </c>
      <c r="AB85" s="19" t="s">
        <v>1436</v>
      </c>
      <c r="AC85" s="16" t="s">
        <v>1442</v>
      </c>
      <c r="AD85" s="16" t="s">
        <v>1443</v>
      </c>
      <c r="AE85" s="16" t="s">
        <v>1444</v>
      </c>
      <c r="AF85" s="16" t="s">
        <v>1445</v>
      </c>
      <c r="AG85" s="16" t="s">
        <v>1446</v>
      </c>
      <c r="AH85" s="19" t="s">
        <v>1447</v>
      </c>
      <c r="AI85" s="16" t="s">
        <v>1448</v>
      </c>
      <c r="AJ85" s="16" t="s">
        <v>1449</v>
      </c>
      <c r="AK85" s="16" t="s">
        <v>1450</v>
      </c>
      <c r="AL85" s="19" t="s">
        <v>1451</v>
      </c>
      <c r="AM85" s="16" t="s">
        <v>1452</v>
      </c>
      <c r="AN85" s="12"/>
      <c r="AO85" s="19" t="s">
        <v>1440</v>
      </c>
      <c r="AP85" s="16" t="s">
        <v>1453</v>
      </c>
      <c r="AQ85" s="16" t="s">
        <v>1454</v>
      </c>
      <c r="AR85" s="19" t="s">
        <v>1436</v>
      </c>
      <c r="AS85" s="16" t="s">
        <v>1455</v>
      </c>
      <c r="AT85" s="19" t="s">
        <v>1440</v>
      </c>
      <c r="AU85" s="16" t="s">
        <v>1456</v>
      </c>
      <c r="AV85" s="16" t="s">
        <v>1457</v>
      </c>
      <c r="AW85" s="16" t="s">
        <v>1458</v>
      </c>
      <c r="AX85" s="19" t="s">
        <v>1440</v>
      </c>
      <c r="AY85" s="19" t="s">
        <v>1440</v>
      </c>
      <c r="AZ85" s="16" t="s">
        <v>1459</v>
      </c>
      <c r="BA85" s="16" t="s">
        <v>1460</v>
      </c>
      <c r="BB85" s="16" t="s">
        <v>1461</v>
      </c>
      <c r="BC85" s="16" t="s">
        <v>1462</v>
      </c>
      <c r="BD85" s="16" t="s">
        <v>1463</v>
      </c>
      <c r="BE85" s="19" t="s">
        <v>1440</v>
      </c>
      <c r="BF85" s="16" t="s">
        <v>1443</v>
      </c>
      <c r="BG85" s="16" t="s">
        <v>1464</v>
      </c>
      <c r="BH85" s="16" t="s">
        <v>1465</v>
      </c>
      <c r="BI85" s="19" t="s">
        <v>1466</v>
      </c>
      <c r="BJ85" s="19" t="s">
        <v>1466</v>
      </c>
      <c r="BK85" s="19" t="s">
        <v>1436</v>
      </c>
      <c r="BL85" s="19" t="s">
        <v>1467</v>
      </c>
      <c r="BM85" s="16" t="s">
        <v>1468</v>
      </c>
      <c r="BN85" s="16" t="s">
        <v>1469</v>
      </c>
      <c r="BO85" s="19" t="s">
        <v>1436</v>
      </c>
      <c r="BP85" s="19" t="s">
        <v>1436</v>
      </c>
      <c r="BQ85" s="16" t="s">
        <v>1470</v>
      </c>
      <c r="BS85" s="16" t="s">
        <v>1440</v>
      </c>
      <c r="BT85" s="16" t="n">
        <f aca="false">49-(COUNTBLANK(U85:BQ85))</f>
        <v>48</v>
      </c>
      <c r="BU85" s="16" t="str">
        <f aca="false">CONCATENATE("*",BS85,"*")</f>
        <v>*drumming*</v>
      </c>
      <c r="BV85" s="16" t="n">
        <f aca="false">COUNTIFS(U85:BQ85,BU85)</f>
        <v>0</v>
      </c>
      <c r="BW85" s="18" t="n">
        <f aca="false">BV85/BT85</f>
        <v>0</v>
      </c>
      <c r="BZ85" s="14" t="str">
        <f aca="false">IF(BY85="","",(BY85/BT85))</f>
        <v/>
      </c>
      <c r="CA85" s="16" t="n">
        <f aca="false">COUNTIFS(U85:BQ85,BU86)</f>
        <v>0</v>
      </c>
      <c r="CB85" s="16" t="str">
        <f aca="false">IF(BX85="",BU85,BX85)</f>
        <v>*drumming*</v>
      </c>
      <c r="CC85" s="16" t="n">
        <f aca="false">COUNTIFS(U85:BQ85,CB86)</f>
        <v>0</v>
      </c>
      <c r="CD85" s="14" t="n">
        <f aca="false">CC85/BT85</f>
        <v>0</v>
      </c>
      <c r="CE85" s="16" t="s">
        <v>813</v>
      </c>
      <c r="CF85" s="14" t="n">
        <f aca="false">(COUNTIFS(U85:BQ85,CE85))/BT85</f>
        <v>0</v>
      </c>
      <c r="CG85" s="19" t="s">
        <v>1471</v>
      </c>
      <c r="CH85" s="16" t="s">
        <v>1472</v>
      </c>
      <c r="CI85" s="14" t="n">
        <f aca="false">(COUNTIFS(U85:BQ85,CH85))/BT85</f>
        <v>0</v>
      </c>
      <c r="CJ85" s="14" t="n">
        <f aca="false">(COUNTIFS(U85:BQ85,CH86))/BT85</f>
        <v>0</v>
      </c>
      <c r="CK85" s="15" t="s">
        <v>1436</v>
      </c>
      <c r="CL85" s="16" t="s">
        <v>1473</v>
      </c>
      <c r="CX85" s="16" t="s">
        <v>3664</v>
      </c>
      <c r="CY85" s="16" t="s">
        <v>188</v>
      </c>
      <c r="CZ85" s="16" t="s">
        <v>3701</v>
      </c>
    </row>
    <row r="86" customFormat="false" ht="14.4" hidden="false" customHeight="false" outlineLevel="0" collapsed="false">
      <c r="A86" s="4" t="s">
        <v>131</v>
      </c>
      <c r="B86" s="4" t="n">
        <v>1</v>
      </c>
      <c r="C86" s="4" t="n">
        <v>1</v>
      </c>
      <c r="D86" s="4" t="n">
        <v>2</v>
      </c>
      <c r="E86" s="4" t="n">
        <v>49</v>
      </c>
      <c r="F86" s="4" t="n">
        <v>23</v>
      </c>
      <c r="G86" s="4" t="n">
        <v>1</v>
      </c>
      <c r="H86" s="4" t="n">
        <v>1023</v>
      </c>
      <c r="I86" s="4" t="n">
        <v>11023</v>
      </c>
      <c r="J86" s="4" t="n">
        <v>1023</v>
      </c>
      <c r="K86" s="4" t="s">
        <v>200</v>
      </c>
      <c r="L86" s="4" t="s">
        <v>132</v>
      </c>
      <c r="M86" s="0" t="s">
        <v>1474</v>
      </c>
      <c r="N86" s="0" t="s">
        <v>1434</v>
      </c>
      <c r="O86" s="0" t="s">
        <v>1475</v>
      </c>
      <c r="R86" s="0" t="n">
        <f aca="false">(1+LEN(N86)-LEN(SUBSTITUTE(N86," ","")))+1</f>
        <v>6</v>
      </c>
      <c r="S86" s="0" t="n">
        <f aca="false">(1+LEN(O86)-LEN(SUBSTITUTE(O86," ","")))</f>
        <v>9</v>
      </c>
      <c r="T86" s="0" t="s">
        <v>1377</v>
      </c>
      <c r="U86" s="19" t="s">
        <v>1476</v>
      </c>
      <c r="V86" s="0" t="s">
        <v>1477</v>
      </c>
      <c r="W86" s="0" t="s">
        <v>1459</v>
      </c>
      <c r="X86" s="19" t="s">
        <v>1478</v>
      </c>
      <c r="Y86" s="0" t="s">
        <v>1459</v>
      </c>
      <c r="Z86" s="0" t="s">
        <v>1479</v>
      </c>
      <c r="AA86" s="19" t="s">
        <v>1480</v>
      </c>
      <c r="AB86" s="0" t="s">
        <v>1481</v>
      </c>
      <c r="AC86" s="0" t="s">
        <v>1482</v>
      </c>
      <c r="AD86" s="19" t="s">
        <v>1483</v>
      </c>
      <c r="AE86" s="19" t="s">
        <v>1478</v>
      </c>
      <c r="AF86" s="19" t="s">
        <v>1484</v>
      </c>
      <c r="AG86" s="19" t="s">
        <v>1485</v>
      </c>
      <c r="AH86" s="19" t="s">
        <v>1478</v>
      </c>
      <c r="AI86" s="0" t="s">
        <v>1486</v>
      </c>
      <c r="AJ86" s="0" t="s">
        <v>1459</v>
      </c>
      <c r="AK86" s="19" t="s">
        <v>1487</v>
      </c>
      <c r="AL86" s="19" t="s">
        <v>1488</v>
      </c>
      <c r="AM86" s="0" t="s">
        <v>1489</v>
      </c>
      <c r="AN86" s="19" t="s">
        <v>1478</v>
      </c>
      <c r="AO86" s="0" t="s">
        <v>1450</v>
      </c>
      <c r="AP86" s="19" t="s">
        <v>1490</v>
      </c>
      <c r="AQ86" s="0" t="s">
        <v>1443</v>
      </c>
      <c r="AR86" s="19" t="s">
        <v>1478</v>
      </c>
      <c r="AS86" s="0" t="s">
        <v>1481</v>
      </c>
      <c r="AT86" s="0" t="s">
        <v>1491</v>
      </c>
      <c r="AU86" s="0" t="s">
        <v>1481</v>
      </c>
      <c r="AV86" s="0" t="s">
        <v>1443</v>
      </c>
      <c r="AW86" s="0" t="s">
        <v>1492</v>
      </c>
      <c r="AX86" s="0" t="s">
        <v>1450</v>
      </c>
      <c r="AY86" s="19" t="s">
        <v>1478</v>
      </c>
      <c r="AZ86" s="0" t="s">
        <v>1458</v>
      </c>
      <c r="BA86" s="19" t="s">
        <v>1493</v>
      </c>
      <c r="BB86" s="19" t="s">
        <v>1478</v>
      </c>
      <c r="BC86" s="19" t="s">
        <v>1478</v>
      </c>
      <c r="BD86" s="0" t="s">
        <v>1481</v>
      </c>
      <c r="BE86" s="19" t="s">
        <v>1485</v>
      </c>
      <c r="BF86" s="19" t="s">
        <v>1494</v>
      </c>
      <c r="BG86" s="0" t="s">
        <v>1495</v>
      </c>
      <c r="BH86" s="19" t="s">
        <v>1478</v>
      </c>
      <c r="BI86" s="19" t="s">
        <v>1496</v>
      </c>
      <c r="BJ86" s="0" t="s">
        <v>1481</v>
      </c>
      <c r="BK86" s="0" t="s">
        <v>1497</v>
      </c>
      <c r="BL86" s="19" t="s">
        <v>1478</v>
      </c>
      <c r="BM86" s="0" t="s">
        <v>1498</v>
      </c>
      <c r="BN86" s="12"/>
      <c r="BO86" s="19" t="s">
        <v>1478</v>
      </c>
      <c r="BP86" s="0" t="s">
        <v>1499</v>
      </c>
      <c r="BQ86" s="19" t="s">
        <v>1478</v>
      </c>
      <c r="BS86" s="0" t="s">
        <v>1478</v>
      </c>
      <c r="BT86" s="0" t="n">
        <f aca="false">49-(COUNTBLANK(U86:BQ86))</f>
        <v>48</v>
      </c>
      <c r="BU86" s="0" t="str">
        <f aca="false">CONCATENATE("*",BS86,"*")</f>
        <v>*dancing*</v>
      </c>
      <c r="BV86" s="0" t="n">
        <f aca="false">COUNTIFS(U86:BQ86,BU86)</f>
        <v>0</v>
      </c>
      <c r="BW86" s="18" t="n">
        <f aca="false">BV86/BT86</f>
        <v>0</v>
      </c>
      <c r="BZ86" s="14" t="str">
        <f aca="false">IF(BY86="","",(BY86/BT86))</f>
        <v/>
      </c>
      <c r="CA86" s="0" t="n">
        <f aca="false">COUNTIFS(U86:BQ86,BU85)</f>
        <v>0</v>
      </c>
      <c r="CB86" s="0" t="str">
        <f aca="false">IF(BX86="",BU86,BX86)</f>
        <v>*dancing*</v>
      </c>
      <c r="CC86" s="0" t="n">
        <f aca="false">COUNTIFS(U86:BQ86,CB85)</f>
        <v>0</v>
      </c>
      <c r="CD86" s="14" t="n">
        <f aca="false">CC86/BT86</f>
        <v>0</v>
      </c>
      <c r="CE86" s="0" t="s">
        <v>1500</v>
      </c>
      <c r="CF86" s="14" t="n">
        <f aca="false">(COUNTIFS(U86:BQ86,CE86))/BT86</f>
        <v>0</v>
      </c>
      <c r="CG86" s="19" t="s">
        <v>1501</v>
      </c>
      <c r="CH86" s="0" t="s">
        <v>1502</v>
      </c>
      <c r="CI86" s="14" t="n">
        <f aca="false">(COUNTIFS(U86:BQ86,CH86))/BT86</f>
        <v>0</v>
      </c>
      <c r="CJ86" s="14" t="n">
        <f aca="false">(COUNTIFS(U86:BQ86,CH85))/BT86</f>
        <v>0</v>
      </c>
      <c r="CK86" s="15" t="s">
        <v>1478</v>
      </c>
      <c r="CL86" s="0" t="s">
        <v>1473</v>
      </c>
      <c r="CP86" s="0" t="s">
        <v>1494</v>
      </c>
      <c r="CQ86" s="14" t="n">
        <v>0.0208333333333333</v>
      </c>
      <c r="CR86" s="0" t="str">
        <f aca="false">CONCATENATE(CP86,CS86)</f>
        <v>twirling*</v>
      </c>
      <c r="CS86" s="0" t="s">
        <v>3639</v>
      </c>
      <c r="CT86" s="0" t="n">
        <f aca="false">CP87</f>
        <v>0</v>
      </c>
      <c r="CU86" s="0" t="str">
        <f aca="false">CONCATENATE(CT86,CS86)</f>
        <v>0*</v>
      </c>
      <c r="CV86" s="14" t="n">
        <f aca="false">(COUNTIFS(U86:BQ86,CU86))/BT86</f>
        <v>0</v>
      </c>
      <c r="CX86" s="16" t="s">
        <v>3664</v>
      </c>
      <c r="CY86" s="16" t="s">
        <v>188</v>
      </c>
      <c r="CZ86" s="16" t="s">
        <v>3701</v>
      </c>
    </row>
    <row r="87" customFormat="false" ht="14.4" hidden="false" customHeight="false" outlineLevel="0" collapsed="false">
      <c r="A87" s="4" t="s">
        <v>197</v>
      </c>
      <c r="B87" s="4" t="n">
        <v>1</v>
      </c>
      <c r="C87" s="4" t="n">
        <v>1</v>
      </c>
      <c r="D87" s="4" t="n">
        <v>1</v>
      </c>
      <c r="E87" s="4" t="n">
        <v>50</v>
      </c>
      <c r="F87" s="4" t="n">
        <v>24</v>
      </c>
      <c r="G87" s="4" t="n">
        <v>0</v>
      </c>
      <c r="H87" s="4" t="n">
        <v>24</v>
      </c>
      <c r="I87" s="4" t="n">
        <v>10024</v>
      </c>
      <c r="J87" s="4" t="n">
        <v>24</v>
      </c>
      <c r="K87" s="4" t="s">
        <v>200</v>
      </c>
      <c r="L87" s="4" t="s">
        <v>132</v>
      </c>
      <c r="M87" s="0" t="s">
        <v>1503</v>
      </c>
      <c r="N87" s="0" t="s">
        <v>1504</v>
      </c>
      <c r="O87" s="0" t="s">
        <v>1505</v>
      </c>
      <c r="R87" s="0" t="n">
        <f aca="false">(1+LEN(N87)-LEN(SUBSTITUTE(N87," ","")))+1</f>
        <v>8</v>
      </c>
      <c r="S87" s="0" t="n">
        <f aca="false">(1+LEN(O87)-LEN(SUBSTITUTE(O87," ","")))</f>
        <v>11</v>
      </c>
      <c r="T87" s="0" t="s">
        <v>1377</v>
      </c>
      <c r="U87" s="0" t="s">
        <v>154</v>
      </c>
      <c r="V87" s="19" t="s">
        <v>1506</v>
      </c>
      <c r="W87" s="0" t="s">
        <v>1507</v>
      </c>
      <c r="X87" s="0" t="s">
        <v>154</v>
      </c>
      <c r="Y87" s="0" t="s">
        <v>1508</v>
      </c>
      <c r="Z87" s="19" t="s">
        <v>892</v>
      </c>
      <c r="AA87" s="23" t="s">
        <v>1509</v>
      </c>
      <c r="AB87" s="19" t="s">
        <v>892</v>
      </c>
      <c r="AC87" s="19" t="s">
        <v>892</v>
      </c>
      <c r="AD87" s="0" t="s">
        <v>762</v>
      </c>
      <c r="AE87" s="0" t="s">
        <v>1510</v>
      </c>
      <c r="AF87" s="0" t="s">
        <v>1511</v>
      </c>
      <c r="AG87" s="0" t="s">
        <v>154</v>
      </c>
      <c r="AH87" s="23" t="s">
        <v>1512</v>
      </c>
      <c r="AI87" s="0" t="s">
        <v>154</v>
      </c>
      <c r="AJ87" s="19" t="s">
        <v>1513</v>
      </c>
      <c r="AK87" s="19" t="s">
        <v>892</v>
      </c>
      <c r="AL87" s="19" t="s">
        <v>1514</v>
      </c>
      <c r="AM87" s="19" t="s">
        <v>892</v>
      </c>
      <c r="AN87" s="19" t="s">
        <v>1515</v>
      </c>
      <c r="AO87" s="0" t="s">
        <v>154</v>
      </c>
      <c r="AP87" s="23" t="s">
        <v>1516</v>
      </c>
      <c r="AQ87" s="0" t="s">
        <v>1517</v>
      </c>
      <c r="AR87" s="23" t="s">
        <v>1518</v>
      </c>
      <c r="AS87" s="19" t="s">
        <v>892</v>
      </c>
      <c r="AT87" s="19" t="s">
        <v>1519</v>
      </c>
      <c r="AU87" s="19" t="s">
        <v>1520</v>
      </c>
      <c r="AV87" s="19" t="s">
        <v>1521</v>
      </c>
      <c r="AW87" s="0" t="s">
        <v>154</v>
      </c>
      <c r="AX87" s="0" t="s">
        <v>776</v>
      </c>
      <c r="AY87" s="19" t="s">
        <v>1520</v>
      </c>
      <c r="AZ87" s="19" t="s">
        <v>1522</v>
      </c>
      <c r="BA87" s="0" t="s">
        <v>154</v>
      </c>
      <c r="BB87" s="19" t="s">
        <v>1523</v>
      </c>
      <c r="BC87" s="19" t="s">
        <v>1524</v>
      </c>
      <c r="BD87" s="19" t="s">
        <v>1525</v>
      </c>
      <c r="BE87" s="19" t="s">
        <v>892</v>
      </c>
      <c r="BF87" s="0" t="s">
        <v>154</v>
      </c>
      <c r="BG87" s="0" t="s">
        <v>154</v>
      </c>
      <c r="BH87" s="0" t="s">
        <v>212</v>
      </c>
      <c r="BI87" s="19" t="s">
        <v>1520</v>
      </c>
      <c r="BJ87" s="23" t="s">
        <v>1526</v>
      </c>
      <c r="BK87" s="19" t="s">
        <v>1527</v>
      </c>
      <c r="BL87" s="23" t="s">
        <v>1518</v>
      </c>
      <c r="BM87" s="23" t="s">
        <v>1518</v>
      </c>
      <c r="BN87" s="19" t="s">
        <v>1528</v>
      </c>
      <c r="BO87" s="0" t="s">
        <v>1529</v>
      </c>
      <c r="BP87" s="0" t="s">
        <v>1530</v>
      </c>
      <c r="BQ87" s="19" t="s">
        <v>1531</v>
      </c>
      <c r="BS87" s="0" t="s">
        <v>892</v>
      </c>
      <c r="BT87" s="0" t="n">
        <f aca="false">49-(COUNTBLANK(U87:BQ87))</f>
        <v>49</v>
      </c>
      <c r="BU87" s="0" t="str">
        <f aca="false">CONCATENATE("*",BS87,"*")</f>
        <v>*speak*</v>
      </c>
      <c r="BV87" s="0" t="n">
        <f aca="false">COUNTIFS(U87:BQ87,BU87)</f>
        <v>0</v>
      </c>
      <c r="BW87" s="14" t="n">
        <f aca="false">BV87/BT87</f>
        <v>0</v>
      </c>
      <c r="BZ87" s="14" t="str">
        <f aca="false">IF(BY87="","",(BY87/BT87))</f>
        <v/>
      </c>
      <c r="CA87" s="0" t="n">
        <f aca="false">COUNTIFS(U87:BQ87,BU88)</f>
        <v>0</v>
      </c>
      <c r="CB87" s="0" t="str">
        <f aca="false">IF(BX87="",BU87,BX87)</f>
        <v>*speak*</v>
      </c>
      <c r="CC87" s="0" t="n">
        <f aca="false">COUNTIFS(U87:BQ87,CB88)</f>
        <v>0</v>
      </c>
      <c r="CD87" s="14" t="n">
        <f aca="false">CC87/BT87</f>
        <v>0</v>
      </c>
      <c r="CE87" s="0" t="s">
        <v>1532</v>
      </c>
      <c r="CF87" s="14" t="n">
        <f aca="false">(COUNTIFS(U87:BQ87,CE87))/BT87</f>
        <v>0</v>
      </c>
      <c r="CG87" s="19" t="s">
        <v>1533</v>
      </c>
      <c r="CH87" s="16" t="s">
        <v>1534</v>
      </c>
      <c r="CI87" s="14" t="n">
        <f aca="false">(COUNTIFS(U87:BQ87,CH87))/BT87</f>
        <v>0</v>
      </c>
      <c r="CJ87" s="14" t="n">
        <f aca="false">(COUNTIFS(U87:BQ87,CH88))/BT87</f>
        <v>0</v>
      </c>
      <c r="CK87" s="15" t="s">
        <v>892</v>
      </c>
      <c r="CL87" s="0" t="s">
        <v>1535</v>
      </c>
      <c r="CO87" s="16"/>
      <c r="CP87" s="16"/>
      <c r="CQ87" s="16"/>
      <c r="CR87" s="16"/>
      <c r="CS87" s="16"/>
      <c r="CT87" s="16"/>
      <c r="CU87" s="16"/>
      <c r="CV87" s="16"/>
      <c r="CW87" s="16"/>
      <c r="CX87" s="16" t="s">
        <v>3664</v>
      </c>
      <c r="CY87" s="16" t="s">
        <v>3712</v>
      </c>
      <c r="CZ87" s="16" t="s">
        <v>3701</v>
      </c>
    </row>
    <row r="88" customFormat="false" ht="14.4" hidden="false" customHeight="false" outlineLevel="0" collapsed="false">
      <c r="A88" s="4" t="s">
        <v>131</v>
      </c>
      <c r="B88" s="4" t="n">
        <v>1</v>
      </c>
      <c r="C88" s="4" t="n">
        <v>1</v>
      </c>
      <c r="D88" s="4" t="n">
        <v>2</v>
      </c>
      <c r="E88" s="4" t="n">
        <v>50</v>
      </c>
      <c r="F88" s="4" t="n">
        <v>24</v>
      </c>
      <c r="G88" s="4" t="n">
        <v>1</v>
      </c>
      <c r="H88" s="4" t="n">
        <v>1024</v>
      </c>
      <c r="I88" s="4" t="n">
        <v>11024</v>
      </c>
      <c r="J88" s="4" t="n">
        <v>1024</v>
      </c>
      <c r="K88" s="4" t="s">
        <v>200</v>
      </c>
      <c r="L88" s="4" t="s">
        <v>132</v>
      </c>
      <c r="M88" s="0" t="s">
        <v>1536</v>
      </c>
      <c r="N88" s="0" t="s">
        <v>1504</v>
      </c>
      <c r="O88" s="0" t="s">
        <v>1537</v>
      </c>
      <c r="R88" s="0" t="n">
        <f aca="false">(1+LEN(N88)-LEN(SUBSTITUTE(N88," ","")))+1</f>
        <v>8</v>
      </c>
      <c r="S88" s="0" t="n">
        <f aca="false">(1+LEN(O88)-LEN(SUBSTITUTE(O88," ","")))</f>
        <v>11</v>
      </c>
      <c r="T88" s="0" t="s">
        <v>1377</v>
      </c>
      <c r="U88" s="19" t="s">
        <v>621</v>
      </c>
      <c r="V88" s="19" t="s">
        <v>621</v>
      </c>
      <c r="W88" s="19" t="s">
        <v>1260</v>
      </c>
      <c r="X88" s="0" t="s">
        <v>892</v>
      </c>
      <c r="Y88" s="19" t="s">
        <v>1260</v>
      </c>
      <c r="Z88" s="19" t="s">
        <v>1538</v>
      </c>
      <c r="AA88" s="19" t="s">
        <v>1260</v>
      </c>
      <c r="AB88" s="0" t="s">
        <v>1539</v>
      </c>
      <c r="AC88" s="0" t="s">
        <v>892</v>
      </c>
      <c r="AD88" s="12"/>
      <c r="AE88" s="19" t="s">
        <v>1260</v>
      </c>
      <c r="AF88" s="19" t="s">
        <v>1260</v>
      </c>
      <c r="AG88" s="0" t="s">
        <v>1540</v>
      </c>
      <c r="AH88" s="19" t="s">
        <v>1260</v>
      </c>
      <c r="AI88" s="0" t="s">
        <v>1539</v>
      </c>
      <c r="AJ88" s="19" t="s">
        <v>1260</v>
      </c>
      <c r="AK88" s="19" t="s">
        <v>1541</v>
      </c>
      <c r="AL88" s="0" t="s">
        <v>1542</v>
      </c>
      <c r="AM88" s="19" t="s">
        <v>1260</v>
      </c>
      <c r="AN88" s="0" t="s">
        <v>756</v>
      </c>
      <c r="AO88" s="19" t="s">
        <v>1543</v>
      </c>
      <c r="AP88" s="19" t="s">
        <v>1260</v>
      </c>
      <c r="AQ88" s="0" t="s">
        <v>212</v>
      </c>
      <c r="AR88" s="0" t="s">
        <v>1544</v>
      </c>
      <c r="AS88" s="23" t="s">
        <v>892</v>
      </c>
      <c r="AT88" s="19" t="s">
        <v>1545</v>
      </c>
      <c r="AU88" s="19" t="s">
        <v>1260</v>
      </c>
      <c r="AV88" s="0" t="s">
        <v>1539</v>
      </c>
      <c r="AW88" s="19" t="s">
        <v>1260</v>
      </c>
      <c r="AX88" s="0" t="s">
        <v>154</v>
      </c>
      <c r="AY88" s="19" t="s">
        <v>1260</v>
      </c>
      <c r="AZ88" s="0" t="s">
        <v>1539</v>
      </c>
      <c r="BA88" s="19" t="s">
        <v>1260</v>
      </c>
      <c r="BB88" s="0" t="s">
        <v>1539</v>
      </c>
      <c r="BC88" s="19" t="s">
        <v>1260</v>
      </c>
      <c r="BD88" s="0" t="s">
        <v>892</v>
      </c>
      <c r="BE88" s="19" t="s">
        <v>1541</v>
      </c>
      <c r="BF88" s="12"/>
      <c r="BG88" s="0" t="s">
        <v>1539</v>
      </c>
      <c r="BH88" s="0" t="s">
        <v>1539</v>
      </c>
      <c r="BI88" s="19" t="s">
        <v>1546</v>
      </c>
      <c r="BJ88" s="19" t="s">
        <v>1260</v>
      </c>
      <c r="BK88" s="19" t="s">
        <v>1260</v>
      </c>
      <c r="BL88" s="0" t="s">
        <v>1539</v>
      </c>
      <c r="BM88" s="0" t="s">
        <v>1539</v>
      </c>
      <c r="BN88" s="0" t="s">
        <v>706</v>
      </c>
      <c r="BO88" s="19" t="s">
        <v>621</v>
      </c>
      <c r="BP88" s="0" t="s">
        <v>1539</v>
      </c>
      <c r="BQ88" s="0" t="s">
        <v>1539</v>
      </c>
      <c r="BS88" s="0" t="s">
        <v>1260</v>
      </c>
      <c r="BT88" s="0" t="n">
        <f aca="false">49-(COUNTBLANK(U88:BQ88))</f>
        <v>47</v>
      </c>
      <c r="BU88" s="0" t="str">
        <f aca="false">CONCATENATE("*",BS88,"*")</f>
        <v>*serve*</v>
      </c>
      <c r="BV88" s="0" t="n">
        <f aca="false">COUNTIFS(U88:BQ88,BU88)</f>
        <v>0</v>
      </c>
      <c r="BW88" s="14" t="n">
        <f aca="false">BV88/BT88</f>
        <v>0</v>
      </c>
      <c r="BZ88" s="14" t="str">
        <f aca="false">IF(BY88="","",(BY88/BT88))</f>
        <v/>
      </c>
      <c r="CA88" s="0" t="n">
        <f aca="false">COUNTIFS(U88:BQ88,BU87)</f>
        <v>0</v>
      </c>
      <c r="CB88" s="0" t="str">
        <f aca="false">IF(BX88="",BU88,BX88)</f>
        <v>*serve*</v>
      </c>
      <c r="CC88" s="0" t="n">
        <f aca="false">COUNTIFS(U88:BQ88,CB87)</f>
        <v>0</v>
      </c>
      <c r="CD88" s="14" t="n">
        <f aca="false">CC88/BT88</f>
        <v>0</v>
      </c>
      <c r="CE88" s="0" t="s">
        <v>1547</v>
      </c>
      <c r="CF88" s="14" t="n">
        <f aca="false">(COUNTIFS(U88:BQ88,CE88))/BT88</f>
        <v>0</v>
      </c>
      <c r="CG88" s="19" t="s">
        <v>1548</v>
      </c>
      <c r="CH88" s="0" t="s">
        <v>1549</v>
      </c>
      <c r="CI88" s="14" t="n">
        <f aca="false">(COUNTIFS(U88:BQ88,CH88))/BT88</f>
        <v>0</v>
      </c>
      <c r="CJ88" s="14" t="n">
        <f aca="false">(COUNTIFS(U88:BQ88,CH87))/BT88</f>
        <v>0</v>
      </c>
      <c r="CK88" s="15" t="s">
        <v>1260</v>
      </c>
      <c r="CL88" s="0" t="s">
        <v>1535</v>
      </c>
      <c r="CO88" s="16"/>
      <c r="CP88" s="0" t="s">
        <v>1697</v>
      </c>
      <c r="CQ88" s="14" t="n">
        <v>0</v>
      </c>
      <c r="CR88" s="0" t="str">
        <f aca="false">CONCATENATE(CP88,CS88)</f>
        <v>wait*</v>
      </c>
      <c r="CS88" s="0" t="s">
        <v>3639</v>
      </c>
      <c r="CT88" s="0" t="n">
        <f aca="false">CP87</f>
        <v>0</v>
      </c>
      <c r="CU88" s="0" t="str">
        <f aca="false">CONCATENATE(CT88,CS88)</f>
        <v>0*</v>
      </c>
      <c r="CV88" s="14" t="n">
        <f aca="false">(COUNTIFS(U88:BQ88,CU88))/BT88</f>
        <v>0</v>
      </c>
      <c r="CW88" s="16"/>
      <c r="CX88" s="16" t="s">
        <v>3664</v>
      </c>
      <c r="CY88" s="16" t="s">
        <v>3712</v>
      </c>
      <c r="CZ88" s="16" t="s">
        <v>3701</v>
      </c>
    </row>
    <row r="89" s="16" customFormat="true" ht="14.4" hidden="false" customHeight="false" outlineLevel="0" collapsed="false">
      <c r="A89" s="4" t="s">
        <v>197</v>
      </c>
      <c r="B89" s="4" t="n">
        <v>1</v>
      </c>
      <c r="C89" s="4" t="n">
        <v>1</v>
      </c>
      <c r="D89" s="4" t="n">
        <v>1</v>
      </c>
      <c r="E89" s="4" t="n">
        <v>51</v>
      </c>
      <c r="F89" s="4" t="n">
        <v>25</v>
      </c>
      <c r="G89" s="4" t="n">
        <v>0</v>
      </c>
      <c r="H89" s="4" t="n">
        <v>25</v>
      </c>
      <c r="I89" s="4" t="n">
        <v>10025</v>
      </c>
      <c r="J89" s="4" t="n">
        <v>25</v>
      </c>
      <c r="K89" s="4" t="s">
        <v>200</v>
      </c>
      <c r="L89" s="4" t="s">
        <v>132</v>
      </c>
      <c r="M89" s="16" t="s">
        <v>1550</v>
      </c>
      <c r="N89" s="16" t="s">
        <v>1551</v>
      </c>
      <c r="O89" s="16" t="s">
        <v>1552</v>
      </c>
      <c r="R89" s="16" t="n">
        <f aca="false">(1+LEN(N89)-LEN(SUBSTITUTE(N89," ","")))+1</f>
        <v>6</v>
      </c>
      <c r="S89" s="16" t="n">
        <f aca="false">(1+LEN(O89)-LEN(SUBSTITUTE(O89," ","")))</f>
        <v>11</v>
      </c>
      <c r="T89" s="16" t="s">
        <v>1553</v>
      </c>
      <c r="U89" s="16" t="s">
        <v>1554</v>
      </c>
      <c r="V89" s="16" t="s">
        <v>1555</v>
      </c>
      <c r="W89" s="16" t="s">
        <v>1556</v>
      </c>
      <c r="X89" s="16" t="s">
        <v>1557</v>
      </c>
      <c r="Y89" s="16" t="s">
        <v>1558</v>
      </c>
      <c r="Z89" s="16" t="s">
        <v>1559</v>
      </c>
      <c r="AA89" s="16" t="s">
        <v>1558</v>
      </c>
      <c r="AB89" s="16" t="s">
        <v>1539</v>
      </c>
      <c r="AC89" s="16" t="s">
        <v>1560</v>
      </c>
      <c r="AD89" s="16" t="s">
        <v>1560</v>
      </c>
      <c r="AE89" s="16" t="s">
        <v>1560</v>
      </c>
      <c r="AF89" s="16" t="s">
        <v>1561</v>
      </c>
      <c r="AG89" s="16" t="s">
        <v>555</v>
      </c>
      <c r="AH89" s="16" t="s">
        <v>555</v>
      </c>
      <c r="AI89" s="16" t="s">
        <v>1558</v>
      </c>
      <c r="AJ89" s="16" t="s">
        <v>1562</v>
      </c>
      <c r="AK89" s="16" t="s">
        <v>1560</v>
      </c>
      <c r="AL89" s="16" t="s">
        <v>1560</v>
      </c>
      <c r="AM89" s="16" t="s">
        <v>1539</v>
      </c>
      <c r="AN89" s="16" t="s">
        <v>1560</v>
      </c>
      <c r="AO89" s="16" t="s">
        <v>555</v>
      </c>
      <c r="AP89" s="16" t="s">
        <v>1563</v>
      </c>
      <c r="AQ89" s="16" t="s">
        <v>1539</v>
      </c>
      <c r="AR89" s="16" t="s">
        <v>1560</v>
      </c>
      <c r="AS89" s="16" t="s">
        <v>1560</v>
      </c>
      <c r="AT89" s="16" t="s">
        <v>804</v>
      </c>
      <c r="AU89" s="16" t="s">
        <v>555</v>
      </c>
      <c r="AV89" s="16" t="s">
        <v>1540</v>
      </c>
      <c r="AW89" s="16" t="s">
        <v>1564</v>
      </c>
      <c r="AX89" s="16" t="s">
        <v>1073</v>
      </c>
      <c r="AY89" s="16" t="s">
        <v>1539</v>
      </c>
      <c r="AZ89" s="16" t="s">
        <v>1565</v>
      </c>
      <c r="BA89" s="16" t="s">
        <v>1555</v>
      </c>
      <c r="BB89" s="16" t="s">
        <v>804</v>
      </c>
      <c r="BC89" s="16" t="s">
        <v>1566</v>
      </c>
      <c r="BD89" s="16" t="s">
        <v>1558</v>
      </c>
      <c r="BE89" s="16" t="s">
        <v>1539</v>
      </c>
      <c r="BF89" s="16" t="s">
        <v>1560</v>
      </c>
      <c r="BG89" s="16" t="s">
        <v>1560</v>
      </c>
      <c r="BH89" s="16" t="s">
        <v>1567</v>
      </c>
      <c r="BI89" s="16" t="s">
        <v>555</v>
      </c>
      <c r="BJ89" s="16" t="s">
        <v>525</v>
      </c>
      <c r="BK89" s="16" t="s">
        <v>1568</v>
      </c>
      <c r="BL89" s="16" t="s">
        <v>235</v>
      </c>
      <c r="BM89" s="16" t="s">
        <v>1555</v>
      </c>
      <c r="BN89" s="16" t="s">
        <v>1569</v>
      </c>
      <c r="BO89" s="16" t="s">
        <v>555</v>
      </c>
      <c r="BP89" s="16" t="s">
        <v>1560</v>
      </c>
      <c r="BQ89" s="16" t="s">
        <v>1554</v>
      </c>
      <c r="BS89" s="16" t="s">
        <v>1539</v>
      </c>
      <c r="BT89" s="16" t="n">
        <f aca="false">49-(COUNTBLANK(U89:BQ89))</f>
        <v>49</v>
      </c>
      <c r="BU89" s="16" t="str">
        <f aca="false">CONCATENATE("*",BS89,"*")</f>
        <v>*live*</v>
      </c>
      <c r="BV89" s="16" t="n">
        <f aca="false">COUNTIFS(U89:BQ89,BU89)</f>
        <v>0</v>
      </c>
      <c r="BW89" s="13" t="n">
        <f aca="false">BV89/BT89</f>
        <v>0</v>
      </c>
      <c r="BZ89" s="14" t="str">
        <f aca="false">IF(BY89="","",(BY89/BT89))</f>
        <v/>
      </c>
      <c r="CA89" s="16" t="n">
        <f aca="false">COUNTIFS(U89:BQ89,BU90)</f>
        <v>0</v>
      </c>
      <c r="CB89" s="16" t="str">
        <f aca="false">IF(BX89="",BU89,BX89)</f>
        <v>*live*</v>
      </c>
      <c r="CC89" s="16" t="n">
        <f aca="false">COUNTIFS(U89:BQ89,CB90)</f>
        <v>0</v>
      </c>
      <c r="CD89" s="14" t="n">
        <f aca="false">CC89/BT89</f>
        <v>0</v>
      </c>
      <c r="CE89" s="16" t="s">
        <v>1570</v>
      </c>
      <c r="CF89" s="14" t="n">
        <f aca="false">(COUNTIFS(U89:BQ89,CE89))/BT89</f>
        <v>0</v>
      </c>
      <c r="CH89" s="16" t="s">
        <v>1571</v>
      </c>
      <c r="CI89" s="14" t="n">
        <f aca="false">(COUNTIFS(U89:BQ89,CH89))/BT89</f>
        <v>0</v>
      </c>
      <c r="CJ89" s="14" t="n">
        <f aca="false">(COUNTIFS(U89:BQ89,CH90))/BT89</f>
        <v>0</v>
      </c>
      <c r="CK89" s="15" t="s">
        <v>1539</v>
      </c>
      <c r="CL89" s="16" t="s">
        <v>1572</v>
      </c>
      <c r="CX89" s="16" t="s">
        <v>3650</v>
      </c>
      <c r="CY89" s="16" t="s">
        <v>3713</v>
      </c>
      <c r="CZ89" s="16" t="s">
        <v>3701</v>
      </c>
    </row>
    <row r="90" customFormat="false" ht="14.4" hidden="false" customHeight="false" outlineLevel="0" collapsed="false">
      <c r="A90" s="4" t="s">
        <v>131</v>
      </c>
      <c r="B90" s="4" t="n">
        <v>1</v>
      </c>
      <c r="C90" s="4" t="n">
        <v>1</v>
      </c>
      <c r="D90" s="4" t="n">
        <v>2</v>
      </c>
      <c r="E90" s="4" t="n">
        <v>51</v>
      </c>
      <c r="F90" s="4" t="n">
        <v>25</v>
      </c>
      <c r="G90" s="4" t="n">
        <v>1</v>
      </c>
      <c r="H90" s="4" t="n">
        <v>1025</v>
      </c>
      <c r="I90" s="4" t="n">
        <v>11025</v>
      </c>
      <c r="J90" s="4" t="n">
        <v>1025</v>
      </c>
      <c r="K90" s="4" t="s">
        <v>200</v>
      </c>
      <c r="L90" s="4" t="s">
        <v>132</v>
      </c>
      <c r="M90" s="0" t="s">
        <v>1573</v>
      </c>
      <c r="N90" s="0" t="s">
        <v>1551</v>
      </c>
      <c r="O90" s="0" t="s">
        <v>1574</v>
      </c>
      <c r="R90" s="0" t="n">
        <f aca="false">(1+LEN(N90)-LEN(SUBSTITUTE(N90," ","")))+1</f>
        <v>6</v>
      </c>
      <c r="S90" s="0" t="n">
        <f aca="false">(1+LEN(O90)-LEN(SUBSTITUTE(O90," ","")))</f>
        <v>11</v>
      </c>
      <c r="T90" s="0" t="s">
        <v>1553</v>
      </c>
      <c r="U90" s="0" t="s">
        <v>1073</v>
      </c>
      <c r="V90" s="0" t="s">
        <v>1575</v>
      </c>
      <c r="W90" s="0" t="s">
        <v>1073</v>
      </c>
      <c r="X90" s="0" t="s">
        <v>1073</v>
      </c>
      <c r="Y90" s="0" t="s">
        <v>1073</v>
      </c>
      <c r="Z90" s="0" t="s">
        <v>1073</v>
      </c>
      <c r="AA90" s="0" t="s">
        <v>1073</v>
      </c>
      <c r="AB90" s="0" t="s">
        <v>1073</v>
      </c>
      <c r="AC90" s="0" t="s">
        <v>1073</v>
      </c>
      <c r="AD90" s="0" t="s">
        <v>1576</v>
      </c>
      <c r="AE90" s="0" t="s">
        <v>1073</v>
      </c>
      <c r="AF90" s="0" t="s">
        <v>1577</v>
      </c>
      <c r="AG90" s="0" t="s">
        <v>1578</v>
      </c>
      <c r="AH90" s="0" t="s">
        <v>1073</v>
      </c>
      <c r="AI90" s="0" t="s">
        <v>1073</v>
      </c>
      <c r="AJ90" s="0" t="s">
        <v>1579</v>
      </c>
      <c r="AK90" s="0" t="s">
        <v>1578</v>
      </c>
      <c r="AL90" s="0" t="s">
        <v>1580</v>
      </c>
      <c r="AM90" s="0" t="s">
        <v>1581</v>
      </c>
      <c r="AN90" s="0" t="s">
        <v>1073</v>
      </c>
      <c r="AO90" s="0" t="s">
        <v>804</v>
      </c>
      <c r="AP90" s="0" t="s">
        <v>1577</v>
      </c>
      <c r="AQ90" s="0" t="s">
        <v>1073</v>
      </c>
      <c r="AR90" s="0" t="s">
        <v>1577</v>
      </c>
      <c r="AS90" s="0" t="s">
        <v>1073</v>
      </c>
      <c r="AT90" s="0" t="s">
        <v>1577</v>
      </c>
      <c r="AU90" s="0" t="s">
        <v>1073</v>
      </c>
      <c r="AV90" s="0" t="s">
        <v>1073</v>
      </c>
      <c r="AW90" s="0" t="s">
        <v>1073</v>
      </c>
      <c r="AX90" s="0" t="s">
        <v>1582</v>
      </c>
      <c r="AY90" s="0" t="s">
        <v>1582</v>
      </c>
      <c r="AZ90" s="0" t="s">
        <v>1583</v>
      </c>
      <c r="BA90" s="0" t="s">
        <v>1073</v>
      </c>
      <c r="BB90" s="0" t="s">
        <v>1582</v>
      </c>
      <c r="BC90" s="0" t="s">
        <v>1584</v>
      </c>
      <c r="BD90" s="0" t="s">
        <v>1073</v>
      </c>
      <c r="BE90" s="0" t="s">
        <v>1578</v>
      </c>
      <c r="BF90" s="0" t="s">
        <v>1073</v>
      </c>
      <c r="BG90" s="0" t="s">
        <v>1073</v>
      </c>
      <c r="BH90" s="0" t="s">
        <v>1073</v>
      </c>
      <c r="BI90" s="0" t="s">
        <v>1578</v>
      </c>
      <c r="BJ90" s="0" t="s">
        <v>1073</v>
      </c>
      <c r="BK90" s="0" t="s">
        <v>1073</v>
      </c>
      <c r="BL90" s="0" t="s">
        <v>1073</v>
      </c>
      <c r="BM90" s="0" t="s">
        <v>804</v>
      </c>
      <c r="BN90" s="0" t="s">
        <v>1585</v>
      </c>
      <c r="BO90" s="0" t="s">
        <v>1073</v>
      </c>
      <c r="BP90" s="0" t="s">
        <v>1586</v>
      </c>
      <c r="BQ90" s="0" t="s">
        <v>644</v>
      </c>
      <c r="BS90" s="0" t="s">
        <v>1073</v>
      </c>
      <c r="BT90" s="0" t="n">
        <f aca="false">49-(COUNTBLANK(U90:BQ90))</f>
        <v>49</v>
      </c>
      <c r="BU90" s="0" t="str">
        <f aca="false">CONCATENATE("*",BS90,"*")</f>
        <v>*win*</v>
      </c>
      <c r="BV90" s="0" t="n">
        <f aca="false">COUNTIFS(U90:BQ90,BU90)</f>
        <v>0</v>
      </c>
      <c r="BW90" s="13" t="n">
        <f aca="false">BV90/BT90</f>
        <v>0</v>
      </c>
      <c r="BZ90" s="14" t="str">
        <f aca="false">IF(BY90="","",(BY90/BT90))</f>
        <v/>
      </c>
      <c r="CA90" s="0" t="n">
        <f aca="false">COUNTIFS(U90:BQ90,BU89)</f>
        <v>0</v>
      </c>
      <c r="CB90" s="0" t="str">
        <f aca="false">IF(BX90="",BU90,BX90)</f>
        <v>*win*</v>
      </c>
      <c r="CC90" s="0" t="n">
        <f aca="false">COUNTIFS(U90:BQ90,CB89)</f>
        <v>0</v>
      </c>
      <c r="CD90" s="14" t="n">
        <f aca="false">CC90/BT90</f>
        <v>0</v>
      </c>
      <c r="CE90" s="0" t="s">
        <v>1587</v>
      </c>
      <c r="CF90" s="14" t="n">
        <f aca="false">(COUNTIFS(U90:BQ90,CE90))/BT90</f>
        <v>0</v>
      </c>
      <c r="CH90" s="0" t="s">
        <v>1588</v>
      </c>
      <c r="CI90" s="14" t="n">
        <f aca="false">(COUNTIFS(U90:BQ90,CH90))/BT90</f>
        <v>0</v>
      </c>
      <c r="CJ90" s="14" t="n">
        <f aca="false">(COUNTIFS(U90:BQ90,CH89))/BT90</f>
        <v>0</v>
      </c>
      <c r="CK90" s="15" t="s">
        <v>1073</v>
      </c>
      <c r="CL90" s="0" t="s">
        <v>1572</v>
      </c>
      <c r="CP90" s="0" t="s">
        <v>3714</v>
      </c>
      <c r="CQ90" s="14" t="n">
        <v>0</v>
      </c>
      <c r="CR90" s="0" t="str">
        <f aca="false">CONCATENATE(CP90,CS90)</f>
        <v>triumph*</v>
      </c>
      <c r="CS90" s="0" t="s">
        <v>3639</v>
      </c>
      <c r="CT90" s="0" t="n">
        <f aca="false">CP91</f>
        <v>0</v>
      </c>
      <c r="CU90" s="0" t="str">
        <f aca="false">CONCATENATE(CT90,CS90)</f>
        <v>0*</v>
      </c>
      <c r="CV90" s="14" t="n">
        <f aca="false">(COUNTIFS(U90:BQ90,CU90))/BT90</f>
        <v>0</v>
      </c>
      <c r="CX90" s="16" t="s">
        <v>3650</v>
      </c>
      <c r="CY90" s="16" t="s">
        <v>3713</v>
      </c>
      <c r="CZ90" s="16" t="s">
        <v>3701</v>
      </c>
    </row>
    <row r="91" customFormat="false" ht="14.4" hidden="false" customHeight="false" outlineLevel="0" collapsed="false">
      <c r="A91" s="4" t="s">
        <v>197</v>
      </c>
      <c r="B91" s="4" t="n">
        <v>1</v>
      </c>
      <c r="C91" s="4" t="n">
        <v>1</v>
      </c>
      <c r="D91" s="4" t="n">
        <v>1</v>
      </c>
      <c r="E91" s="4" t="n">
        <v>52</v>
      </c>
      <c r="F91" s="4" t="n">
        <v>26</v>
      </c>
      <c r="G91" s="4" t="n">
        <v>0</v>
      </c>
      <c r="H91" s="4" t="n">
        <v>26</v>
      </c>
      <c r="I91" s="4" t="n">
        <v>10026</v>
      </c>
      <c r="J91" s="4" t="n">
        <v>26</v>
      </c>
      <c r="K91" s="4" t="s">
        <v>200</v>
      </c>
      <c r="L91" s="4" t="s">
        <v>132</v>
      </c>
      <c r="M91" s="0" t="s">
        <v>1589</v>
      </c>
      <c r="N91" s="0" t="s">
        <v>1590</v>
      </c>
      <c r="O91" s="0" t="s">
        <v>1591</v>
      </c>
      <c r="R91" s="0" t="n">
        <f aca="false">(1+LEN(N91)-LEN(SUBSTITUTE(N91," ","")))+1</f>
        <v>9</v>
      </c>
      <c r="S91" s="0" t="n">
        <f aca="false">(1+LEN(O91)-LEN(SUBSTITUTE(O91," ","")))</f>
        <v>12</v>
      </c>
      <c r="T91" s="0" t="s">
        <v>1553</v>
      </c>
      <c r="U91" s="0" t="s">
        <v>1592</v>
      </c>
      <c r="V91" s="0" t="s">
        <v>892</v>
      </c>
      <c r="W91" s="0" t="s">
        <v>1593</v>
      </c>
      <c r="X91" s="0" t="s">
        <v>1594</v>
      </c>
      <c r="Y91" s="0" t="s">
        <v>304</v>
      </c>
      <c r="Z91" s="0" t="s">
        <v>186</v>
      </c>
      <c r="AA91" s="0" t="s">
        <v>186</v>
      </c>
      <c r="AB91" s="0" t="s">
        <v>1520</v>
      </c>
      <c r="AC91" s="0" t="s">
        <v>1594</v>
      </c>
      <c r="AD91" s="0" t="s">
        <v>734</v>
      </c>
      <c r="AE91" s="0" t="s">
        <v>1595</v>
      </c>
      <c r="AF91" s="0" t="s">
        <v>1596</v>
      </c>
      <c r="AG91" s="0" t="s">
        <v>186</v>
      </c>
      <c r="AH91" s="0" t="s">
        <v>892</v>
      </c>
      <c r="AI91" s="0" t="s">
        <v>1592</v>
      </c>
      <c r="AJ91" s="0" t="s">
        <v>1520</v>
      </c>
      <c r="AK91" s="0" t="s">
        <v>186</v>
      </c>
      <c r="AL91" s="0" t="s">
        <v>644</v>
      </c>
      <c r="AM91" s="0" t="s">
        <v>186</v>
      </c>
      <c r="AN91" s="0" t="s">
        <v>186</v>
      </c>
      <c r="AO91" s="0" t="s">
        <v>186</v>
      </c>
      <c r="AP91" s="0" t="s">
        <v>1597</v>
      </c>
      <c r="AQ91" s="0" t="s">
        <v>186</v>
      </c>
      <c r="AR91" s="0" t="s">
        <v>1520</v>
      </c>
      <c r="AS91" s="0" t="s">
        <v>1592</v>
      </c>
      <c r="AT91" s="0" t="s">
        <v>186</v>
      </c>
      <c r="AU91" s="0" t="s">
        <v>677</v>
      </c>
      <c r="AV91" s="0" t="s">
        <v>1598</v>
      </c>
      <c r="AW91" s="0" t="s">
        <v>1599</v>
      </c>
      <c r="AX91" s="0" t="s">
        <v>967</v>
      </c>
      <c r="AY91" s="0" t="s">
        <v>186</v>
      </c>
      <c r="AZ91" s="0" t="s">
        <v>186</v>
      </c>
      <c r="BA91" s="0" t="s">
        <v>186</v>
      </c>
      <c r="BB91" s="0" t="s">
        <v>967</v>
      </c>
      <c r="BC91" s="0" t="s">
        <v>186</v>
      </c>
      <c r="BD91" s="0" t="s">
        <v>186</v>
      </c>
      <c r="BE91" s="0" t="s">
        <v>186</v>
      </c>
      <c r="BF91" s="0" t="s">
        <v>186</v>
      </c>
      <c r="BG91" s="0" t="s">
        <v>186</v>
      </c>
      <c r="BH91" s="0" t="s">
        <v>186</v>
      </c>
      <c r="BI91" s="0" t="s">
        <v>967</v>
      </c>
      <c r="BJ91" s="0" t="s">
        <v>1600</v>
      </c>
      <c r="BK91" s="0" t="s">
        <v>892</v>
      </c>
      <c r="BL91" s="0" t="s">
        <v>1596</v>
      </c>
      <c r="BM91" s="0" t="s">
        <v>186</v>
      </c>
      <c r="BN91" s="0" t="s">
        <v>1601</v>
      </c>
      <c r="BO91" s="0" t="s">
        <v>186</v>
      </c>
      <c r="BP91" s="0" t="s">
        <v>892</v>
      </c>
      <c r="BQ91" s="0" t="s">
        <v>1596</v>
      </c>
      <c r="BS91" s="0" t="s">
        <v>186</v>
      </c>
      <c r="BT91" s="0" t="n">
        <f aca="false">49-(COUNTBLANK(U91:BQ91))</f>
        <v>49</v>
      </c>
      <c r="BU91" s="0" t="str">
        <f aca="false">CONCATENATE("*",BS91,"*")</f>
        <v>*eat*</v>
      </c>
      <c r="BV91" s="0" t="n">
        <f aca="false">COUNTIFS(U91:BQ91,BU91)</f>
        <v>0</v>
      </c>
      <c r="BW91" s="18" t="n">
        <f aca="false">BV91/BT91</f>
        <v>0</v>
      </c>
      <c r="BZ91" s="14" t="str">
        <f aca="false">IF(BY91="","",(BY91/BT91))</f>
        <v/>
      </c>
      <c r="CA91" s="0" t="n">
        <f aca="false">COUNTIFS(U91:BQ91,BU92)</f>
        <v>0</v>
      </c>
      <c r="CB91" s="0" t="str">
        <f aca="false">IF(BX91="",BU91,BX91)</f>
        <v>*eat*</v>
      </c>
      <c r="CC91" s="0" t="n">
        <f aca="false">COUNTIFS(U91:BQ91,CB92)</f>
        <v>0</v>
      </c>
      <c r="CD91" s="14" t="n">
        <f aca="false">CC91/BT91</f>
        <v>0</v>
      </c>
      <c r="CE91" s="0" t="s">
        <v>193</v>
      </c>
      <c r="CF91" s="14" t="n">
        <f aca="false">(COUNTIFS(U91:BQ91,CE91))/BT91</f>
        <v>0</v>
      </c>
      <c r="CH91" s="0" t="s">
        <v>194</v>
      </c>
      <c r="CI91" s="14" t="n">
        <f aca="false">(COUNTIFS(U91:BQ91,CH91))/BT91</f>
        <v>0</v>
      </c>
      <c r="CJ91" s="14" t="n">
        <f aca="false">(COUNTIFS(U91:BQ91,CH92))/BT91</f>
        <v>0</v>
      </c>
      <c r="CK91" s="15" t="s">
        <v>186</v>
      </c>
      <c r="CL91" s="0" t="s">
        <v>1602</v>
      </c>
      <c r="CO91" s="16"/>
      <c r="CP91" s="16"/>
      <c r="CQ91" s="16"/>
      <c r="CR91" s="16"/>
      <c r="CS91" s="16"/>
      <c r="CT91" s="16"/>
      <c r="CU91" s="16"/>
      <c r="CV91" s="16"/>
      <c r="CW91" s="16"/>
      <c r="CX91" s="16" t="s">
        <v>3650</v>
      </c>
      <c r="CY91" s="16" t="s">
        <v>3715</v>
      </c>
      <c r="CZ91" s="16" t="s">
        <v>3701</v>
      </c>
    </row>
    <row r="92" customFormat="false" ht="14.4" hidden="false" customHeight="false" outlineLevel="0" collapsed="false">
      <c r="A92" s="4" t="s">
        <v>131</v>
      </c>
      <c r="B92" s="4" t="n">
        <v>1</v>
      </c>
      <c r="C92" s="4" t="n">
        <v>1</v>
      </c>
      <c r="D92" s="4" t="n">
        <v>2</v>
      </c>
      <c r="E92" s="4" t="n">
        <v>52</v>
      </c>
      <c r="F92" s="4" t="n">
        <v>26</v>
      </c>
      <c r="G92" s="4" t="n">
        <v>1</v>
      </c>
      <c r="H92" s="4" t="n">
        <v>1026</v>
      </c>
      <c r="I92" s="4" t="n">
        <v>11026</v>
      </c>
      <c r="J92" s="4" t="n">
        <v>1026</v>
      </c>
      <c r="K92" s="4" t="s">
        <v>200</v>
      </c>
      <c r="L92" s="4" t="s">
        <v>132</v>
      </c>
      <c r="M92" s="0" t="s">
        <v>1603</v>
      </c>
      <c r="N92" s="0" t="s">
        <v>1590</v>
      </c>
      <c r="O92" s="0" t="s">
        <v>1604</v>
      </c>
      <c r="R92" s="0" t="n">
        <f aca="false">(1+LEN(N92)-LEN(SUBSTITUTE(N92," ","")))+1</f>
        <v>9</v>
      </c>
      <c r="S92" s="0" t="n">
        <f aca="false">(1+LEN(O92)-LEN(SUBSTITUTE(O92," ","")))</f>
        <v>12</v>
      </c>
      <c r="T92" s="0" t="s">
        <v>1553</v>
      </c>
      <c r="U92" s="0" t="s">
        <v>644</v>
      </c>
      <c r="V92" s="0" t="s">
        <v>677</v>
      </c>
      <c r="W92" s="0" t="s">
        <v>677</v>
      </c>
      <c r="X92" s="0" t="s">
        <v>1605</v>
      </c>
      <c r="Y92" s="0" t="s">
        <v>1606</v>
      </c>
      <c r="Z92" s="0" t="s">
        <v>644</v>
      </c>
      <c r="AA92" s="0" t="s">
        <v>1607</v>
      </c>
      <c r="AB92" s="0" t="s">
        <v>677</v>
      </c>
      <c r="AC92" s="0" t="s">
        <v>677</v>
      </c>
      <c r="AD92" s="0" t="s">
        <v>1608</v>
      </c>
      <c r="AE92" s="0" t="s">
        <v>706</v>
      </c>
      <c r="AF92" s="0" t="s">
        <v>1609</v>
      </c>
      <c r="AG92" s="0" t="s">
        <v>1610</v>
      </c>
      <c r="AH92" s="0" t="s">
        <v>677</v>
      </c>
      <c r="AI92" s="0" t="s">
        <v>644</v>
      </c>
      <c r="AJ92" s="0" t="s">
        <v>1611</v>
      </c>
      <c r="AK92" s="0" t="s">
        <v>806</v>
      </c>
      <c r="AL92" s="0" t="s">
        <v>1612</v>
      </c>
      <c r="AM92" s="0" t="s">
        <v>1613</v>
      </c>
      <c r="AN92" s="0" t="s">
        <v>1614</v>
      </c>
      <c r="AO92" s="0" t="s">
        <v>644</v>
      </c>
      <c r="AP92" s="0" t="s">
        <v>1615</v>
      </c>
      <c r="AQ92" s="0" t="s">
        <v>644</v>
      </c>
      <c r="AR92" s="0" t="s">
        <v>1616</v>
      </c>
      <c r="AS92" s="0" t="s">
        <v>1617</v>
      </c>
      <c r="AT92" s="0" t="s">
        <v>1618</v>
      </c>
      <c r="AU92" s="0" t="s">
        <v>644</v>
      </c>
      <c r="AV92" s="0" t="s">
        <v>644</v>
      </c>
      <c r="AW92" s="0" t="s">
        <v>1619</v>
      </c>
      <c r="AX92" s="0" t="s">
        <v>186</v>
      </c>
      <c r="AY92" s="0" t="s">
        <v>644</v>
      </c>
      <c r="AZ92" s="0" t="s">
        <v>677</v>
      </c>
      <c r="BA92" s="0" t="s">
        <v>1620</v>
      </c>
      <c r="BB92" s="0" t="s">
        <v>644</v>
      </c>
      <c r="BC92" s="0" t="s">
        <v>1615</v>
      </c>
      <c r="BD92" s="0" t="s">
        <v>677</v>
      </c>
      <c r="BE92" s="0" t="s">
        <v>1621</v>
      </c>
      <c r="BF92" s="0" t="s">
        <v>644</v>
      </c>
      <c r="BG92" s="0" t="s">
        <v>1622</v>
      </c>
      <c r="BH92" s="0" t="s">
        <v>644</v>
      </c>
      <c r="BI92" s="0" t="s">
        <v>1621</v>
      </c>
      <c r="BJ92" s="0" t="s">
        <v>677</v>
      </c>
      <c r="BK92" s="0" t="s">
        <v>1623</v>
      </c>
      <c r="BL92" s="0" t="s">
        <v>1624</v>
      </c>
      <c r="BM92" s="0" t="s">
        <v>1625</v>
      </c>
      <c r="BN92" s="0" t="s">
        <v>677</v>
      </c>
      <c r="BO92" s="0" t="s">
        <v>677</v>
      </c>
      <c r="BP92" s="0" t="s">
        <v>1619</v>
      </c>
      <c r="BQ92" s="0" t="s">
        <v>1626</v>
      </c>
      <c r="BS92" s="0" t="s">
        <v>677</v>
      </c>
      <c r="BT92" s="0" t="n">
        <f aca="false">49-(COUNTBLANK(U92:BQ92))</f>
        <v>49</v>
      </c>
      <c r="BU92" s="0" t="str">
        <f aca="false">CONCATENATE("*",BS92,"*")</f>
        <v>*move*</v>
      </c>
      <c r="BV92" s="0" t="n">
        <f aca="false">COUNTIFS(U92:BQ92,BU92)</f>
        <v>0</v>
      </c>
      <c r="BW92" s="18" t="n">
        <f aca="false">BV92/BT92</f>
        <v>0</v>
      </c>
      <c r="CA92" s="0" t="n">
        <f aca="false">COUNTIFS(U92:BQ92,BU91)</f>
        <v>0</v>
      </c>
      <c r="CB92" s="0" t="str">
        <f aca="false">IF(BX92="",BU92,BX92)</f>
        <v>*move*</v>
      </c>
      <c r="CC92" s="0" t="n">
        <f aca="false">COUNTIFS(U92:BQ92,CB91)</f>
        <v>0</v>
      </c>
      <c r="CD92" s="14" t="n">
        <f aca="false">CC92/BT92</f>
        <v>0</v>
      </c>
      <c r="CE92" s="0" t="s">
        <v>1627</v>
      </c>
      <c r="CF92" s="14" t="n">
        <f aca="false">(COUNTIFS(U92:BQ92,CE92))/BT92</f>
        <v>0</v>
      </c>
      <c r="CH92" s="0" t="s">
        <v>1628</v>
      </c>
      <c r="CI92" s="14" t="n">
        <f aca="false">(COUNTIFS(U92:BQ92,CH92))/BT92</f>
        <v>0</v>
      </c>
      <c r="CJ92" s="14" t="n">
        <f aca="false">(COUNTIFS(U92:BQ92,CH91))/BT92</f>
        <v>0</v>
      </c>
      <c r="CK92" s="15" t="s">
        <v>677</v>
      </c>
      <c r="CL92" s="0" t="s">
        <v>1602</v>
      </c>
      <c r="CN92" s="16"/>
      <c r="CO92" s="16"/>
      <c r="CP92" s="0" t="s">
        <v>3709</v>
      </c>
      <c r="CQ92" s="14" t="n">
        <v>0</v>
      </c>
      <c r="CR92" s="0" t="str">
        <f aca="false">CONCATENATE(CP92,CS92)</f>
        <v>advance*</v>
      </c>
      <c r="CS92" s="0" t="s">
        <v>3639</v>
      </c>
      <c r="CT92" s="0" t="n">
        <f aca="false">CP91</f>
        <v>0</v>
      </c>
      <c r="CU92" s="0" t="str">
        <f aca="false">CONCATENATE(CT92,CS92)</f>
        <v>0*</v>
      </c>
      <c r="CV92" s="14" t="n">
        <f aca="false">(COUNTIFS(U92:BQ92,CU92))/BT92</f>
        <v>0</v>
      </c>
      <c r="CW92" s="16"/>
      <c r="CX92" s="16" t="s">
        <v>3650</v>
      </c>
      <c r="CY92" s="16" t="s">
        <v>3715</v>
      </c>
      <c r="CZ92" s="16" t="s">
        <v>3701</v>
      </c>
    </row>
    <row r="93" s="16" customFormat="true" ht="14.4" hidden="false" customHeight="false" outlineLevel="0" collapsed="false">
      <c r="A93" s="4" t="s">
        <v>197</v>
      </c>
      <c r="B93" s="4" t="n">
        <v>1</v>
      </c>
      <c r="C93" s="4" t="n">
        <v>1</v>
      </c>
      <c r="D93" s="4" t="n">
        <v>1</v>
      </c>
      <c r="E93" s="4" t="n">
        <v>57</v>
      </c>
      <c r="F93" s="4" t="n">
        <v>27</v>
      </c>
      <c r="G93" s="4" t="n">
        <v>0</v>
      </c>
      <c r="H93" s="4" t="n">
        <v>27</v>
      </c>
      <c r="I93" s="4" t="n">
        <v>10027</v>
      </c>
      <c r="J93" s="4" t="n">
        <v>27</v>
      </c>
      <c r="K93" s="4" t="s">
        <v>200</v>
      </c>
      <c r="L93" s="4" t="s">
        <v>132</v>
      </c>
      <c r="M93" s="16" t="s">
        <v>1629</v>
      </c>
      <c r="N93" s="16" t="s">
        <v>1630</v>
      </c>
      <c r="O93" s="16" t="s">
        <v>1631</v>
      </c>
      <c r="R93" s="16" t="n">
        <f aca="false">(1+LEN(N93)-LEN(SUBSTITUTE(N93," ","")))+1</f>
        <v>7</v>
      </c>
      <c r="S93" s="16" t="n">
        <f aca="false">(1+LEN(O93)-LEN(SUBSTITUTE(O93," ","")))</f>
        <v>11</v>
      </c>
      <c r="T93" s="16" t="s">
        <v>1553</v>
      </c>
      <c r="U93" s="16" t="s">
        <v>1632</v>
      </c>
      <c r="V93" s="16" t="s">
        <v>1633</v>
      </c>
      <c r="W93" s="16" t="s">
        <v>1634</v>
      </c>
      <c r="X93" s="16" t="s">
        <v>1635</v>
      </c>
      <c r="Y93" s="16" t="s">
        <v>1636</v>
      </c>
      <c r="Z93" s="16" t="s">
        <v>1637</v>
      </c>
      <c r="AA93" s="16" t="s">
        <v>1638</v>
      </c>
      <c r="AB93" s="16" t="s">
        <v>1632</v>
      </c>
      <c r="AC93" s="16" t="s">
        <v>1639</v>
      </c>
      <c r="AD93" s="16" t="s">
        <v>1073</v>
      </c>
      <c r="AE93" s="16" t="s">
        <v>1640</v>
      </c>
      <c r="AF93" s="16" t="s">
        <v>1635</v>
      </c>
      <c r="AG93" s="16" t="s">
        <v>1641</v>
      </c>
      <c r="AH93" s="16" t="s">
        <v>1642</v>
      </c>
      <c r="AI93" s="16" t="s">
        <v>1560</v>
      </c>
      <c r="AJ93" s="16" t="s">
        <v>1643</v>
      </c>
      <c r="AK93" s="16" t="s">
        <v>734</v>
      </c>
      <c r="AL93" s="16" t="s">
        <v>1644</v>
      </c>
      <c r="AM93" s="16" t="s">
        <v>1560</v>
      </c>
      <c r="AN93" s="16" t="s">
        <v>1635</v>
      </c>
      <c r="AO93" s="16" t="s">
        <v>1635</v>
      </c>
      <c r="AP93" s="16" t="s">
        <v>1645</v>
      </c>
      <c r="AQ93" s="16" t="s">
        <v>1637</v>
      </c>
      <c r="AR93" s="16" t="s">
        <v>1639</v>
      </c>
      <c r="AS93" s="16" t="s">
        <v>1646</v>
      </c>
      <c r="AT93" s="16" t="s">
        <v>1647</v>
      </c>
      <c r="AU93" s="16" t="s">
        <v>1632</v>
      </c>
      <c r="AV93" s="16" t="s">
        <v>1648</v>
      </c>
      <c r="AW93" s="16" t="s">
        <v>1649</v>
      </c>
      <c r="AX93" s="16" t="s">
        <v>1632</v>
      </c>
      <c r="AY93" s="16" t="s">
        <v>1632</v>
      </c>
      <c r="AZ93" s="16" t="s">
        <v>1650</v>
      </c>
      <c r="BA93" s="16" t="s">
        <v>1632</v>
      </c>
      <c r="BB93" s="16" t="s">
        <v>1632</v>
      </c>
      <c r="BC93" s="16" t="s">
        <v>1651</v>
      </c>
      <c r="BD93" s="16" t="s">
        <v>1639</v>
      </c>
      <c r="BE93" s="16" t="s">
        <v>1632</v>
      </c>
      <c r="BF93" s="16" t="s">
        <v>1652</v>
      </c>
      <c r="BG93" s="16" t="s">
        <v>1653</v>
      </c>
      <c r="BH93" s="16" t="s">
        <v>1654</v>
      </c>
      <c r="BI93" s="16" t="s">
        <v>1632</v>
      </c>
      <c r="BJ93" s="16" t="s">
        <v>1655</v>
      </c>
      <c r="BK93" s="16" t="s">
        <v>1632</v>
      </c>
      <c r="BL93" s="16" t="s">
        <v>1637</v>
      </c>
      <c r="BM93" s="16" t="s">
        <v>1632</v>
      </c>
      <c r="BN93" s="16" t="s">
        <v>1656</v>
      </c>
      <c r="BO93" s="16" t="s">
        <v>1560</v>
      </c>
      <c r="BP93" s="16" t="s">
        <v>1653</v>
      </c>
      <c r="BQ93" s="16" t="s">
        <v>1657</v>
      </c>
      <c r="BS93" s="16" t="s">
        <v>1632</v>
      </c>
      <c r="BT93" s="16" t="n">
        <f aca="false">49-(COUNTBLANK(U93:BQ93))</f>
        <v>49</v>
      </c>
      <c r="BU93" s="16" t="str">
        <f aca="false">CONCATENATE("*",BS93,"*")</f>
        <v>*save*</v>
      </c>
      <c r="BV93" s="16" t="n">
        <f aca="false">COUNTIFS(U93:BQ93,BU93)</f>
        <v>0</v>
      </c>
      <c r="BW93" s="14" t="n">
        <f aca="false">BV93/BT93</f>
        <v>0</v>
      </c>
      <c r="BZ93" s="14" t="str">
        <f aca="false">IF(BY93="","",(BY93/BT93))</f>
        <v/>
      </c>
      <c r="CA93" s="16" t="n">
        <f aca="false">COUNTIFS(U93:BQ93,BU94)</f>
        <v>0</v>
      </c>
      <c r="CB93" s="16" t="str">
        <f aca="false">IF(BX93="",BU93,BX93)</f>
        <v>*save*</v>
      </c>
      <c r="CC93" s="16" t="n">
        <f aca="false">COUNTIFS(U93:BQ93,CB94)</f>
        <v>0</v>
      </c>
      <c r="CD93" s="14" t="n">
        <f aca="false">CC93/BT93</f>
        <v>0</v>
      </c>
      <c r="CE93" s="16" t="s">
        <v>1658</v>
      </c>
      <c r="CF93" s="14" t="n">
        <f aca="false">(COUNTIFS(U93:BQ93,CE93))/BT93</f>
        <v>0</v>
      </c>
      <c r="CH93" s="16" t="s">
        <v>1659</v>
      </c>
      <c r="CI93" s="14" t="n">
        <f aca="false">(COUNTIFS(U93:BQ93,CH93))/BT93</f>
        <v>0</v>
      </c>
      <c r="CJ93" s="14" t="n">
        <f aca="false">(COUNTIFS(U93:BQ93,CH94))/BT93</f>
        <v>0</v>
      </c>
      <c r="CK93" s="15" t="s">
        <v>1632</v>
      </c>
      <c r="CL93" s="16" t="s">
        <v>1660</v>
      </c>
      <c r="CX93" s="16" t="s">
        <v>3650</v>
      </c>
      <c r="CY93" s="16" t="s">
        <v>1655</v>
      </c>
      <c r="CZ93" s="16" t="s">
        <v>3701</v>
      </c>
    </row>
    <row r="94" customFormat="false" ht="14.4" hidden="false" customHeight="false" outlineLevel="0" collapsed="false">
      <c r="A94" s="4" t="s">
        <v>131</v>
      </c>
      <c r="B94" s="4" t="n">
        <v>1</v>
      </c>
      <c r="C94" s="4" t="n">
        <v>1</v>
      </c>
      <c r="D94" s="4" t="n">
        <v>2</v>
      </c>
      <c r="E94" s="4" t="n">
        <v>57</v>
      </c>
      <c r="F94" s="4" t="n">
        <v>27</v>
      </c>
      <c r="G94" s="4" t="n">
        <v>1</v>
      </c>
      <c r="H94" s="4" t="n">
        <v>1027</v>
      </c>
      <c r="I94" s="4" t="n">
        <v>11027</v>
      </c>
      <c r="J94" s="4" t="n">
        <v>1027</v>
      </c>
      <c r="K94" s="4" t="s">
        <v>200</v>
      </c>
      <c r="L94" s="4" t="s">
        <v>132</v>
      </c>
      <c r="M94" s="0" t="s">
        <v>1661</v>
      </c>
      <c r="N94" s="0" t="s">
        <v>1630</v>
      </c>
      <c r="O94" s="0" t="s">
        <v>1662</v>
      </c>
      <c r="R94" s="0" t="n">
        <f aca="false">(1+LEN(N94)-LEN(SUBSTITUTE(N94," ","")))+1</f>
        <v>7</v>
      </c>
      <c r="S94" s="0" t="n">
        <f aca="false">(1+LEN(O94)-LEN(SUBSTITUTE(O94," ","")))</f>
        <v>11</v>
      </c>
      <c r="T94" s="0" t="s">
        <v>1553</v>
      </c>
      <c r="U94" s="0" t="s">
        <v>1663</v>
      </c>
      <c r="V94" s="0" t="s">
        <v>1664</v>
      </c>
      <c r="W94" s="0" t="s">
        <v>1665</v>
      </c>
      <c r="X94" s="0" t="s">
        <v>1644</v>
      </c>
      <c r="Y94" s="0" t="s">
        <v>1666</v>
      </c>
      <c r="Z94" s="0" t="s">
        <v>1667</v>
      </c>
      <c r="AA94" s="0" t="s">
        <v>1668</v>
      </c>
      <c r="AB94" s="0" t="s">
        <v>1663</v>
      </c>
      <c r="AC94" s="0" t="s">
        <v>1669</v>
      </c>
      <c r="AD94" s="0" t="s">
        <v>1670</v>
      </c>
      <c r="AE94" s="0" t="s">
        <v>1632</v>
      </c>
      <c r="AF94" s="0" t="s">
        <v>1671</v>
      </c>
      <c r="AG94" s="0" t="s">
        <v>1672</v>
      </c>
      <c r="AH94" s="0" t="s">
        <v>1637</v>
      </c>
      <c r="AI94" s="12"/>
      <c r="AJ94" s="0" t="s">
        <v>1673</v>
      </c>
      <c r="AK94" s="0" t="s">
        <v>1674</v>
      </c>
      <c r="AL94" s="0" t="s">
        <v>1663</v>
      </c>
      <c r="AM94" s="0" t="s">
        <v>1675</v>
      </c>
      <c r="AN94" s="0" t="s">
        <v>1664</v>
      </c>
      <c r="AO94" s="0" t="s">
        <v>1676</v>
      </c>
      <c r="AP94" s="0" t="s">
        <v>1676</v>
      </c>
      <c r="AQ94" s="0" t="s">
        <v>1560</v>
      </c>
      <c r="AR94" s="0" t="s">
        <v>1666</v>
      </c>
      <c r="AS94" s="0" t="s">
        <v>1666</v>
      </c>
      <c r="AT94" s="0" t="s">
        <v>1676</v>
      </c>
      <c r="AU94" s="0" t="s">
        <v>1632</v>
      </c>
      <c r="AV94" s="0" t="s">
        <v>1560</v>
      </c>
      <c r="AW94" s="0" t="s">
        <v>1666</v>
      </c>
      <c r="AX94" s="0" t="s">
        <v>1677</v>
      </c>
      <c r="AY94" s="0" t="s">
        <v>1560</v>
      </c>
      <c r="AZ94" s="0" t="s">
        <v>1676</v>
      </c>
      <c r="BA94" s="0" t="s">
        <v>1666</v>
      </c>
      <c r="BB94" s="0" t="s">
        <v>1676</v>
      </c>
      <c r="BC94" s="0" t="s">
        <v>1666</v>
      </c>
      <c r="BD94" s="0" t="s">
        <v>1560</v>
      </c>
      <c r="BE94" s="0" t="s">
        <v>1678</v>
      </c>
      <c r="BF94" s="0" t="s">
        <v>1652</v>
      </c>
      <c r="BG94" s="0" t="s">
        <v>1676</v>
      </c>
      <c r="BH94" s="0" t="s">
        <v>1560</v>
      </c>
      <c r="BI94" s="0" t="s">
        <v>1678</v>
      </c>
      <c r="BJ94" s="0" t="s">
        <v>1632</v>
      </c>
      <c r="BK94" s="0" t="s">
        <v>1679</v>
      </c>
      <c r="BL94" s="0" t="s">
        <v>1652</v>
      </c>
      <c r="BM94" s="0" t="s">
        <v>172</v>
      </c>
      <c r="BN94" s="0" t="s">
        <v>1680</v>
      </c>
      <c r="BO94" s="0" t="s">
        <v>1666</v>
      </c>
      <c r="BP94" s="0" t="s">
        <v>1681</v>
      </c>
      <c r="BQ94" s="0" t="s">
        <v>1632</v>
      </c>
      <c r="BS94" s="0" t="s">
        <v>1652</v>
      </c>
      <c r="BT94" s="0" t="n">
        <f aca="false">49-(COUNTBLANK(U94:BQ94))</f>
        <v>48</v>
      </c>
      <c r="BU94" s="0" t="str">
        <f aca="false">CONCATENATE("*",BS94,"*")</f>
        <v>*work*</v>
      </c>
      <c r="BV94" s="0" t="n">
        <f aca="false">COUNTIFS(U94:BQ94,BU94)</f>
        <v>0</v>
      </c>
      <c r="BW94" s="14" t="n">
        <f aca="false">BV94/BT94</f>
        <v>0</v>
      </c>
      <c r="BZ94" s="14" t="str">
        <f aca="false">IF(BY94="","",(BY94/BT94))</f>
        <v/>
      </c>
      <c r="CA94" s="0" t="n">
        <f aca="false">COUNTIFS(U94:BQ94,BU93)</f>
        <v>0</v>
      </c>
      <c r="CB94" s="0" t="str">
        <f aca="false">IF(BX94="",BU94,BX94)</f>
        <v>*work*</v>
      </c>
      <c r="CC94" s="0" t="n">
        <f aca="false">COUNTIFS(U94:BQ94,CB93)</f>
        <v>0</v>
      </c>
      <c r="CD94" s="14" t="n">
        <f aca="false">CC94/BT94</f>
        <v>0</v>
      </c>
      <c r="CE94" s="0" t="s">
        <v>1682</v>
      </c>
      <c r="CF94" s="14" t="n">
        <f aca="false">(COUNTIFS(U94:BQ94,CE94))/BT94</f>
        <v>0</v>
      </c>
      <c r="CH94" s="0" t="s">
        <v>1683</v>
      </c>
      <c r="CI94" s="14" t="n">
        <f aca="false">(COUNTIFS(U94:BQ94,CH94))/BT94</f>
        <v>0</v>
      </c>
      <c r="CJ94" s="14" t="n">
        <f aca="false">(COUNTIFS(U94:BQ94,CH93))/BT94</f>
        <v>0</v>
      </c>
      <c r="CK94" s="15" t="s">
        <v>1191</v>
      </c>
      <c r="CL94" s="0" t="s">
        <v>1660</v>
      </c>
      <c r="CP94" s="0" t="s">
        <v>3716</v>
      </c>
      <c r="CQ94" s="14" t="n">
        <v>0</v>
      </c>
      <c r="CR94" s="0" t="str">
        <f aca="false">CONCATENATE(CP94,CS94)</f>
        <v>obtain*</v>
      </c>
      <c r="CS94" s="0" t="s">
        <v>3639</v>
      </c>
      <c r="CT94" s="0" t="n">
        <f aca="false">CP93</f>
        <v>0</v>
      </c>
      <c r="CU94" s="0" t="str">
        <f aca="false">CONCATENATE(CT94,CS94)</f>
        <v>0*</v>
      </c>
      <c r="CV94" s="14" t="n">
        <f aca="false">(COUNTIFS(U94:BQ94,CU94))/BT94</f>
        <v>0</v>
      </c>
      <c r="CX94" s="16" t="s">
        <v>3650</v>
      </c>
      <c r="CY94" s="16" t="s">
        <v>1655</v>
      </c>
      <c r="CZ94" s="16" t="s">
        <v>3701</v>
      </c>
    </row>
    <row r="95" customFormat="false" ht="14.4" hidden="false" customHeight="false" outlineLevel="0" collapsed="false">
      <c r="A95" s="4" t="s">
        <v>197</v>
      </c>
      <c r="B95" s="4" t="n">
        <v>1</v>
      </c>
      <c r="C95" s="4" t="n">
        <v>1</v>
      </c>
      <c r="D95" s="4" t="n">
        <v>1</v>
      </c>
      <c r="E95" s="4" t="n">
        <v>58</v>
      </c>
      <c r="F95" s="4" t="n">
        <v>28</v>
      </c>
      <c r="G95" s="4" t="n">
        <v>0</v>
      </c>
      <c r="H95" s="4" t="n">
        <v>28</v>
      </c>
      <c r="I95" s="4" t="n">
        <v>10028</v>
      </c>
      <c r="J95" s="4" t="n">
        <v>28</v>
      </c>
      <c r="K95" s="4" t="s">
        <v>200</v>
      </c>
      <c r="L95" s="4" t="s">
        <v>132</v>
      </c>
      <c r="M95" s="0" t="s">
        <v>1684</v>
      </c>
      <c r="N95" s="0" t="s">
        <v>1685</v>
      </c>
      <c r="O95" s="0" t="s">
        <v>1686</v>
      </c>
      <c r="R95" s="0" t="n">
        <f aca="false">(1+LEN(N95)-LEN(SUBSTITUTE(N95," ","")))+1</f>
        <v>8</v>
      </c>
      <c r="S95" s="0" t="n">
        <f aca="false">(1+LEN(O95)-LEN(SUBSTITUTE(O95," ","")))</f>
        <v>11</v>
      </c>
      <c r="T95" s="0" t="s">
        <v>1553</v>
      </c>
      <c r="U95" s="0" t="s">
        <v>1605</v>
      </c>
      <c r="V95" s="0" t="s">
        <v>1687</v>
      </c>
      <c r="W95" s="0" t="s">
        <v>1688</v>
      </c>
      <c r="X95" s="0" t="s">
        <v>1605</v>
      </c>
      <c r="Y95" s="0" t="s">
        <v>591</v>
      </c>
      <c r="Z95" s="0" t="s">
        <v>1689</v>
      </c>
      <c r="AA95" s="0" t="s">
        <v>1690</v>
      </c>
      <c r="AB95" s="0" t="s">
        <v>591</v>
      </c>
      <c r="AC95" s="0" t="s">
        <v>1689</v>
      </c>
      <c r="AD95" s="0" t="s">
        <v>591</v>
      </c>
      <c r="AE95" s="0" t="s">
        <v>1691</v>
      </c>
      <c r="AF95" s="0" t="s">
        <v>1692</v>
      </c>
      <c r="AG95" s="0" t="s">
        <v>1693</v>
      </c>
      <c r="AH95" s="0" t="s">
        <v>1652</v>
      </c>
      <c r="AI95" s="0" t="s">
        <v>1694</v>
      </c>
      <c r="AJ95" s="0" t="s">
        <v>1695</v>
      </c>
      <c r="AK95" s="0" t="s">
        <v>1652</v>
      </c>
      <c r="AL95" s="0" t="s">
        <v>591</v>
      </c>
      <c r="AM95" s="0" t="s">
        <v>1652</v>
      </c>
      <c r="AN95" s="12"/>
      <c r="AO95" s="0" t="s">
        <v>1696</v>
      </c>
      <c r="AP95" s="0" t="s">
        <v>1697</v>
      </c>
      <c r="AQ95" s="0" t="s">
        <v>1312</v>
      </c>
      <c r="AR95" s="0" t="s">
        <v>591</v>
      </c>
      <c r="AS95" s="0" t="s">
        <v>1698</v>
      </c>
      <c r="AT95" s="0" t="s">
        <v>1699</v>
      </c>
      <c r="AU95" s="0" t="s">
        <v>591</v>
      </c>
      <c r="AV95" s="0" t="s">
        <v>1700</v>
      </c>
      <c r="AW95" s="0" t="s">
        <v>1701</v>
      </c>
      <c r="AX95" s="0" t="s">
        <v>1702</v>
      </c>
      <c r="AY95" s="0" t="s">
        <v>1697</v>
      </c>
      <c r="AZ95" s="0" t="s">
        <v>1312</v>
      </c>
      <c r="BA95" s="0" t="s">
        <v>1703</v>
      </c>
      <c r="BB95" s="0" t="s">
        <v>994</v>
      </c>
      <c r="BC95" s="0" t="s">
        <v>1704</v>
      </c>
      <c r="BD95" s="0" t="s">
        <v>1705</v>
      </c>
      <c r="BE95" s="0" t="s">
        <v>591</v>
      </c>
      <c r="BF95" s="0" t="s">
        <v>591</v>
      </c>
      <c r="BG95" s="0" t="s">
        <v>591</v>
      </c>
      <c r="BH95" s="0" t="s">
        <v>1706</v>
      </c>
      <c r="BI95" s="0" t="s">
        <v>1652</v>
      </c>
      <c r="BJ95" s="0" t="s">
        <v>1707</v>
      </c>
      <c r="BK95" s="0" t="s">
        <v>1652</v>
      </c>
      <c r="BL95" s="0" t="s">
        <v>1708</v>
      </c>
      <c r="BM95" s="0" t="s">
        <v>1709</v>
      </c>
      <c r="BN95" s="0" t="s">
        <v>1710</v>
      </c>
      <c r="BO95" s="0" t="s">
        <v>994</v>
      </c>
      <c r="BP95" s="0" t="s">
        <v>591</v>
      </c>
      <c r="BQ95" s="0" t="s">
        <v>1711</v>
      </c>
      <c r="BS95" s="0" t="s">
        <v>1712</v>
      </c>
      <c r="BT95" s="0" t="n">
        <f aca="false">49-(COUNTBLANK(U95:BQ95))</f>
        <v>48</v>
      </c>
      <c r="BU95" s="0" t="str">
        <f aca="false">CONCATENATE("*",BS95,"*")</f>
        <v>*deploy*</v>
      </c>
      <c r="BV95" s="0" t="n">
        <f aca="false">COUNTIFS(U95:BQ95,BU95)</f>
        <v>0</v>
      </c>
      <c r="BW95" s="14" t="n">
        <f aca="false">BV95/BT95</f>
        <v>0</v>
      </c>
      <c r="BX95" s="0" t="s">
        <v>1713</v>
      </c>
      <c r="BY95" s="0" t="n">
        <f aca="false">COUNTIFS(U95:BQ95,BX95)</f>
        <v>0</v>
      </c>
      <c r="BZ95" s="13" t="n">
        <f aca="false">IF(BY95="","",(BY95/BT95))</f>
        <v>0</v>
      </c>
      <c r="CA95" s="0" t="n">
        <f aca="false">COUNTIFS(U95:BQ95,BU96)</f>
        <v>0</v>
      </c>
      <c r="CB95" s="0" t="str">
        <f aca="false">IF(BX95="",BU95,BX95)</f>
        <v>*fight*</v>
      </c>
      <c r="CC95" s="0" t="n">
        <f aca="false">COUNTIFS(U95:BQ95,CB96)</f>
        <v>0</v>
      </c>
      <c r="CD95" s="14" t="n">
        <f aca="false">CC95/BT95</f>
        <v>0</v>
      </c>
      <c r="CE95" s="0" t="s">
        <v>1713</v>
      </c>
      <c r="CF95" s="14" t="n">
        <f aca="false">(COUNTIFS(U95:BQ95,CE95))/BT95</f>
        <v>0</v>
      </c>
      <c r="CH95" s="0" t="s">
        <v>1714</v>
      </c>
      <c r="CI95" s="14" t="n">
        <f aca="false">(COUNTIFS(U95:BQ95,CH95))/BT95</f>
        <v>0</v>
      </c>
      <c r="CJ95" s="14" t="n">
        <f aca="false">(COUNTIFS(U95:BQ95,CH96))/BT95</f>
        <v>0</v>
      </c>
      <c r="CK95" s="15" t="s">
        <v>591</v>
      </c>
      <c r="CL95" s="0" t="s">
        <v>1715</v>
      </c>
      <c r="CO95" s="16"/>
      <c r="CP95" s="16"/>
      <c r="CQ95" s="16"/>
      <c r="CR95" s="16"/>
      <c r="CS95" s="16"/>
      <c r="CT95" s="16"/>
      <c r="CU95" s="16"/>
      <c r="CV95" s="16"/>
      <c r="CW95" s="16"/>
      <c r="CX95" s="16" t="s">
        <v>3650</v>
      </c>
      <c r="CY95" s="16" t="s">
        <v>3717</v>
      </c>
      <c r="CZ95" s="16" t="s">
        <v>3701</v>
      </c>
    </row>
    <row r="96" customFormat="false" ht="14.4" hidden="false" customHeight="false" outlineLevel="0" collapsed="false">
      <c r="A96" s="4" t="s">
        <v>131</v>
      </c>
      <c r="B96" s="4" t="n">
        <v>1</v>
      </c>
      <c r="C96" s="4" t="n">
        <v>1</v>
      </c>
      <c r="D96" s="4" t="n">
        <v>2</v>
      </c>
      <c r="E96" s="4" t="n">
        <v>58</v>
      </c>
      <c r="F96" s="4" t="n">
        <v>28</v>
      </c>
      <c r="G96" s="4" t="n">
        <v>1</v>
      </c>
      <c r="H96" s="4" t="n">
        <v>1028</v>
      </c>
      <c r="I96" s="4" t="n">
        <v>11028</v>
      </c>
      <c r="J96" s="4" t="n">
        <v>1028</v>
      </c>
      <c r="K96" s="4" t="s">
        <v>200</v>
      </c>
      <c r="L96" s="4" t="s">
        <v>132</v>
      </c>
      <c r="M96" s="0" t="s">
        <v>1716</v>
      </c>
      <c r="N96" s="0" t="s">
        <v>1685</v>
      </c>
      <c r="O96" s="0" t="s">
        <v>1717</v>
      </c>
      <c r="R96" s="0" t="n">
        <f aca="false">(1+LEN(N96)-LEN(SUBSTITUTE(N96," ","")))+1</f>
        <v>8</v>
      </c>
      <c r="S96" s="0" t="n">
        <f aca="false">(1+LEN(O96)-LEN(SUBSTITUTE(O96," ","")))</f>
        <v>11</v>
      </c>
      <c r="T96" s="0" t="s">
        <v>1553</v>
      </c>
      <c r="U96" s="0" t="s">
        <v>1718</v>
      </c>
      <c r="V96" s="0" t="s">
        <v>1719</v>
      </c>
      <c r="W96" s="0" t="s">
        <v>1720</v>
      </c>
      <c r="X96" s="0" t="s">
        <v>1721</v>
      </c>
      <c r="Y96" s="0" t="s">
        <v>1722</v>
      </c>
      <c r="Z96" s="0" t="s">
        <v>1723</v>
      </c>
      <c r="AA96" s="0" t="s">
        <v>1724</v>
      </c>
      <c r="AB96" s="0" t="s">
        <v>1697</v>
      </c>
      <c r="AC96" s="0" t="s">
        <v>1725</v>
      </c>
      <c r="AD96" s="0" t="s">
        <v>1697</v>
      </c>
      <c r="AE96" s="0" t="s">
        <v>1697</v>
      </c>
      <c r="AF96" s="0" t="s">
        <v>1726</v>
      </c>
      <c r="AG96" s="0" t="s">
        <v>1727</v>
      </c>
      <c r="AH96" s="0" t="s">
        <v>1728</v>
      </c>
      <c r="AI96" s="0" t="s">
        <v>1697</v>
      </c>
      <c r="AJ96" s="0" t="s">
        <v>1729</v>
      </c>
      <c r="AK96" s="0" t="s">
        <v>1730</v>
      </c>
      <c r="AL96" s="0" t="s">
        <v>804</v>
      </c>
      <c r="AM96" s="0" t="s">
        <v>1731</v>
      </c>
      <c r="AN96" s="0" t="s">
        <v>1732</v>
      </c>
      <c r="AO96" s="0" t="s">
        <v>1733</v>
      </c>
      <c r="AP96" s="0" t="s">
        <v>1734</v>
      </c>
      <c r="AQ96" s="0" t="s">
        <v>1735</v>
      </c>
      <c r="AR96" s="0" t="s">
        <v>1736</v>
      </c>
      <c r="AS96" s="0" t="s">
        <v>1737</v>
      </c>
      <c r="AT96" s="0" t="s">
        <v>1738</v>
      </c>
      <c r="AU96" s="0" t="s">
        <v>1739</v>
      </c>
      <c r="AV96" s="0" t="s">
        <v>1697</v>
      </c>
      <c r="AW96" s="0" t="s">
        <v>1740</v>
      </c>
      <c r="AX96" s="0" t="s">
        <v>1741</v>
      </c>
      <c r="AY96" s="0" t="s">
        <v>1697</v>
      </c>
      <c r="AZ96" s="0" t="s">
        <v>1742</v>
      </c>
      <c r="BA96" s="0" t="s">
        <v>1743</v>
      </c>
      <c r="BB96" s="0" t="s">
        <v>1697</v>
      </c>
      <c r="BC96" s="0" t="s">
        <v>1697</v>
      </c>
      <c r="BD96" s="0" t="s">
        <v>1697</v>
      </c>
      <c r="BE96" s="0" t="s">
        <v>1744</v>
      </c>
      <c r="BF96" s="0" t="s">
        <v>1697</v>
      </c>
      <c r="BG96" s="0" t="s">
        <v>994</v>
      </c>
      <c r="BH96" s="0" t="s">
        <v>1736</v>
      </c>
      <c r="BI96" s="0" t="s">
        <v>1745</v>
      </c>
      <c r="BJ96" s="0" t="s">
        <v>1697</v>
      </c>
      <c r="BK96" s="0" t="s">
        <v>1746</v>
      </c>
      <c r="BL96" s="0" t="s">
        <v>1722</v>
      </c>
      <c r="BM96" s="0" t="s">
        <v>1747</v>
      </c>
      <c r="BN96" s="0" t="s">
        <v>1748</v>
      </c>
      <c r="BO96" s="0" t="s">
        <v>1697</v>
      </c>
      <c r="BP96" s="12"/>
      <c r="BQ96" s="0" t="s">
        <v>1697</v>
      </c>
      <c r="BS96" s="0" t="s">
        <v>1697</v>
      </c>
      <c r="BT96" s="0" t="n">
        <f aca="false">49-(COUNTBLANK(U96:BQ96))</f>
        <v>48</v>
      </c>
      <c r="BU96" s="0" t="str">
        <f aca="false">CONCATENATE("*",BS96,"*")</f>
        <v>*wait*</v>
      </c>
      <c r="BV96" s="0" t="n">
        <f aca="false">COUNTIFS(U96:BQ96,BU96)</f>
        <v>0</v>
      </c>
      <c r="BW96" s="13" t="n">
        <f aca="false">BV96/BT96</f>
        <v>0</v>
      </c>
      <c r="BZ96" s="14" t="str">
        <f aca="false">IF(BY96="","",(BY96/BT96))</f>
        <v/>
      </c>
      <c r="CA96" s="0" t="n">
        <f aca="false">COUNTIFS(U96:BQ96,BU95)</f>
        <v>0</v>
      </c>
      <c r="CB96" s="0" t="str">
        <f aca="false">IF(BX96="",BU96,BX96)</f>
        <v>*wait*</v>
      </c>
      <c r="CC96" s="0" t="n">
        <f aca="false">COUNTIFS(U96:BQ96,CB95)</f>
        <v>0</v>
      </c>
      <c r="CD96" s="14" t="n">
        <f aca="false">CC96/BT96</f>
        <v>0</v>
      </c>
      <c r="CE96" s="0" t="s">
        <v>1749</v>
      </c>
      <c r="CF96" s="14" t="n">
        <f aca="false">(COUNTIFS(U96:BQ96,CE96))/BT96</f>
        <v>0</v>
      </c>
      <c r="CH96" s="0" t="s">
        <v>1750</v>
      </c>
      <c r="CI96" s="14" t="n">
        <f aca="false">(COUNTIFS(U96:BQ96,CH96))/BT96</f>
        <v>0</v>
      </c>
      <c r="CJ96" s="14" t="n">
        <f aca="false">(COUNTIFS(U96:BQ96,CH95))/BT96</f>
        <v>0</v>
      </c>
      <c r="CK96" s="15" t="s">
        <v>1697</v>
      </c>
      <c r="CL96" s="0" t="s">
        <v>1715</v>
      </c>
      <c r="CO96" s="16"/>
      <c r="CP96" s="0" t="s">
        <v>3718</v>
      </c>
      <c r="CQ96" s="14" t="n">
        <v>0.0625</v>
      </c>
      <c r="CR96" s="0" t="str">
        <f aca="false">CONCATENATE(CP96,CS96)</f>
        <v>remain*</v>
      </c>
      <c r="CS96" s="0" t="s">
        <v>3639</v>
      </c>
      <c r="CT96" s="0" t="n">
        <f aca="false">CP97</f>
        <v>0</v>
      </c>
      <c r="CU96" s="0" t="str">
        <f aca="false">CONCATENATE(CT96,CS96)</f>
        <v>0*</v>
      </c>
      <c r="CV96" s="14" t="n">
        <f aca="false">(COUNTIFS(U96:BQ96,CU96))/BT96</f>
        <v>0</v>
      </c>
      <c r="CW96" s="16"/>
      <c r="CX96" s="16" t="s">
        <v>3650</v>
      </c>
      <c r="CY96" s="16" t="s">
        <v>3717</v>
      </c>
      <c r="CZ96" s="16" t="s">
        <v>3701</v>
      </c>
    </row>
    <row r="97" s="16" customFormat="true" ht="14.4" hidden="false" customHeight="false" outlineLevel="0" collapsed="false">
      <c r="A97" s="4" t="s">
        <v>197</v>
      </c>
      <c r="B97" s="4" t="n">
        <v>1</v>
      </c>
      <c r="C97" s="4" t="n">
        <v>1</v>
      </c>
      <c r="D97" s="4" t="n">
        <v>1</v>
      </c>
      <c r="E97" s="4" t="n">
        <v>59</v>
      </c>
      <c r="F97" s="4" t="n">
        <v>29</v>
      </c>
      <c r="G97" s="4" t="n">
        <v>0</v>
      </c>
      <c r="H97" s="4" t="n">
        <v>29</v>
      </c>
      <c r="I97" s="4" t="n">
        <v>10029</v>
      </c>
      <c r="J97" s="4" t="n">
        <v>29</v>
      </c>
      <c r="K97" s="4" t="s">
        <v>200</v>
      </c>
      <c r="L97" s="4" t="s">
        <v>132</v>
      </c>
      <c r="M97" s="16" t="s">
        <v>1751</v>
      </c>
      <c r="N97" s="16" t="s">
        <v>1752</v>
      </c>
      <c r="O97" s="16" t="s">
        <v>1753</v>
      </c>
      <c r="R97" s="16" t="n">
        <f aca="false">(1+LEN(N97)-LEN(SUBSTITUTE(N97," ","")))+1</f>
        <v>6</v>
      </c>
      <c r="S97" s="16" t="n">
        <f aca="false">(1+LEN(O97)-LEN(SUBSTITUTE(O97," ","")))</f>
        <v>10</v>
      </c>
      <c r="T97" s="16" t="s">
        <v>1553</v>
      </c>
      <c r="U97" s="16" t="s">
        <v>1754</v>
      </c>
      <c r="V97" s="16" t="s">
        <v>1755</v>
      </c>
      <c r="W97" s="16" t="s">
        <v>1756</v>
      </c>
      <c r="X97" s="16" t="s">
        <v>1757</v>
      </c>
      <c r="Y97" s="16" t="s">
        <v>1758</v>
      </c>
      <c r="Z97" s="16" t="s">
        <v>1755</v>
      </c>
      <c r="AA97" s="16" t="s">
        <v>1759</v>
      </c>
      <c r="AB97" s="16" t="s">
        <v>1760</v>
      </c>
      <c r="AC97" s="16" t="s">
        <v>1761</v>
      </c>
      <c r="AD97" s="16" t="s">
        <v>1762</v>
      </c>
      <c r="AE97" s="16" t="s">
        <v>1755</v>
      </c>
      <c r="AF97" s="16" t="s">
        <v>1763</v>
      </c>
      <c r="AG97" s="16" t="s">
        <v>1762</v>
      </c>
      <c r="AH97" s="16" t="s">
        <v>1764</v>
      </c>
      <c r="AI97" s="16" t="s">
        <v>1765</v>
      </c>
      <c r="AJ97" s="16" t="s">
        <v>1762</v>
      </c>
      <c r="AK97" s="16" t="s">
        <v>1583</v>
      </c>
      <c r="AL97" s="16" t="s">
        <v>1765</v>
      </c>
      <c r="AM97" s="16" t="s">
        <v>1762</v>
      </c>
      <c r="AN97" s="16" t="s">
        <v>1762</v>
      </c>
      <c r="AO97" s="16" t="s">
        <v>1764</v>
      </c>
      <c r="AP97" s="16" t="s">
        <v>1766</v>
      </c>
      <c r="AQ97" s="16" t="s">
        <v>1767</v>
      </c>
      <c r="AR97" s="16" t="s">
        <v>1762</v>
      </c>
      <c r="AS97" s="16" t="s">
        <v>1768</v>
      </c>
      <c r="AT97" s="16" t="s">
        <v>1762</v>
      </c>
      <c r="AU97" s="16" t="s">
        <v>1762</v>
      </c>
      <c r="AV97" s="16" t="s">
        <v>1769</v>
      </c>
      <c r="AW97" s="16" t="s">
        <v>1762</v>
      </c>
      <c r="AX97" s="16" t="s">
        <v>1583</v>
      </c>
      <c r="AY97" s="16" t="s">
        <v>1762</v>
      </c>
      <c r="AZ97" s="16" t="s">
        <v>1765</v>
      </c>
      <c r="BA97" s="16" t="s">
        <v>1755</v>
      </c>
      <c r="BB97" s="16" t="s">
        <v>1762</v>
      </c>
      <c r="BC97" s="16" t="s">
        <v>1764</v>
      </c>
      <c r="BD97" s="16" t="s">
        <v>1762</v>
      </c>
      <c r="BE97" s="16" t="s">
        <v>1762</v>
      </c>
      <c r="BF97" s="16" t="s">
        <v>1762</v>
      </c>
      <c r="BG97" s="16" t="s">
        <v>1762</v>
      </c>
      <c r="BH97" s="16" t="s">
        <v>1762</v>
      </c>
      <c r="BI97" s="16" t="s">
        <v>1762</v>
      </c>
      <c r="BJ97" s="16" t="s">
        <v>1770</v>
      </c>
      <c r="BK97" s="16" t="s">
        <v>1762</v>
      </c>
      <c r="BL97" s="16" t="s">
        <v>1762</v>
      </c>
      <c r="BM97" s="16" t="s">
        <v>418</v>
      </c>
      <c r="BN97" s="16" t="s">
        <v>1771</v>
      </c>
      <c r="BO97" s="16" t="s">
        <v>938</v>
      </c>
      <c r="BP97" s="16" t="s">
        <v>1755</v>
      </c>
      <c r="BQ97" s="16" t="s">
        <v>1754</v>
      </c>
      <c r="BS97" s="16" t="s">
        <v>1758</v>
      </c>
      <c r="BT97" s="16" t="n">
        <f aca="false">49-(COUNTBLANK(U97:BQ97))</f>
        <v>49</v>
      </c>
      <c r="BU97" s="16" t="str">
        <f aca="false">CONCATENATE("*",BS97,"*")</f>
        <v>*burst*</v>
      </c>
      <c r="BV97" s="16" t="n">
        <f aca="false">COUNTIFS(U97:BQ97,BU97)</f>
        <v>0</v>
      </c>
      <c r="BW97" s="14" t="n">
        <f aca="false">BV97/BT97</f>
        <v>0</v>
      </c>
      <c r="BX97" s="16" t="s">
        <v>1772</v>
      </c>
      <c r="BY97" s="16" t="n">
        <f aca="false">COUNTIFS(U97:BQ97,BX97)</f>
        <v>0</v>
      </c>
      <c r="BZ97" s="18" t="n">
        <f aca="false">IF(BY97="","",(BY97/BT97))</f>
        <v>0</v>
      </c>
      <c r="CA97" s="16" t="n">
        <f aca="false">COUNTIFS(U97:BQ97,BU98)</f>
        <v>0</v>
      </c>
      <c r="CB97" s="16" t="str">
        <f aca="false">IF(BX97="",BU97,BX97)</f>
        <v>*break*</v>
      </c>
      <c r="CC97" s="16" t="n">
        <f aca="false">COUNTIFS(U97:BQ97,CB98)</f>
        <v>0</v>
      </c>
      <c r="CD97" s="14" t="n">
        <f aca="false">CC97/BT97</f>
        <v>0</v>
      </c>
      <c r="CE97" s="16" t="s">
        <v>1772</v>
      </c>
      <c r="CF97" s="14" t="n">
        <f aca="false">(COUNTIFS(U97:BQ97,CE97))/BT97</f>
        <v>0</v>
      </c>
      <c r="CH97" s="16" t="s">
        <v>1773</v>
      </c>
      <c r="CI97" s="14" t="n">
        <f aca="false">(COUNTIFS(U97:BQ97,CH97))/BT97</f>
        <v>0</v>
      </c>
      <c r="CJ97" s="14" t="n">
        <f aca="false">(COUNTIFS(U97:BQ97,CH98))/BT97</f>
        <v>0</v>
      </c>
      <c r="CK97" s="15" t="s">
        <v>1762</v>
      </c>
      <c r="CL97" s="16" t="s">
        <v>1774</v>
      </c>
      <c r="CX97" s="16" t="s">
        <v>3650</v>
      </c>
      <c r="CY97" s="16" t="s">
        <v>3719</v>
      </c>
      <c r="CZ97" s="16" t="s">
        <v>3701</v>
      </c>
    </row>
    <row r="98" customFormat="false" ht="14.4" hidden="false" customHeight="false" outlineLevel="0" collapsed="false">
      <c r="A98" s="4" t="s">
        <v>131</v>
      </c>
      <c r="B98" s="4" t="n">
        <v>1</v>
      </c>
      <c r="C98" s="4" t="n">
        <v>1</v>
      </c>
      <c r="D98" s="4" t="n">
        <v>2</v>
      </c>
      <c r="E98" s="4" t="n">
        <v>59</v>
      </c>
      <c r="F98" s="4" t="n">
        <v>29</v>
      </c>
      <c r="G98" s="4" t="n">
        <v>1</v>
      </c>
      <c r="H98" s="4" t="n">
        <v>1029</v>
      </c>
      <c r="I98" s="4" t="n">
        <v>11029</v>
      </c>
      <c r="J98" s="4" t="n">
        <v>1029</v>
      </c>
      <c r="K98" s="4" t="s">
        <v>200</v>
      </c>
      <c r="L98" s="4" t="s">
        <v>132</v>
      </c>
      <c r="M98" s="0" t="s">
        <v>1775</v>
      </c>
      <c r="N98" s="0" t="s">
        <v>1752</v>
      </c>
      <c r="O98" s="0" t="s">
        <v>1776</v>
      </c>
      <c r="R98" s="0" t="n">
        <f aca="false">(1+LEN(N98)-LEN(SUBSTITUTE(N98," ","")))+1</f>
        <v>6</v>
      </c>
      <c r="S98" s="0" t="n">
        <f aca="false">(1+LEN(O98)-LEN(SUBSTITUTE(O98," ","")))</f>
        <v>10</v>
      </c>
      <c r="T98" s="0" t="s">
        <v>1553</v>
      </c>
      <c r="U98" s="0" t="s">
        <v>1765</v>
      </c>
      <c r="V98" s="0" t="s">
        <v>1777</v>
      </c>
      <c r="W98" s="0" t="s">
        <v>1765</v>
      </c>
      <c r="X98" s="0" t="s">
        <v>1765</v>
      </c>
      <c r="Y98" s="0" t="s">
        <v>1768</v>
      </c>
      <c r="Z98" s="0" t="s">
        <v>1765</v>
      </c>
      <c r="AA98" s="0" t="s">
        <v>1778</v>
      </c>
      <c r="AB98" s="0" t="s">
        <v>1765</v>
      </c>
      <c r="AC98" s="0" t="s">
        <v>1765</v>
      </c>
      <c r="AD98" s="0" t="s">
        <v>1779</v>
      </c>
      <c r="AE98" s="0" t="s">
        <v>1765</v>
      </c>
      <c r="AF98" s="0" t="s">
        <v>1755</v>
      </c>
      <c r="AG98" s="0" t="s">
        <v>1780</v>
      </c>
      <c r="AH98" s="0" t="s">
        <v>1765</v>
      </c>
      <c r="AI98" s="0" t="s">
        <v>1781</v>
      </c>
      <c r="AJ98" s="0" t="s">
        <v>1761</v>
      </c>
      <c r="AK98" s="0" t="s">
        <v>1782</v>
      </c>
      <c r="AL98" s="0" t="s">
        <v>1765</v>
      </c>
      <c r="AM98" s="0" t="s">
        <v>1755</v>
      </c>
      <c r="AN98" s="0" t="s">
        <v>1765</v>
      </c>
      <c r="AO98" s="0" t="s">
        <v>1755</v>
      </c>
      <c r="AP98" s="0" t="s">
        <v>1783</v>
      </c>
      <c r="AQ98" s="0" t="s">
        <v>1784</v>
      </c>
      <c r="AR98" s="0" t="s">
        <v>1765</v>
      </c>
      <c r="AS98" s="0" t="s">
        <v>235</v>
      </c>
      <c r="AT98" s="0" t="s">
        <v>1765</v>
      </c>
      <c r="AU98" s="0" t="s">
        <v>1765</v>
      </c>
      <c r="AV98" s="0" t="s">
        <v>1765</v>
      </c>
      <c r="AW98" s="0" t="s">
        <v>1761</v>
      </c>
      <c r="AX98" s="0" t="s">
        <v>1781</v>
      </c>
      <c r="AY98" s="0" t="s">
        <v>1785</v>
      </c>
      <c r="AZ98" s="0" t="s">
        <v>1763</v>
      </c>
      <c r="BA98" s="0" t="s">
        <v>1765</v>
      </c>
      <c r="BB98" s="0" t="s">
        <v>1765</v>
      </c>
      <c r="BC98" s="0" t="s">
        <v>1765</v>
      </c>
      <c r="BD98" s="0" t="s">
        <v>1761</v>
      </c>
      <c r="BE98" s="0" t="s">
        <v>1780</v>
      </c>
      <c r="BF98" s="0" t="s">
        <v>1765</v>
      </c>
      <c r="BG98" s="0" t="s">
        <v>1765</v>
      </c>
      <c r="BH98" s="0" t="s">
        <v>1765</v>
      </c>
      <c r="BI98" s="0" t="s">
        <v>1780</v>
      </c>
      <c r="BJ98" s="0" t="s">
        <v>1765</v>
      </c>
      <c r="BK98" s="0" t="s">
        <v>1786</v>
      </c>
      <c r="BL98" s="0" t="s">
        <v>1765</v>
      </c>
      <c r="BM98" s="0" t="s">
        <v>503</v>
      </c>
      <c r="BN98" s="0" t="s">
        <v>1765</v>
      </c>
      <c r="BO98" s="0" t="s">
        <v>1765</v>
      </c>
      <c r="BP98" s="0" t="s">
        <v>1765</v>
      </c>
      <c r="BQ98" s="0" t="s">
        <v>938</v>
      </c>
      <c r="BS98" s="0" t="s">
        <v>1765</v>
      </c>
      <c r="BT98" s="0" t="n">
        <f aca="false">49-(COUNTBLANK(U98:BQ98))</f>
        <v>49</v>
      </c>
      <c r="BU98" s="0" t="str">
        <f aca="false">CONCATENATE("*",BS98,"*")</f>
        <v>*flood*</v>
      </c>
      <c r="BV98" s="0" t="n">
        <f aca="false">COUNTIFS(U98:BQ98,BU98)</f>
        <v>0</v>
      </c>
      <c r="BW98" s="18" t="n">
        <f aca="false">BV98/BT98</f>
        <v>0</v>
      </c>
      <c r="BZ98" s="14" t="str">
        <f aca="false">IF(BY98="","",(BY98/BT98))</f>
        <v/>
      </c>
      <c r="CA98" s="0" t="n">
        <f aca="false">COUNTIFS(U98:BQ98,BU97)</f>
        <v>0</v>
      </c>
      <c r="CB98" s="0" t="str">
        <f aca="false">IF(BX98="",BU98,BX98)</f>
        <v>*flood*</v>
      </c>
      <c r="CC98" s="0" t="n">
        <f aca="false">COUNTIFS(U98:BQ98,CB97)</f>
        <v>0</v>
      </c>
      <c r="CD98" s="14" t="n">
        <f aca="false">CC98/BT98</f>
        <v>0</v>
      </c>
      <c r="CE98" s="0" t="s">
        <v>1787</v>
      </c>
      <c r="CF98" s="14" t="n">
        <f aca="false">(COUNTIFS(U98:BQ98,CE98))/BT98</f>
        <v>0</v>
      </c>
      <c r="CH98" s="0" t="s">
        <v>1788</v>
      </c>
      <c r="CI98" s="14" t="n">
        <f aca="false">(COUNTIFS(U98:BQ98,CH98))/BT98</f>
        <v>0</v>
      </c>
      <c r="CJ98" s="14" t="n">
        <f aca="false">(COUNTIFS(U98:BQ98,CH97))/BT98</f>
        <v>0</v>
      </c>
      <c r="CK98" s="15" t="s">
        <v>1765</v>
      </c>
      <c r="CL98" s="0" t="s">
        <v>1774</v>
      </c>
      <c r="CP98" s="0" t="s">
        <v>2414</v>
      </c>
      <c r="CQ98" s="14" t="n">
        <v>0</v>
      </c>
      <c r="CR98" s="0" t="str">
        <f aca="false">CONCATENATE(CP98,CS98)</f>
        <v>fill*</v>
      </c>
      <c r="CS98" s="0" t="s">
        <v>3639</v>
      </c>
      <c r="CT98" s="0" t="n">
        <f aca="false">CP99</f>
        <v>0</v>
      </c>
      <c r="CU98" s="0" t="str">
        <f aca="false">CONCATENATE(CT98,CS98)</f>
        <v>0*</v>
      </c>
      <c r="CV98" s="14" t="n">
        <f aca="false">(COUNTIFS(U98:BQ98,CU98))/BT98</f>
        <v>0</v>
      </c>
      <c r="CX98" s="16" t="s">
        <v>3650</v>
      </c>
      <c r="CY98" s="16" t="s">
        <v>3719</v>
      </c>
      <c r="CZ98" s="16" t="s">
        <v>3701</v>
      </c>
    </row>
    <row r="99" customFormat="false" ht="14.4" hidden="false" customHeight="false" outlineLevel="0" collapsed="false">
      <c r="A99" s="4" t="s">
        <v>195</v>
      </c>
      <c r="B99" s="4" t="n">
        <v>1</v>
      </c>
      <c r="C99" s="4" t="n">
        <v>1</v>
      </c>
      <c r="D99" s="4" t="n">
        <v>1</v>
      </c>
      <c r="E99" s="4" t="n">
        <v>62</v>
      </c>
      <c r="F99" s="4" t="n">
        <v>31</v>
      </c>
      <c r="G99" s="4" t="n">
        <v>0</v>
      </c>
      <c r="H99" s="4" t="n">
        <v>31</v>
      </c>
      <c r="I99" s="4" t="n">
        <v>10031</v>
      </c>
      <c r="J99" s="4" t="n">
        <v>31</v>
      </c>
      <c r="K99" s="4" t="n">
        <v>20031</v>
      </c>
      <c r="L99" s="4" t="s">
        <v>132</v>
      </c>
      <c r="M99" s="0" t="s">
        <v>1838</v>
      </c>
      <c r="N99" s="0" t="s">
        <v>1839</v>
      </c>
      <c r="O99" s="0" t="s">
        <v>1840</v>
      </c>
      <c r="P99" s="0" t="s">
        <v>1841</v>
      </c>
      <c r="Q99" s="0" t="s">
        <v>137</v>
      </c>
      <c r="R99" s="0" t="n">
        <f aca="false">(1+LEN(N99)-LEN(SUBSTITUTE(N99," ","")))+1</f>
        <v>6</v>
      </c>
      <c r="S99" s="0" t="n">
        <f aca="false">(1+LEN(O99)-LEN(SUBSTITUTE(O99," ","")))</f>
        <v>9</v>
      </c>
      <c r="T99" s="0" t="s">
        <v>1792</v>
      </c>
      <c r="U99" s="0" t="s">
        <v>1842</v>
      </c>
      <c r="V99" s="0" t="s">
        <v>1843</v>
      </c>
      <c r="W99" s="0" t="s">
        <v>1844</v>
      </c>
      <c r="X99" s="0" t="s">
        <v>1845</v>
      </c>
      <c r="Y99" s="0" t="s">
        <v>1846</v>
      </c>
      <c r="Z99" s="0" t="s">
        <v>1847</v>
      </c>
      <c r="AA99" s="0" t="s">
        <v>1848</v>
      </c>
      <c r="AB99" s="0" t="s">
        <v>1845</v>
      </c>
      <c r="AC99" s="0" t="s">
        <v>1849</v>
      </c>
      <c r="AD99" s="0" t="s">
        <v>1850</v>
      </c>
      <c r="AE99" s="0" t="s">
        <v>1851</v>
      </c>
      <c r="AF99" s="0" t="s">
        <v>1852</v>
      </c>
      <c r="AG99" s="0" t="s">
        <v>1365</v>
      </c>
      <c r="AH99" s="0" t="s">
        <v>1853</v>
      </c>
      <c r="AI99" s="0" t="s">
        <v>1854</v>
      </c>
      <c r="AJ99" s="0" t="s">
        <v>1855</v>
      </c>
      <c r="AK99" s="0" t="s">
        <v>1309</v>
      </c>
      <c r="AL99" s="0" t="s">
        <v>1856</v>
      </c>
      <c r="AM99" s="0" t="s">
        <v>1857</v>
      </c>
      <c r="AN99" s="0" t="s">
        <v>1858</v>
      </c>
      <c r="AO99" s="0" t="s">
        <v>1845</v>
      </c>
      <c r="AP99" s="0" t="s">
        <v>1859</v>
      </c>
      <c r="AQ99" s="0" t="s">
        <v>1845</v>
      </c>
      <c r="AR99" s="0" t="s">
        <v>1857</v>
      </c>
      <c r="AS99" s="0" t="s">
        <v>1845</v>
      </c>
      <c r="AT99" s="0" t="s">
        <v>1845</v>
      </c>
      <c r="AU99" s="0" t="s">
        <v>304</v>
      </c>
      <c r="AV99" s="0" t="s">
        <v>1860</v>
      </c>
      <c r="AW99" s="0" t="s">
        <v>1861</v>
      </c>
      <c r="AX99" s="0" t="s">
        <v>1862</v>
      </c>
      <c r="AY99" s="0" t="s">
        <v>1863</v>
      </c>
      <c r="AZ99" s="0" t="s">
        <v>1864</v>
      </c>
      <c r="BA99" s="0" t="s">
        <v>1858</v>
      </c>
      <c r="BB99" s="0" t="s">
        <v>1865</v>
      </c>
      <c r="BC99" s="0" t="s">
        <v>1866</v>
      </c>
      <c r="BD99" s="0" t="s">
        <v>1867</v>
      </c>
      <c r="BE99" s="12"/>
      <c r="BF99" s="0" t="s">
        <v>1868</v>
      </c>
      <c r="BG99" s="0" t="s">
        <v>1845</v>
      </c>
      <c r="BH99" s="0" t="s">
        <v>1869</v>
      </c>
      <c r="BI99" s="0" t="s">
        <v>1845</v>
      </c>
      <c r="BJ99" s="0" t="s">
        <v>1870</v>
      </c>
      <c r="BK99" s="0" t="s">
        <v>1871</v>
      </c>
      <c r="BL99" s="0" t="s">
        <v>1872</v>
      </c>
      <c r="BM99" s="0" t="s">
        <v>1861</v>
      </c>
      <c r="BN99" s="0" t="s">
        <v>1861</v>
      </c>
      <c r="BO99" s="0" t="s">
        <v>1098</v>
      </c>
      <c r="BP99" s="0" t="s">
        <v>1845</v>
      </c>
      <c r="BQ99" s="0" t="s">
        <v>1873</v>
      </c>
      <c r="BS99" s="0" t="s">
        <v>1845</v>
      </c>
      <c r="BT99" s="0" t="n">
        <f aca="false">49-(COUNTBLANK(U99:BQ99))</f>
        <v>48</v>
      </c>
      <c r="BU99" s="0" t="str">
        <f aca="false">CONCATENATE("*",BS99,"*")</f>
        <v>*teach*</v>
      </c>
      <c r="BV99" s="0" t="n">
        <f aca="false">COUNTIFS(U99:BQ99,BU99)</f>
        <v>0</v>
      </c>
      <c r="BW99" s="18" t="n">
        <f aca="false">BV99/BT99</f>
        <v>0</v>
      </c>
      <c r="BZ99" s="14" t="str">
        <f aca="false">IF(BY99="","",(BY99/BT99))</f>
        <v/>
      </c>
      <c r="CA99" s="0" t="n">
        <f aca="false">COUNTIFS(U99:BQ99,BU100)</f>
        <v>0</v>
      </c>
      <c r="CB99" s="0" t="str">
        <f aca="false">IF(BX99="",BU99,BX99)</f>
        <v>*teach*</v>
      </c>
      <c r="CC99" s="0" t="n">
        <f aca="false">COUNTIFS(U99:BQ99,CB100)</f>
        <v>0</v>
      </c>
      <c r="CD99" s="14" t="n">
        <f aca="false">CC99/BT99</f>
        <v>0</v>
      </c>
      <c r="CE99" s="0" t="s">
        <v>1874</v>
      </c>
      <c r="CF99" s="14" t="n">
        <f aca="false">(COUNTIFS(U99:BQ99,CE99))/BT99</f>
        <v>0</v>
      </c>
      <c r="CH99" s="0" t="s">
        <v>1875</v>
      </c>
      <c r="CI99" s="14" t="n">
        <f aca="false">(COUNTIFS(U99:BQ99,CH99))/BT99</f>
        <v>0</v>
      </c>
      <c r="CJ99" s="14" t="n">
        <f aca="false">(COUNTIFS(U99:BQ99,CH100))/BT99</f>
        <v>0</v>
      </c>
      <c r="CK99" s="15" t="s">
        <v>1845</v>
      </c>
      <c r="CL99" s="0" t="s">
        <v>1876</v>
      </c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 t="s">
        <v>3650</v>
      </c>
      <c r="CY99" s="16" t="s">
        <v>3720</v>
      </c>
      <c r="CZ99" s="16" t="s">
        <v>3701</v>
      </c>
    </row>
    <row r="100" customFormat="false" ht="14.4" hidden="false" customHeight="false" outlineLevel="0" collapsed="false">
      <c r="A100" s="4" t="s">
        <v>197</v>
      </c>
      <c r="B100" s="4" t="n">
        <v>1</v>
      </c>
      <c r="C100" s="4" t="n">
        <v>1</v>
      </c>
      <c r="D100" s="4" t="n">
        <v>2</v>
      </c>
      <c r="E100" s="4" t="n">
        <v>62</v>
      </c>
      <c r="F100" s="4" t="n">
        <v>31</v>
      </c>
      <c r="G100" s="4" t="n">
        <v>1</v>
      </c>
      <c r="H100" s="4" t="n">
        <v>1031</v>
      </c>
      <c r="I100" s="4" t="n">
        <v>11031</v>
      </c>
      <c r="J100" s="4" t="n">
        <v>1031</v>
      </c>
      <c r="K100" s="4" t="n">
        <v>21031</v>
      </c>
      <c r="L100" s="4" t="s">
        <v>132</v>
      </c>
      <c r="M100" s="0" t="s">
        <v>1877</v>
      </c>
      <c r="N100" s="0" t="s">
        <v>1839</v>
      </c>
      <c r="O100" s="0" t="s">
        <v>1878</v>
      </c>
      <c r="P100" s="0" t="s">
        <v>1879</v>
      </c>
      <c r="Q100" s="0" t="s">
        <v>137</v>
      </c>
      <c r="R100" s="0" t="n">
        <f aca="false">(1+LEN(N100)-LEN(SUBSTITUTE(N100," ","")))+1</f>
        <v>6</v>
      </c>
      <c r="S100" s="0" t="n">
        <f aca="false">(1+LEN(O100)-LEN(SUBSTITUTE(O100," ","")))</f>
        <v>9</v>
      </c>
      <c r="T100" s="0" t="s">
        <v>1792</v>
      </c>
      <c r="U100" s="0" t="s">
        <v>1309</v>
      </c>
      <c r="V100" s="19" t="s">
        <v>1880</v>
      </c>
      <c r="W100" s="0" t="s">
        <v>1881</v>
      </c>
      <c r="X100" s="0" t="s">
        <v>1882</v>
      </c>
      <c r="Y100" s="19" t="s">
        <v>1883</v>
      </c>
      <c r="Z100" s="19" t="s">
        <v>1884</v>
      </c>
      <c r="AA100" s="0" t="s">
        <v>1885</v>
      </c>
      <c r="AB100" s="0" t="s">
        <v>776</v>
      </c>
      <c r="AC100" s="19" t="s">
        <v>1886</v>
      </c>
      <c r="AD100" s="0" t="s">
        <v>1887</v>
      </c>
      <c r="AE100" s="0" t="s">
        <v>1888</v>
      </c>
      <c r="AF100" s="0" t="s">
        <v>1889</v>
      </c>
      <c r="AG100" s="0" t="s">
        <v>1890</v>
      </c>
      <c r="AH100" s="19" t="s">
        <v>1098</v>
      </c>
      <c r="AI100" s="0" t="s">
        <v>1891</v>
      </c>
      <c r="AJ100" s="0" t="s">
        <v>1892</v>
      </c>
      <c r="AK100" s="19" t="s">
        <v>1893</v>
      </c>
      <c r="AL100" s="0" t="s">
        <v>1894</v>
      </c>
      <c r="AM100" s="19" t="s">
        <v>1098</v>
      </c>
      <c r="AN100" s="19" t="s">
        <v>1884</v>
      </c>
      <c r="AO100" s="0" t="s">
        <v>1895</v>
      </c>
      <c r="AP100" s="0" t="s">
        <v>1896</v>
      </c>
      <c r="AQ100" s="19" t="s">
        <v>1884</v>
      </c>
      <c r="AR100" s="0" t="s">
        <v>1897</v>
      </c>
      <c r="AS100" s="0" t="s">
        <v>1898</v>
      </c>
      <c r="AT100" s="0" t="s">
        <v>192</v>
      </c>
      <c r="AU100" s="19" t="s">
        <v>1884</v>
      </c>
      <c r="AV100" s="0" t="s">
        <v>1863</v>
      </c>
      <c r="AW100" s="19" t="s">
        <v>1899</v>
      </c>
      <c r="AX100" s="19" t="s">
        <v>1098</v>
      </c>
      <c r="AY100" s="19" t="s">
        <v>1098</v>
      </c>
      <c r="AZ100" s="0" t="s">
        <v>1900</v>
      </c>
      <c r="BA100" s="0" t="s">
        <v>1901</v>
      </c>
      <c r="BB100" s="19" t="s">
        <v>1850</v>
      </c>
      <c r="BC100" s="19" t="s">
        <v>1902</v>
      </c>
      <c r="BD100" s="0" t="s">
        <v>1868</v>
      </c>
      <c r="BE100" s="19" t="s">
        <v>1903</v>
      </c>
      <c r="BF100" s="0" t="s">
        <v>149</v>
      </c>
      <c r="BG100" s="19" t="s">
        <v>1098</v>
      </c>
      <c r="BH100" s="0" t="s">
        <v>154</v>
      </c>
      <c r="BI100" s="0" t="s">
        <v>1904</v>
      </c>
      <c r="BJ100" s="0" t="s">
        <v>1868</v>
      </c>
      <c r="BK100" s="0" t="s">
        <v>1905</v>
      </c>
      <c r="BL100" s="0" t="s">
        <v>1906</v>
      </c>
      <c r="BM100" s="19" t="s">
        <v>1850</v>
      </c>
      <c r="BN100" s="0" t="s">
        <v>1907</v>
      </c>
      <c r="BO100" s="0" t="s">
        <v>1885</v>
      </c>
      <c r="BP100" s="12"/>
      <c r="BQ100" s="0" t="s">
        <v>1796</v>
      </c>
      <c r="BS100" s="0" t="s">
        <v>1850</v>
      </c>
      <c r="BT100" s="0" t="n">
        <f aca="false">49-(COUNTBLANK(U100:BQ100))</f>
        <v>48</v>
      </c>
      <c r="BU100" s="0" t="str">
        <f aca="false">CONCATENATE("*",BS100,"*")</f>
        <v>*learn*</v>
      </c>
      <c r="BV100" s="0" t="n">
        <f aca="false">COUNTIFS(U100:BQ100,BU100)</f>
        <v>0</v>
      </c>
      <c r="BW100" s="18" t="n">
        <f aca="false">BV100/BT100</f>
        <v>0</v>
      </c>
      <c r="BZ100" s="14" t="str">
        <f aca="false">IF(BY100="","",(BY100/BT100))</f>
        <v/>
      </c>
      <c r="CA100" s="0" t="n">
        <f aca="false">COUNTIFS(U100:BQ100,BU99)</f>
        <v>0</v>
      </c>
      <c r="CB100" s="0" t="str">
        <f aca="false">IF(BX100="",BU100,BX100)</f>
        <v>*learn*</v>
      </c>
      <c r="CC100" s="0" t="n">
        <f aca="false">COUNTIFS(U100:BQ100,CB99)</f>
        <v>0</v>
      </c>
      <c r="CD100" s="14" t="n">
        <f aca="false">CC100/BT100</f>
        <v>0</v>
      </c>
      <c r="CE100" s="0" t="s">
        <v>1908</v>
      </c>
      <c r="CF100" s="14" t="n">
        <f aca="false">(COUNTIFS(U100:BQ100,CE100))/BT100</f>
        <v>0</v>
      </c>
      <c r="CG100" s="19" t="s">
        <v>1909</v>
      </c>
      <c r="CH100" s="0" t="s">
        <v>1910</v>
      </c>
      <c r="CI100" s="14" t="n">
        <f aca="false">(COUNTIFS(U100:BQ100,CH100))/BT100</f>
        <v>0</v>
      </c>
      <c r="CJ100" s="14" t="n">
        <f aca="false">(COUNTIFS(U100:BQ100,CH99))/BT100</f>
        <v>0</v>
      </c>
      <c r="CK100" s="15" t="s">
        <v>1850</v>
      </c>
      <c r="CL100" s="0" t="s">
        <v>1876</v>
      </c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 t="s">
        <v>3650</v>
      </c>
      <c r="CY100" s="16" t="s">
        <v>3720</v>
      </c>
      <c r="CZ100" s="16" t="s">
        <v>3701</v>
      </c>
    </row>
    <row r="101" s="16" customFormat="true" ht="14.4" hidden="false" customHeight="false" outlineLevel="0" collapsed="false">
      <c r="A101" s="4" t="s">
        <v>195</v>
      </c>
      <c r="B101" s="4" t="n">
        <v>1</v>
      </c>
      <c r="C101" s="4" t="n">
        <v>1</v>
      </c>
      <c r="D101" s="4" t="n">
        <v>1</v>
      </c>
      <c r="E101" s="4" t="n">
        <v>65</v>
      </c>
      <c r="F101" s="4" t="n">
        <v>33</v>
      </c>
      <c r="G101" s="4" t="n">
        <v>0</v>
      </c>
      <c r="H101" s="4" t="n">
        <v>33</v>
      </c>
      <c r="I101" s="4" t="n">
        <v>10033</v>
      </c>
      <c r="J101" s="4" t="n">
        <v>33</v>
      </c>
      <c r="K101" s="4" t="n">
        <v>20033</v>
      </c>
      <c r="L101" s="4" t="s">
        <v>132</v>
      </c>
      <c r="M101" s="16" t="s">
        <v>1971</v>
      </c>
      <c r="N101" s="16" t="s">
        <v>1972</v>
      </c>
      <c r="O101" s="16" t="s">
        <v>1973</v>
      </c>
      <c r="P101" s="16" t="s">
        <v>1974</v>
      </c>
      <c r="Q101" s="16" t="s">
        <v>137</v>
      </c>
      <c r="R101" s="16" t="n">
        <f aca="false">(1+LEN(N101)-LEN(SUBSTITUTE(N101," ","")))+1</f>
        <v>5</v>
      </c>
      <c r="S101" s="16" t="n">
        <f aca="false">(1+LEN(O101)-LEN(SUBSTITUTE(O101," ","")))</f>
        <v>8</v>
      </c>
      <c r="T101" s="16" t="s">
        <v>1792</v>
      </c>
      <c r="U101" s="16" t="s">
        <v>1975</v>
      </c>
      <c r="V101" s="16" t="s">
        <v>1976</v>
      </c>
      <c r="W101" s="16" t="s">
        <v>1977</v>
      </c>
      <c r="X101" s="16" t="s">
        <v>1975</v>
      </c>
      <c r="Y101" s="16" t="s">
        <v>1978</v>
      </c>
      <c r="Z101" s="16" t="s">
        <v>1975</v>
      </c>
      <c r="AA101" s="16" t="s">
        <v>1979</v>
      </c>
      <c r="AB101" s="16" t="s">
        <v>1980</v>
      </c>
      <c r="AC101" s="16" t="s">
        <v>1981</v>
      </c>
      <c r="AD101" s="16" t="s">
        <v>711</v>
      </c>
      <c r="AE101" s="16" t="s">
        <v>1982</v>
      </c>
      <c r="AF101" s="16" t="s">
        <v>1983</v>
      </c>
      <c r="AG101" s="16" t="s">
        <v>1984</v>
      </c>
      <c r="AH101" s="16" t="s">
        <v>1975</v>
      </c>
      <c r="AI101" s="16" t="s">
        <v>1985</v>
      </c>
      <c r="AJ101" s="16" t="s">
        <v>1986</v>
      </c>
      <c r="AK101" s="16" t="s">
        <v>711</v>
      </c>
      <c r="AL101" s="16" t="s">
        <v>1987</v>
      </c>
      <c r="AM101" s="16" t="s">
        <v>1975</v>
      </c>
      <c r="AN101" s="16" t="s">
        <v>711</v>
      </c>
      <c r="AO101" s="16" t="s">
        <v>1625</v>
      </c>
      <c r="AP101" s="16" t="s">
        <v>1975</v>
      </c>
      <c r="AQ101" s="16" t="s">
        <v>967</v>
      </c>
      <c r="AR101" s="16" t="s">
        <v>1975</v>
      </c>
      <c r="AS101" s="16" t="s">
        <v>1988</v>
      </c>
      <c r="AT101" s="16" t="s">
        <v>1975</v>
      </c>
      <c r="AU101" s="16" t="s">
        <v>711</v>
      </c>
      <c r="AV101" s="16" t="s">
        <v>1989</v>
      </c>
      <c r="AW101" s="16" t="s">
        <v>1975</v>
      </c>
      <c r="AX101" s="16" t="s">
        <v>1975</v>
      </c>
      <c r="AY101" s="16" t="s">
        <v>711</v>
      </c>
      <c r="AZ101" s="16" t="s">
        <v>1990</v>
      </c>
      <c r="BA101" s="16" t="s">
        <v>1991</v>
      </c>
      <c r="BB101" s="16" t="s">
        <v>1975</v>
      </c>
      <c r="BC101" s="16" t="s">
        <v>1992</v>
      </c>
      <c r="BD101" s="16" t="s">
        <v>1987</v>
      </c>
      <c r="BE101" s="16" t="s">
        <v>1987</v>
      </c>
      <c r="BF101" s="16" t="s">
        <v>1975</v>
      </c>
      <c r="BG101" s="16" t="s">
        <v>1975</v>
      </c>
      <c r="BH101" s="16" t="s">
        <v>1993</v>
      </c>
      <c r="BI101" s="16" t="s">
        <v>711</v>
      </c>
      <c r="BJ101" s="16" t="s">
        <v>1994</v>
      </c>
      <c r="BK101" s="16" t="s">
        <v>1975</v>
      </c>
      <c r="BL101" s="16" t="s">
        <v>1995</v>
      </c>
      <c r="BM101" s="16" t="s">
        <v>1987</v>
      </c>
      <c r="BN101" s="16" t="s">
        <v>1986</v>
      </c>
      <c r="BO101" s="16" t="s">
        <v>1975</v>
      </c>
      <c r="BP101" s="16" t="s">
        <v>1993</v>
      </c>
      <c r="BQ101" s="16" t="s">
        <v>1986</v>
      </c>
      <c r="BS101" s="16" t="s">
        <v>711</v>
      </c>
      <c r="BT101" s="16" t="n">
        <f aca="false">49-(COUNTBLANK(U101:BQ101))</f>
        <v>49</v>
      </c>
      <c r="BU101" s="16" t="str">
        <f aca="false">CONCATENATE("*",BS101,"*")</f>
        <v>*watch*</v>
      </c>
      <c r="BV101" s="16" t="n">
        <f aca="false">COUNTIFS(U101:BQ101,BU101)</f>
        <v>0</v>
      </c>
      <c r="BW101" s="13" t="n">
        <f aca="false">BV101/BT101</f>
        <v>0</v>
      </c>
      <c r="BZ101" s="14" t="str">
        <f aca="false">IF(BY101="","",(BY101/BT101))</f>
        <v/>
      </c>
      <c r="CA101" s="16" t="n">
        <f aca="false">COUNTIFS(U101:BQ101,BU102)</f>
        <v>0</v>
      </c>
      <c r="CB101" s="16" t="str">
        <f aca="false">IF(BX101="",BU101,BX101)</f>
        <v>*watch*</v>
      </c>
      <c r="CC101" s="16" t="n">
        <f aca="false">COUNTIFS(U101:BQ101,CB102)</f>
        <v>0</v>
      </c>
      <c r="CD101" s="14" t="n">
        <f aca="false">CC101/BT101</f>
        <v>0</v>
      </c>
      <c r="CE101" s="16" t="s">
        <v>1996</v>
      </c>
      <c r="CF101" s="14" t="n">
        <f aca="false">(COUNTIFS(U101:BQ101,CE101))/BT101</f>
        <v>0</v>
      </c>
      <c r="CH101" s="16" t="s">
        <v>1997</v>
      </c>
      <c r="CI101" s="14" t="n">
        <f aca="false">(COUNTIFS(U101:BQ101,CH101))/BT101</f>
        <v>0</v>
      </c>
      <c r="CJ101" s="14" t="n">
        <f aca="false">(COUNTIFS(U101:BQ101,CH102))/BT101</f>
        <v>0</v>
      </c>
      <c r="CK101" s="15" t="s">
        <v>711</v>
      </c>
      <c r="CL101" s="16" t="s">
        <v>1998</v>
      </c>
      <c r="CX101" s="16" t="s">
        <v>3650</v>
      </c>
      <c r="CY101" s="16" t="s">
        <v>3721</v>
      </c>
      <c r="CZ101" s="16" t="s">
        <v>3701</v>
      </c>
    </row>
    <row r="102" customFormat="false" ht="14.4" hidden="false" customHeight="false" outlineLevel="0" collapsed="false">
      <c r="A102" s="4" t="s">
        <v>197</v>
      </c>
      <c r="B102" s="4" t="n">
        <v>1</v>
      </c>
      <c r="C102" s="4" t="n">
        <v>1</v>
      </c>
      <c r="D102" s="4" t="n">
        <v>2</v>
      </c>
      <c r="E102" s="4" t="n">
        <v>65</v>
      </c>
      <c r="F102" s="4" t="n">
        <v>33</v>
      </c>
      <c r="G102" s="4" t="n">
        <v>1</v>
      </c>
      <c r="H102" s="4" t="n">
        <v>1033</v>
      </c>
      <c r="I102" s="4" t="n">
        <v>11033</v>
      </c>
      <c r="J102" s="4" t="n">
        <v>1033</v>
      </c>
      <c r="K102" s="4" t="n">
        <v>21033</v>
      </c>
      <c r="L102" s="4" t="s">
        <v>132</v>
      </c>
      <c r="M102" s="16" t="s">
        <v>1999</v>
      </c>
      <c r="N102" s="16" t="s">
        <v>1972</v>
      </c>
      <c r="O102" s="16" t="s">
        <v>2000</v>
      </c>
      <c r="P102" s="16" t="s">
        <v>1974</v>
      </c>
      <c r="Q102" s="16" t="s">
        <v>137</v>
      </c>
      <c r="R102" s="16" t="n">
        <f aca="false">(1+LEN(N102)-LEN(SUBSTITUTE(N102," ","")))+1</f>
        <v>5</v>
      </c>
      <c r="S102" s="16" t="n">
        <f aca="false">(1+LEN(O102)-LEN(SUBSTITUTE(O102," ","")))</f>
        <v>8</v>
      </c>
      <c r="T102" s="16" t="s">
        <v>1792</v>
      </c>
      <c r="U102" s="16" t="s">
        <v>2001</v>
      </c>
      <c r="V102" s="16" t="s">
        <v>1986</v>
      </c>
      <c r="W102" s="16" t="s">
        <v>2002</v>
      </c>
      <c r="X102" s="16" t="s">
        <v>706</v>
      </c>
      <c r="Y102" s="16" t="s">
        <v>2003</v>
      </c>
      <c r="Z102" s="16" t="s">
        <v>1975</v>
      </c>
      <c r="AA102" s="16" t="s">
        <v>1986</v>
      </c>
      <c r="AB102" s="16" t="s">
        <v>1003</v>
      </c>
      <c r="AC102" s="16" t="s">
        <v>2004</v>
      </c>
      <c r="AD102" s="16" t="s">
        <v>2005</v>
      </c>
      <c r="AE102" s="16" t="s">
        <v>1975</v>
      </c>
      <c r="AF102" s="16" t="s">
        <v>1987</v>
      </c>
      <c r="AG102" s="16" t="s">
        <v>2006</v>
      </c>
      <c r="AH102" s="16" t="s">
        <v>1986</v>
      </c>
      <c r="AI102" s="16" t="s">
        <v>2001</v>
      </c>
      <c r="AJ102" s="16" t="s">
        <v>2007</v>
      </c>
      <c r="AK102" s="16" t="s">
        <v>2008</v>
      </c>
      <c r="AL102" s="16" t="s">
        <v>1975</v>
      </c>
      <c r="AM102" s="16" t="s">
        <v>1986</v>
      </c>
      <c r="AN102" s="16" t="s">
        <v>2009</v>
      </c>
      <c r="AO102" s="12"/>
      <c r="AP102" s="0" t="s">
        <v>1986</v>
      </c>
      <c r="AQ102" s="0" t="s">
        <v>1975</v>
      </c>
      <c r="AR102" s="0" t="s">
        <v>2010</v>
      </c>
      <c r="AS102" s="0" t="s">
        <v>1978</v>
      </c>
      <c r="AT102" s="0" t="s">
        <v>1986</v>
      </c>
      <c r="AU102" s="0" t="s">
        <v>2001</v>
      </c>
      <c r="AV102" s="0" t="s">
        <v>2001</v>
      </c>
      <c r="AW102" s="0" t="s">
        <v>1975</v>
      </c>
      <c r="AX102" s="0" t="s">
        <v>1975</v>
      </c>
      <c r="AY102" s="0" t="s">
        <v>2001</v>
      </c>
      <c r="AZ102" s="0" t="s">
        <v>2001</v>
      </c>
      <c r="BA102" s="0" t="s">
        <v>2011</v>
      </c>
      <c r="BB102" s="0" t="s">
        <v>1975</v>
      </c>
      <c r="BC102" s="0" t="s">
        <v>2012</v>
      </c>
      <c r="BD102" s="0" t="s">
        <v>711</v>
      </c>
      <c r="BE102" s="0" t="s">
        <v>2013</v>
      </c>
      <c r="BF102" s="0" t="s">
        <v>1975</v>
      </c>
      <c r="BG102" s="0" t="s">
        <v>2014</v>
      </c>
      <c r="BH102" s="0" t="s">
        <v>2015</v>
      </c>
      <c r="BI102" s="0" t="s">
        <v>2013</v>
      </c>
      <c r="BJ102" s="0" t="s">
        <v>2001</v>
      </c>
      <c r="BK102" s="0" t="s">
        <v>2001</v>
      </c>
      <c r="BL102" s="0" t="s">
        <v>2015</v>
      </c>
      <c r="BM102" s="0" t="s">
        <v>2016</v>
      </c>
      <c r="BN102" s="0" t="s">
        <v>1975</v>
      </c>
      <c r="BO102" s="0" t="s">
        <v>2001</v>
      </c>
      <c r="BP102" s="0" t="s">
        <v>2017</v>
      </c>
      <c r="BQ102" s="0" t="s">
        <v>560</v>
      </c>
      <c r="BS102" s="0" t="s">
        <v>2001</v>
      </c>
      <c r="BT102" s="0" t="n">
        <f aca="false">49-(COUNTBLANK(U102:BQ102))</f>
        <v>48</v>
      </c>
      <c r="BU102" s="0" t="str">
        <f aca="false">CONCATENATE("*",BS102,"*")</f>
        <v>*listen*</v>
      </c>
      <c r="BV102" s="0" t="n">
        <f aca="false">COUNTIFS(U102:BQ102,BU102)</f>
        <v>0</v>
      </c>
      <c r="BW102" s="13" t="n">
        <f aca="false">BV102/BT102</f>
        <v>0</v>
      </c>
      <c r="BZ102" s="14" t="str">
        <f aca="false">IF(BY102="","",(BY102/BT102))</f>
        <v/>
      </c>
      <c r="CA102" s="0" t="n">
        <f aca="false">COUNTIFS(U102:BQ102,BU101)</f>
        <v>0</v>
      </c>
      <c r="CB102" s="0" t="str">
        <f aca="false">IF(BX102="",BU102,BX102)</f>
        <v>*listen*</v>
      </c>
      <c r="CC102" s="0" t="n">
        <f aca="false">COUNTIFS(U102:BQ102,CB101)</f>
        <v>0</v>
      </c>
      <c r="CD102" s="14" t="n">
        <f aca="false">CC102/BT102</f>
        <v>0</v>
      </c>
      <c r="CE102" s="0" t="s">
        <v>2018</v>
      </c>
      <c r="CF102" s="14" t="n">
        <f aca="false">(COUNTIFS(U102:BQ102,CE102))/BT102</f>
        <v>0</v>
      </c>
      <c r="CH102" s="0" t="s">
        <v>2019</v>
      </c>
      <c r="CI102" s="14" t="n">
        <f aca="false">(COUNTIFS(U102:BQ102,CH102))/BT102</f>
        <v>0</v>
      </c>
      <c r="CJ102" s="14" t="n">
        <f aca="false">(COUNTIFS(U102:BQ102,CH101))/BT102</f>
        <v>0</v>
      </c>
      <c r="CK102" s="15" t="s">
        <v>2001</v>
      </c>
      <c r="CL102" s="0" t="s">
        <v>1998</v>
      </c>
      <c r="CX102" s="16" t="s">
        <v>3650</v>
      </c>
      <c r="CY102" s="16" t="s">
        <v>3721</v>
      </c>
      <c r="CZ102" s="16" t="s">
        <v>3701</v>
      </c>
    </row>
    <row r="103" customFormat="false" ht="14.4" hidden="false" customHeight="false" outlineLevel="0" collapsed="false">
      <c r="A103" s="4" t="s">
        <v>195</v>
      </c>
      <c r="B103" s="4" t="n">
        <v>1</v>
      </c>
      <c r="C103" s="4" t="n">
        <v>1</v>
      </c>
      <c r="D103" s="4" t="n">
        <v>1</v>
      </c>
      <c r="E103" s="4" t="n">
        <v>70</v>
      </c>
      <c r="F103" s="4" t="n">
        <v>36</v>
      </c>
      <c r="G103" s="4" t="n">
        <v>0</v>
      </c>
      <c r="H103" s="4" t="n">
        <v>36</v>
      </c>
      <c r="I103" s="4" t="n">
        <v>10036</v>
      </c>
      <c r="J103" s="4" t="n">
        <v>36</v>
      </c>
      <c r="K103" s="4" t="n">
        <v>20036</v>
      </c>
      <c r="L103" s="4" t="s">
        <v>132</v>
      </c>
      <c r="M103" s="0" t="s">
        <v>2107</v>
      </c>
      <c r="N103" s="0" t="s">
        <v>2108</v>
      </c>
      <c r="O103" s="0" t="s">
        <v>2109</v>
      </c>
      <c r="P103" s="0" t="s">
        <v>2110</v>
      </c>
      <c r="Q103" s="0" t="s">
        <v>282</v>
      </c>
      <c r="R103" s="0" t="n">
        <f aca="false">(1+LEN(N103)-LEN(SUBSTITUTE(N103," ","")))+1</f>
        <v>5</v>
      </c>
      <c r="S103" s="0" t="n">
        <f aca="false">(1+LEN(O103)-LEN(SUBSTITUTE(O103," ","")))</f>
        <v>8</v>
      </c>
      <c r="T103" s="0" t="s">
        <v>1792</v>
      </c>
      <c r="U103" s="0" t="s">
        <v>2111</v>
      </c>
      <c r="V103" s="0" t="s">
        <v>2112</v>
      </c>
      <c r="W103" s="0" t="s">
        <v>2113</v>
      </c>
      <c r="X103" s="0" t="s">
        <v>2114</v>
      </c>
      <c r="Y103" s="0" t="s">
        <v>2114</v>
      </c>
      <c r="Z103" s="0" t="s">
        <v>2114</v>
      </c>
      <c r="AA103" s="0" t="s">
        <v>2115</v>
      </c>
      <c r="AB103" s="0" t="s">
        <v>2114</v>
      </c>
      <c r="AC103" s="0" t="s">
        <v>2116</v>
      </c>
      <c r="AD103" s="0" t="s">
        <v>2117</v>
      </c>
      <c r="AE103" s="0" t="s">
        <v>2118</v>
      </c>
      <c r="AF103" s="0" t="s">
        <v>2119</v>
      </c>
      <c r="AG103" s="0" t="s">
        <v>2115</v>
      </c>
      <c r="AH103" s="0" t="s">
        <v>2115</v>
      </c>
      <c r="AI103" s="0" t="s">
        <v>2114</v>
      </c>
      <c r="AJ103" s="0" t="s">
        <v>2114</v>
      </c>
      <c r="AK103" s="0" t="s">
        <v>2120</v>
      </c>
      <c r="AL103" s="0" t="s">
        <v>2121</v>
      </c>
      <c r="AM103" s="0" t="s">
        <v>2122</v>
      </c>
      <c r="AN103" s="0" t="s">
        <v>2115</v>
      </c>
      <c r="AO103" s="0" t="s">
        <v>2123</v>
      </c>
      <c r="AP103" s="0" t="s">
        <v>2124</v>
      </c>
      <c r="AQ103" s="0" t="s">
        <v>2125</v>
      </c>
      <c r="AR103" s="0" t="s">
        <v>2115</v>
      </c>
      <c r="AS103" s="0" t="s">
        <v>2126</v>
      </c>
      <c r="AT103" s="0" t="s">
        <v>2114</v>
      </c>
      <c r="AU103" s="0" t="s">
        <v>2127</v>
      </c>
      <c r="AV103" s="0" t="s">
        <v>2128</v>
      </c>
      <c r="AW103" s="0" t="s">
        <v>2129</v>
      </c>
      <c r="AX103" s="0" t="s">
        <v>2114</v>
      </c>
      <c r="AY103" s="0" t="s">
        <v>2124</v>
      </c>
      <c r="AZ103" s="0" t="s">
        <v>2130</v>
      </c>
      <c r="BA103" s="0" t="s">
        <v>2114</v>
      </c>
      <c r="BB103" s="0" t="s">
        <v>2114</v>
      </c>
      <c r="BC103" s="0" t="s">
        <v>2131</v>
      </c>
      <c r="BD103" s="0" t="s">
        <v>2114</v>
      </c>
      <c r="BE103" s="0" t="s">
        <v>2115</v>
      </c>
      <c r="BF103" s="0" t="s">
        <v>2132</v>
      </c>
      <c r="BG103" s="0" t="s">
        <v>2114</v>
      </c>
      <c r="BH103" s="0" t="s">
        <v>2129</v>
      </c>
      <c r="BI103" s="0" t="s">
        <v>2127</v>
      </c>
      <c r="BJ103" s="0" t="s">
        <v>2133</v>
      </c>
      <c r="BK103" s="0" t="s">
        <v>2115</v>
      </c>
      <c r="BL103" s="0" t="s">
        <v>2134</v>
      </c>
      <c r="BM103" s="0" t="s">
        <v>2135</v>
      </c>
      <c r="BN103" s="0" t="s">
        <v>2114</v>
      </c>
      <c r="BO103" s="0" t="s">
        <v>2136</v>
      </c>
      <c r="BP103" s="0" t="s">
        <v>2114</v>
      </c>
      <c r="BQ103" s="0" t="s">
        <v>2137</v>
      </c>
      <c r="BS103" s="0" t="s">
        <v>2121</v>
      </c>
      <c r="BT103" s="0" t="n">
        <f aca="false">49-(COUNTBLANK(U103:BQ103))</f>
        <v>49</v>
      </c>
      <c r="BU103" s="0" t="str">
        <f aca="false">CONCATENATE("*",BS103,"*")</f>
        <v>*questioning*</v>
      </c>
      <c r="BV103" s="0" t="n">
        <f aca="false">COUNTIFS(U103:BQ103,BU103)</f>
        <v>0</v>
      </c>
      <c r="BW103" s="14" t="n">
        <f aca="false">BV103/BT103</f>
        <v>0</v>
      </c>
      <c r="BX103" s="0" t="s">
        <v>2138</v>
      </c>
      <c r="BY103" s="0" t="n">
        <f aca="false">COUNTIFS(U103:BQ103,BX103)</f>
        <v>0</v>
      </c>
      <c r="BZ103" s="18" t="n">
        <f aca="false">IF(BY103="","",(BY103/BT103))</f>
        <v>0</v>
      </c>
      <c r="CA103" s="0" t="n">
        <f aca="false">COUNTIFS(U103:BQ103,BU104)</f>
        <v>0</v>
      </c>
      <c r="CB103" s="0" t="str">
        <f aca="false">IF(BX103="",BU103,BX103)</f>
        <v>*interrogat*</v>
      </c>
      <c r="CC103" s="0" t="n">
        <f aca="false">COUNTIFS(U103:BQ103,CB104)</f>
        <v>0</v>
      </c>
      <c r="CD103" s="14" t="n">
        <f aca="false">CC103/BT103</f>
        <v>0</v>
      </c>
      <c r="CE103" s="0" t="s">
        <v>2138</v>
      </c>
      <c r="CF103" s="14" t="n">
        <f aca="false">(COUNTIFS(U103:BQ103,CE103))/BT103</f>
        <v>0</v>
      </c>
      <c r="CH103" s="0" t="s">
        <v>2139</v>
      </c>
      <c r="CI103" s="14" t="n">
        <f aca="false">(COUNTIFS(U103:BQ103,CH103))/BT103</f>
        <v>0</v>
      </c>
      <c r="CJ103" s="14" t="n">
        <f aca="false">(COUNTIFS(U103:BQ103,CH104))/BT103</f>
        <v>0</v>
      </c>
      <c r="CK103" s="15" t="s">
        <v>2115</v>
      </c>
      <c r="CL103" s="0" t="s">
        <v>2140</v>
      </c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 t="s">
        <v>3650</v>
      </c>
      <c r="CY103" s="16" t="s">
        <v>3722</v>
      </c>
      <c r="CZ103" s="16" t="s">
        <v>3701</v>
      </c>
    </row>
    <row r="104" customFormat="false" ht="14.4" hidden="false" customHeight="false" outlineLevel="0" collapsed="false">
      <c r="A104" s="4" t="s">
        <v>197</v>
      </c>
      <c r="B104" s="4" t="n">
        <v>1</v>
      </c>
      <c r="C104" s="4" t="n">
        <v>1</v>
      </c>
      <c r="D104" s="4" t="n">
        <v>2</v>
      </c>
      <c r="E104" s="4" t="n">
        <v>70</v>
      </c>
      <c r="F104" s="4" t="n">
        <v>36</v>
      </c>
      <c r="G104" s="4" t="n">
        <v>1</v>
      </c>
      <c r="H104" s="4" t="n">
        <v>1036</v>
      </c>
      <c r="I104" s="4" t="n">
        <v>11036</v>
      </c>
      <c r="J104" s="4" t="n">
        <v>1036</v>
      </c>
      <c r="K104" s="4" t="n">
        <v>21036</v>
      </c>
      <c r="L104" s="4" t="s">
        <v>132</v>
      </c>
      <c r="M104" s="0" t="s">
        <v>2141</v>
      </c>
      <c r="N104" s="0" t="s">
        <v>2108</v>
      </c>
      <c r="O104" s="0" t="s">
        <v>2142</v>
      </c>
      <c r="P104" s="0" t="s">
        <v>2110</v>
      </c>
      <c r="Q104" s="0" t="s">
        <v>282</v>
      </c>
      <c r="R104" s="0" t="n">
        <f aca="false">(1+LEN(N104)-LEN(SUBSTITUTE(N104," ","")))+1</f>
        <v>5</v>
      </c>
      <c r="S104" s="0" t="n">
        <f aca="false">(1+LEN(O104)-LEN(SUBSTITUTE(O104," ","")))</f>
        <v>8</v>
      </c>
      <c r="T104" s="0" t="s">
        <v>1792</v>
      </c>
      <c r="U104" s="19" t="s">
        <v>2143</v>
      </c>
      <c r="V104" s="0" t="s">
        <v>2144</v>
      </c>
      <c r="W104" s="19" t="s">
        <v>2145</v>
      </c>
      <c r="X104" s="19" t="s">
        <v>2146</v>
      </c>
      <c r="Y104" s="19" t="s">
        <v>2134</v>
      </c>
      <c r="Z104" s="19" t="s">
        <v>2147</v>
      </c>
      <c r="AA104" s="19" t="s">
        <v>2148</v>
      </c>
      <c r="AB104" s="19" t="s">
        <v>2120</v>
      </c>
      <c r="AC104" s="19" t="s">
        <v>2146</v>
      </c>
      <c r="AD104" s="19" t="s">
        <v>2149</v>
      </c>
      <c r="AE104" s="0" t="s">
        <v>2150</v>
      </c>
      <c r="AF104" s="0" t="s">
        <v>2151</v>
      </c>
      <c r="AG104" s="19" t="s">
        <v>2152</v>
      </c>
      <c r="AH104" s="19" t="s">
        <v>2134</v>
      </c>
      <c r="AI104" s="0" t="s">
        <v>2153</v>
      </c>
      <c r="AJ104" s="19" t="s">
        <v>2148</v>
      </c>
      <c r="AK104" s="0" t="s">
        <v>2154</v>
      </c>
      <c r="AL104" s="19" t="s">
        <v>2155</v>
      </c>
      <c r="AM104" s="0" t="s">
        <v>2156</v>
      </c>
      <c r="AN104" s="19" t="s">
        <v>2143</v>
      </c>
      <c r="AO104" s="19" t="s">
        <v>2123</v>
      </c>
      <c r="AP104" s="19" t="s">
        <v>2123</v>
      </c>
      <c r="AQ104" s="19" t="s">
        <v>2146</v>
      </c>
      <c r="AR104" s="19" t="s">
        <v>2123</v>
      </c>
      <c r="AS104" s="19" t="s">
        <v>2157</v>
      </c>
      <c r="AT104" s="0" t="s">
        <v>2158</v>
      </c>
      <c r="AU104" s="19" t="s">
        <v>2120</v>
      </c>
      <c r="AV104" s="0" t="s">
        <v>2153</v>
      </c>
      <c r="AW104" s="19" t="s">
        <v>2159</v>
      </c>
      <c r="AX104" s="19" t="s">
        <v>2146</v>
      </c>
      <c r="AY104" s="19" t="s">
        <v>2146</v>
      </c>
      <c r="AZ104" s="0" t="s">
        <v>2133</v>
      </c>
      <c r="BA104" s="19" t="s">
        <v>2134</v>
      </c>
      <c r="BB104" s="19" t="s">
        <v>2160</v>
      </c>
      <c r="BC104" s="19" t="s">
        <v>2123</v>
      </c>
      <c r="BD104" s="19" t="s">
        <v>2120</v>
      </c>
      <c r="BE104" s="19" t="s">
        <v>2152</v>
      </c>
      <c r="BF104" s="19" t="s">
        <v>2146</v>
      </c>
      <c r="BG104" s="0" t="s">
        <v>1454</v>
      </c>
      <c r="BH104" s="19" t="s">
        <v>2146</v>
      </c>
      <c r="BI104" s="19" t="s">
        <v>2161</v>
      </c>
      <c r="BJ104" s="19" t="s">
        <v>2143</v>
      </c>
      <c r="BK104" s="0" t="s">
        <v>2162</v>
      </c>
      <c r="BL104" s="0" t="s">
        <v>2153</v>
      </c>
      <c r="BM104" s="0" t="s">
        <v>2163</v>
      </c>
      <c r="BN104" s="19" t="s">
        <v>2143</v>
      </c>
      <c r="BO104" s="19" t="s">
        <v>2146</v>
      </c>
      <c r="BP104" s="19" t="s">
        <v>2147</v>
      </c>
      <c r="BQ104" s="19" t="s">
        <v>2148</v>
      </c>
      <c r="BS104" s="0" t="s">
        <v>2136</v>
      </c>
      <c r="BT104" s="0" t="n">
        <f aca="false">49-(COUNTBLANK(U104:BQ104))</f>
        <v>49</v>
      </c>
      <c r="BU104" s="0" t="str">
        <f aca="false">CONCATENATE("*",BS104,"*")</f>
        <v>*answering*</v>
      </c>
      <c r="BV104" s="0" t="n">
        <f aca="false">COUNTIFS(U104:BQ104,BU104)</f>
        <v>0</v>
      </c>
      <c r="BW104" s="14" t="n">
        <f aca="false">BV104/BT104</f>
        <v>0</v>
      </c>
      <c r="BX104" s="0" t="s">
        <v>2164</v>
      </c>
      <c r="BY104" s="0" t="n">
        <f aca="false">COUNTIFS(U104:BQ104,BX104)</f>
        <v>0</v>
      </c>
      <c r="BZ104" s="18" t="n">
        <f aca="false">IF(BY104="","",(BY104/BT104))</f>
        <v>0</v>
      </c>
      <c r="CA104" s="0" t="n">
        <f aca="false">COUNTIFS(U104:BQ104,BU103)</f>
        <v>0</v>
      </c>
      <c r="CB104" s="0" t="str">
        <f aca="false">IF(BX104="",BU104,BX104)</f>
        <v>*talking*</v>
      </c>
      <c r="CC104" s="0" t="n">
        <f aca="false">COUNTIFS(U104:BQ104,CB103)</f>
        <v>0</v>
      </c>
      <c r="CD104" s="14" t="n">
        <f aca="false">CC104/BT104</f>
        <v>0</v>
      </c>
      <c r="CE104" s="0" t="s">
        <v>2164</v>
      </c>
      <c r="CF104" s="14" t="n">
        <f aca="false">(COUNTIFS(U104:BQ104,CE104))/BT104</f>
        <v>0</v>
      </c>
      <c r="CG104" s="19" t="s">
        <v>2165</v>
      </c>
      <c r="CH104" s="0" t="s">
        <v>2166</v>
      </c>
      <c r="CI104" s="14" t="n">
        <f aca="false">(COUNTIFS(U104:BQ104,CH104))/BT104</f>
        <v>0</v>
      </c>
      <c r="CJ104" s="14" t="n">
        <f aca="false">(COUNTIFS(U104:BQ104,CH103))/BT104</f>
        <v>0</v>
      </c>
      <c r="CK104" s="15" t="s">
        <v>2146</v>
      </c>
      <c r="CL104" s="0" t="s">
        <v>2140</v>
      </c>
      <c r="CO104" s="16"/>
      <c r="CP104" s="16"/>
      <c r="CQ104" s="16"/>
      <c r="CR104" s="16"/>
      <c r="CS104" s="16"/>
      <c r="CT104" s="16"/>
      <c r="CU104" s="16"/>
      <c r="CV104" s="16"/>
      <c r="CW104" s="16"/>
      <c r="CX104" s="16" t="s">
        <v>3650</v>
      </c>
      <c r="CY104" s="16" t="s">
        <v>3722</v>
      </c>
      <c r="CZ104" s="16" t="s">
        <v>3701</v>
      </c>
    </row>
    <row r="105" s="16" customFormat="true" ht="14.4" hidden="false" customHeight="false" outlineLevel="0" collapsed="false">
      <c r="A105" s="4" t="s">
        <v>195</v>
      </c>
      <c r="B105" s="4" t="n">
        <v>1</v>
      </c>
      <c r="C105" s="4" t="n">
        <v>1</v>
      </c>
      <c r="D105" s="4" t="n">
        <v>1</v>
      </c>
      <c r="E105" s="4" t="n">
        <v>71</v>
      </c>
      <c r="F105" s="4" t="n">
        <v>37</v>
      </c>
      <c r="G105" s="4" t="n">
        <v>0</v>
      </c>
      <c r="H105" s="4" t="n">
        <v>37</v>
      </c>
      <c r="I105" s="4" t="n">
        <v>10037</v>
      </c>
      <c r="J105" s="4" t="n">
        <v>37</v>
      </c>
      <c r="K105" s="4" t="n">
        <v>20037</v>
      </c>
      <c r="L105" s="4" t="s">
        <v>132</v>
      </c>
      <c r="M105" s="16" t="s">
        <v>2167</v>
      </c>
      <c r="N105" s="16" t="s">
        <v>2168</v>
      </c>
      <c r="O105" s="16" t="s">
        <v>2169</v>
      </c>
      <c r="P105" s="16" t="s">
        <v>2170</v>
      </c>
      <c r="Q105" s="16" t="s">
        <v>282</v>
      </c>
      <c r="R105" s="16" t="n">
        <f aca="false">(1+LEN(N105)-LEN(SUBSTITUTE(N105," ","")))+1</f>
        <v>6</v>
      </c>
      <c r="S105" s="16" t="n">
        <f aca="false">(1+LEN(O105)-LEN(SUBSTITUTE(O105," ","")))</f>
        <v>11</v>
      </c>
      <c r="T105" s="16" t="s">
        <v>2171</v>
      </c>
      <c r="U105" s="16" t="s">
        <v>2172</v>
      </c>
      <c r="V105" s="16" t="s">
        <v>2173</v>
      </c>
      <c r="W105" s="16" t="s">
        <v>2174</v>
      </c>
      <c r="X105" s="16" t="s">
        <v>2175</v>
      </c>
      <c r="Y105" s="16" t="s">
        <v>747</v>
      </c>
      <c r="Z105" s="16" t="s">
        <v>2176</v>
      </c>
      <c r="AA105" s="16" t="s">
        <v>2177</v>
      </c>
      <c r="AB105" s="16" t="s">
        <v>2178</v>
      </c>
      <c r="AC105" s="16" t="s">
        <v>2179</v>
      </c>
      <c r="AD105" s="16" t="s">
        <v>756</v>
      </c>
      <c r="AE105" s="16" t="s">
        <v>2180</v>
      </c>
      <c r="AF105" s="16" t="s">
        <v>2181</v>
      </c>
      <c r="AG105" s="16" t="s">
        <v>2182</v>
      </c>
      <c r="AH105" s="16" t="s">
        <v>2183</v>
      </c>
      <c r="AI105" s="16" t="s">
        <v>2175</v>
      </c>
      <c r="AJ105" s="16" t="s">
        <v>2184</v>
      </c>
      <c r="AK105" s="16" t="s">
        <v>2178</v>
      </c>
      <c r="AL105" s="16" t="s">
        <v>690</v>
      </c>
      <c r="AM105" s="16" t="s">
        <v>747</v>
      </c>
      <c r="AN105" s="16" t="s">
        <v>747</v>
      </c>
      <c r="AO105" s="16" t="s">
        <v>2185</v>
      </c>
      <c r="AP105" s="16" t="s">
        <v>2185</v>
      </c>
      <c r="AQ105" s="16" t="s">
        <v>1003</v>
      </c>
      <c r="AR105" s="16" t="s">
        <v>2186</v>
      </c>
      <c r="AS105" s="16" t="s">
        <v>747</v>
      </c>
      <c r="AT105" s="16" t="s">
        <v>2187</v>
      </c>
      <c r="AU105" s="16" t="s">
        <v>190</v>
      </c>
      <c r="AV105" s="16" t="s">
        <v>154</v>
      </c>
      <c r="AW105" s="16" t="s">
        <v>1003</v>
      </c>
      <c r="AX105" s="16" t="s">
        <v>1312</v>
      </c>
      <c r="AY105" s="16" t="s">
        <v>560</v>
      </c>
      <c r="AZ105" s="16" t="s">
        <v>2183</v>
      </c>
      <c r="BA105" s="16" t="s">
        <v>756</v>
      </c>
      <c r="BB105" s="16" t="s">
        <v>756</v>
      </c>
      <c r="BC105" s="16" t="s">
        <v>2188</v>
      </c>
      <c r="BD105" s="16" t="s">
        <v>1529</v>
      </c>
      <c r="BE105" s="16" t="s">
        <v>775</v>
      </c>
      <c r="BF105" s="16" t="s">
        <v>2182</v>
      </c>
      <c r="BG105" s="16" t="s">
        <v>756</v>
      </c>
      <c r="BH105" s="16" t="s">
        <v>756</v>
      </c>
      <c r="BI105" s="16" t="s">
        <v>756</v>
      </c>
      <c r="BJ105" s="16" t="s">
        <v>2189</v>
      </c>
      <c r="BK105" s="16" t="s">
        <v>560</v>
      </c>
      <c r="BL105" s="16" t="s">
        <v>2190</v>
      </c>
      <c r="BM105" s="16" t="s">
        <v>747</v>
      </c>
      <c r="BN105" s="16" t="s">
        <v>2191</v>
      </c>
      <c r="BO105" s="16" t="s">
        <v>756</v>
      </c>
      <c r="BP105" s="16" t="s">
        <v>154</v>
      </c>
      <c r="BQ105" s="16" t="s">
        <v>2192</v>
      </c>
      <c r="BS105" s="16" t="s">
        <v>2178</v>
      </c>
      <c r="BT105" s="16" t="n">
        <f aca="false">49-(COUNTBLANK(U105:BQ105))</f>
        <v>49</v>
      </c>
      <c r="BU105" s="16" t="str">
        <f aca="false">CONCATENATE("*",BS105,"*")</f>
        <v>*compose*</v>
      </c>
      <c r="BV105" s="16" t="n">
        <f aca="false">COUNTIFS(U105:BQ105,BU105)</f>
        <v>0</v>
      </c>
      <c r="BW105" s="18" t="n">
        <f aca="false">BV105/BT105</f>
        <v>0</v>
      </c>
      <c r="BZ105" s="14" t="str">
        <f aca="false">IF(BY105="","",(BY105/BT105))</f>
        <v/>
      </c>
      <c r="CA105" s="16" t="n">
        <f aca="false">COUNTIFS(U105:BQ105,BU106)</f>
        <v>0</v>
      </c>
      <c r="CB105" s="16" t="str">
        <f aca="false">IF(BX105="",BU105,BX105)</f>
        <v>*compose*</v>
      </c>
      <c r="CC105" s="16" t="n">
        <f aca="false">COUNTIFS(U105:BQ105,CB106)</f>
        <v>0</v>
      </c>
      <c r="CD105" s="14" t="n">
        <f aca="false">CC105/BT105</f>
        <v>0</v>
      </c>
      <c r="CE105" s="16" t="s">
        <v>768</v>
      </c>
      <c r="CF105" s="14" t="n">
        <f aca="false">(COUNTIFS(U105:BQ105,CE105))/BT105</f>
        <v>0</v>
      </c>
      <c r="CH105" s="16" t="s">
        <v>769</v>
      </c>
      <c r="CI105" s="14" t="n">
        <f aca="false">(COUNTIFS(U105:BQ105,CH105))/BT105</f>
        <v>0</v>
      </c>
      <c r="CJ105" s="14" t="n">
        <f aca="false">(COUNTIFS(U105:BQ105,CH106))/BT105</f>
        <v>0</v>
      </c>
      <c r="CK105" s="15" t="s">
        <v>756</v>
      </c>
      <c r="CL105" s="16" t="s">
        <v>2193</v>
      </c>
      <c r="CX105" s="16" t="s">
        <v>3664</v>
      </c>
      <c r="CY105" s="16" t="s">
        <v>3723</v>
      </c>
      <c r="CZ105" s="16" t="s">
        <v>3701</v>
      </c>
    </row>
    <row r="106" customFormat="false" ht="14.4" hidden="false" customHeight="false" outlineLevel="0" collapsed="false">
      <c r="A106" s="4" t="s">
        <v>197</v>
      </c>
      <c r="B106" s="4" t="n">
        <v>1</v>
      </c>
      <c r="C106" s="4" t="n">
        <v>1</v>
      </c>
      <c r="D106" s="4" t="n">
        <v>2</v>
      </c>
      <c r="E106" s="4" t="n">
        <v>71</v>
      </c>
      <c r="F106" s="4" t="n">
        <v>37</v>
      </c>
      <c r="G106" s="4" t="n">
        <v>1</v>
      </c>
      <c r="H106" s="4" t="n">
        <v>1037</v>
      </c>
      <c r="I106" s="4" t="n">
        <v>11037</v>
      </c>
      <c r="J106" s="4" t="n">
        <v>1037</v>
      </c>
      <c r="K106" s="4" t="n">
        <v>21037</v>
      </c>
      <c r="L106" s="4" t="s">
        <v>132</v>
      </c>
      <c r="M106" s="16" t="s">
        <v>2194</v>
      </c>
      <c r="N106" s="16" t="s">
        <v>2168</v>
      </c>
      <c r="O106" s="16" t="s">
        <v>2195</v>
      </c>
      <c r="P106" s="16" t="s">
        <v>2196</v>
      </c>
      <c r="Q106" s="16" t="s">
        <v>282</v>
      </c>
      <c r="R106" s="16" t="n">
        <f aca="false">(1+LEN(N106)-LEN(SUBSTITUTE(N106," ","")))+1</f>
        <v>6</v>
      </c>
      <c r="S106" s="16" t="n">
        <f aca="false">(1+LEN(O106)-LEN(SUBSTITUTE(O106," ","")))</f>
        <v>11</v>
      </c>
      <c r="T106" s="16" t="s">
        <v>2171</v>
      </c>
      <c r="U106" s="16" t="s">
        <v>560</v>
      </c>
      <c r="V106" s="16" t="s">
        <v>2197</v>
      </c>
      <c r="W106" s="16" t="s">
        <v>190</v>
      </c>
      <c r="X106" s="16" t="s">
        <v>300</v>
      </c>
      <c r="Y106" s="16" t="s">
        <v>190</v>
      </c>
      <c r="Z106" s="16" t="s">
        <v>1003</v>
      </c>
      <c r="AA106" s="16" t="s">
        <v>2198</v>
      </c>
      <c r="AB106" s="16" t="s">
        <v>190</v>
      </c>
      <c r="AC106" s="16" t="s">
        <v>2199</v>
      </c>
      <c r="AD106" s="16" t="s">
        <v>2200</v>
      </c>
      <c r="AE106" s="16" t="s">
        <v>190</v>
      </c>
      <c r="AF106" s="16" t="s">
        <v>2201</v>
      </c>
      <c r="AG106" s="16" t="s">
        <v>2202</v>
      </c>
      <c r="AH106" s="16" t="s">
        <v>190</v>
      </c>
      <c r="AI106" s="16" t="s">
        <v>2203</v>
      </c>
      <c r="AJ106" s="16" t="s">
        <v>2204</v>
      </c>
      <c r="AK106" s="16" t="s">
        <v>2205</v>
      </c>
      <c r="AL106" s="16" t="s">
        <v>2206</v>
      </c>
      <c r="AM106" s="16" t="s">
        <v>1003</v>
      </c>
      <c r="AN106" s="16" t="s">
        <v>2207</v>
      </c>
      <c r="AO106" s="16" t="s">
        <v>154</v>
      </c>
      <c r="AP106" s="16" t="s">
        <v>2208</v>
      </c>
      <c r="AQ106" s="16" t="s">
        <v>2209</v>
      </c>
      <c r="AR106" s="16" t="s">
        <v>2210</v>
      </c>
      <c r="AS106" s="16" t="s">
        <v>1003</v>
      </c>
      <c r="AT106" s="16" t="s">
        <v>2211</v>
      </c>
      <c r="AU106" s="16" t="s">
        <v>190</v>
      </c>
      <c r="AV106" s="16" t="s">
        <v>190</v>
      </c>
      <c r="AW106" s="16" t="s">
        <v>2212</v>
      </c>
      <c r="AX106" s="16" t="s">
        <v>190</v>
      </c>
      <c r="AY106" s="16" t="s">
        <v>190</v>
      </c>
      <c r="AZ106" s="16" t="s">
        <v>2213</v>
      </c>
      <c r="BA106" s="16" t="s">
        <v>2203</v>
      </c>
      <c r="BB106" s="16" t="s">
        <v>1003</v>
      </c>
      <c r="BC106" s="16" t="s">
        <v>190</v>
      </c>
      <c r="BD106" s="16" t="s">
        <v>1003</v>
      </c>
      <c r="BE106" s="16" t="s">
        <v>190</v>
      </c>
      <c r="BF106" s="16" t="s">
        <v>560</v>
      </c>
      <c r="BG106" s="16" t="s">
        <v>190</v>
      </c>
      <c r="BH106" s="16" t="s">
        <v>190</v>
      </c>
      <c r="BI106" s="16" t="s">
        <v>2214</v>
      </c>
      <c r="BJ106" s="16" t="s">
        <v>2215</v>
      </c>
      <c r="BK106" s="16" t="s">
        <v>2216</v>
      </c>
      <c r="BL106" s="16" t="s">
        <v>2203</v>
      </c>
      <c r="BM106" s="16" t="s">
        <v>190</v>
      </c>
      <c r="BN106" s="12"/>
      <c r="BO106" s="0" t="s">
        <v>2217</v>
      </c>
      <c r="BP106" s="0" t="s">
        <v>2218</v>
      </c>
      <c r="BQ106" s="0" t="s">
        <v>190</v>
      </c>
      <c r="BS106" s="0" t="s">
        <v>190</v>
      </c>
      <c r="BT106" s="0" t="n">
        <f aca="false">49-(COUNTBLANK(U106:BQ106))</f>
        <v>48</v>
      </c>
      <c r="BU106" s="0" t="str">
        <f aca="false">CONCATENATE("*",BS106,"*")</f>
        <v>*sing*</v>
      </c>
      <c r="BV106" s="0" t="n">
        <f aca="false">COUNTIFS(U106:BQ106,BU106)</f>
        <v>0</v>
      </c>
      <c r="BW106" s="18" t="n">
        <f aca="false">BV106/BT106</f>
        <v>0</v>
      </c>
      <c r="BZ106" s="14" t="str">
        <f aca="false">IF(BY106="","",(BY106/BT106))</f>
        <v/>
      </c>
      <c r="CA106" s="0" t="n">
        <f aca="false">COUNTIFS(U106:BQ106,BU105)</f>
        <v>0</v>
      </c>
      <c r="CB106" s="0" t="str">
        <f aca="false">IF(BX106="",BU106,BX106)</f>
        <v>*sing*</v>
      </c>
      <c r="CC106" s="0" t="n">
        <f aca="false">COUNTIFS(U106:BQ106,CB105)</f>
        <v>0</v>
      </c>
      <c r="CD106" s="14" t="n">
        <f aca="false">CC106/BT106</f>
        <v>0</v>
      </c>
      <c r="CE106" s="0" t="s">
        <v>831</v>
      </c>
      <c r="CF106" s="14" t="n">
        <f aca="false">(COUNTIFS(U106:BQ106,CE106))/BT106</f>
        <v>0</v>
      </c>
      <c r="CH106" s="0" t="s">
        <v>832</v>
      </c>
      <c r="CI106" s="14" t="n">
        <f aca="false">(COUNTIFS(U106:BQ106,CH106))/BT106</f>
        <v>0</v>
      </c>
      <c r="CJ106" s="14" t="n">
        <f aca="false">(COUNTIFS(U106:BQ106,CH105))/BT106</f>
        <v>0</v>
      </c>
      <c r="CK106" s="15" t="s">
        <v>190</v>
      </c>
      <c r="CL106" s="0" t="s">
        <v>2193</v>
      </c>
      <c r="CX106" s="16" t="s">
        <v>3664</v>
      </c>
      <c r="CY106" s="16" t="s">
        <v>3723</v>
      </c>
      <c r="CZ106" s="16" t="s">
        <v>3701</v>
      </c>
    </row>
    <row r="107" customFormat="false" ht="14.4" hidden="false" customHeight="false" outlineLevel="0" collapsed="false">
      <c r="A107" s="4" t="s">
        <v>195</v>
      </c>
      <c r="B107" s="4" t="n">
        <v>1</v>
      </c>
      <c r="C107" s="4" t="n">
        <v>1</v>
      </c>
      <c r="D107" s="4" t="n">
        <v>1</v>
      </c>
      <c r="E107" s="4" t="n">
        <v>73</v>
      </c>
      <c r="F107" s="4" t="n">
        <v>39</v>
      </c>
      <c r="G107" s="4" t="n">
        <v>0</v>
      </c>
      <c r="H107" s="4" t="n">
        <v>39</v>
      </c>
      <c r="I107" s="4" t="n">
        <v>10039</v>
      </c>
      <c r="J107" s="4" t="n">
        <v>39</v>
      </c>
      <c r="K107" s="4" t="s">
        <v>200</v>
      </c>
      <c r="L107" s="4" t="s">
        <v>132</v>
      </c>
      <c r="M107" s="0" t="s">
        <v>2263</v>
      </c>
      <c r="N107" s="0" t="s">
        <v>2264</v>
      </c>
      <c r="O107" s="0" t="s">
        <v>2265</v>
      </c>
      <c r="R107" s="0" t="n">
        <f aca="false">(1+LEN(N107)-LEN(SUBSTITUTE(N107," ","")))+1</f>
        <v>6</v>
      </c>
      <c r="S107" s="0" t="n">
        <f aca="false">(1+LEN(O107)-LEN(SUBSTITUTE(O107," ","")))</f>
        <v>9</v>
      </c>
      <c r="T107" s="0" t="s">
        <v>2171</v>
      </c>
      <c r="U107" s="0" t="s">
        <v>747</v>
      </c>
      <c r="V107" s="0" t="s">
        <v>2266</v>
      </c>
      <c r="W107" s="0" t="s">
        <v>2267</v>
      </c>
      <c r="X107" s="0" t="s">
        <v>2268</v>
      </c>
      <c r="Y107" s="0" t="s">
        <v>747</v>
      </c>
      <c r="Z107" s="0" t="s">
        <v>747</v>
      </c>
      <c r="AA107" s="0" t="s">
        <v>2269</v>
      </c>
      <c r="AB107" s="0" t="s">
        <v>756</v>
      </c>
      <c r="AC107" s="0" t="s">
        <v>756</v>
      </c>
      <c r="AD107" s="0" t="s">
        <v>212</v>
      </c>
      <c r="AE107" s="0" t="s">
        <v>300</v>
      </c>
      <c r="AF107" s="0" t="s">
        <v>2270</v>
      </c>
      <c r="AG107" s="0" t="s">
        <v>172</v>
      </c>
      <c r="AH107" s="0" t="s">
        <v>747</v>
      </c>
      <c r="AI107" s="0" t="s">
        <v>1529</v>
      </c>
      <c r="AJ107" s="0" t="s">
        <v>2271</v>
      </c>
      <c r="AK107" s="0" t="s">
        <v>2272</v>
      </c>
      <c r="AL107" s="0" t="s">
        <v>747</v>
      </c>
      <c r="AM107" s="0" t="s">
        <v>756</v>
      </c>
      <c r="AN107" s="0" t="s">
        <v>756</v>
      </c>
      <c r="AO107" s="0" t="s">
        <v>154</v>
      </c>
      <c r="AP107" s="0" t="s">
        <v>1003</v>
      </c>
      <c r="AQ107" s="0" t="s">
        <v>1003</v>
      </c>
      <c r="AR107" s="0" t="s">
        <v>1003</v>
      </c>
      <c r="AS107" s="0" t="s">
        <v>756</v>
      </c>
      <c r="AT107" s="0" t="s">
        <v>747</v>
      </c>
      <c r="AU107" s="0" t="s">
        <v>190</v>
      </c>
      <c r="AV107" s="0" t="s">
        <v>2273</v>
      </c>
      <c r="AW107" s="0" t="s">
        <v>160</v>
      </c>
      <c r="AX107" s="0" t="s">
        <v>535</v>
      </c>
      <c r="AY107" s="0" t="s">
        <v>756</v>
      </c>
      <c r="AZ107" s="0" t="s">
        <v>1003</v>
      </c>
      <c r="BA107" s="0" t="s">
        <v>2274</v>
      </c>
      <c r="BB107" s="0" t="s">
        <v>756</v>
      </c>
      <c r="BC107" s="0" t="s">
        <v>2275</v>
      </c>
      <c r="BD107" s="0" t="s">
        <v>212</v>
      </c>
      <c r="BE107" s="0" t="s">
        <v>747</v>
      </c>
      <c r="BF107" s="0" t="s">
        <v>1003</v>
      </c>
      <c r="BG107" s="0" t="s">
        <v>756</v>
      </c>
      <c r="BH107" s="0" t="s">
        <v>2276</v>
      </c>
      <c r="BI107" s="0" t="s">
        <v>756</v>
      </c>
      <c r="BJ107" s="0" t="s">
        <v>2277</v>
      </c>
      <c r="BK107" s="0" t="s">
        <v>1003</v>
      </c>
      <c r="BL107" s="0" t="s">
        <v>2271</v>
      </c>
      <c r="BM107" s="0" t="s">
        <v>1003</v>
      </c>
      <c r="BN107" s="0" t="s">
        <v>2278</v>
      </c>
      <c r="BO107" s="0" t="s">
        <v>1003</v>
      </c>
      <c r="BP107" s="0" t="s">
        <v>154</v>
      </c>
      <c r="BQ107" s="0" t="s">
        <v>2279</v>
      </c>
      <c r="BS107" s="0" t="s">
        <v>756</v>
      </c>
      <c r="BT107" s="0" t="n">
        <f aca="false">49-(COUNTBLANK(U107:BQ107))</f>
        <v>49</v>
      </c>
      <c r="BU107" s="0" t="str">
        <f aca="false">CONCATENATE("*",BS107,"*")</f>
        <v>*write*</v>
      </c>
      <c r="BV107" s="0" t="n">
        <f aca="false">COUNTIFS(U107:BQ107,BU107)</f>
        <v>0</v>
      </c>
      <c r="BW107" s="14" t="n">
        <f aca="false">BV107/BT107</f>
        <v>0</v>
      </c>
      <c r="BZ107" s="14" t="str">
        <f aca="false">IF(BY107="","",(BY107/BT107))</f>
        <v/>
      </c>
      <c r="CA107" s="0" t="n">
        <f aca="false">COUNTIFS(U107:BQ107,BU108)</f>
        <v>0</v>
      </c>
      <c r="CB107" s="0" t="str">
        <f aca="false">IF(BX107="",BU107,BX107)</f>
        <v>*write*</v>
      </c>
      <c r="CC107" s="0" t="n">
        <f aca="false">COUNTIFS(U107:BQ107,CB108)</f>
        <v>0</v>
      </c>
      <c r="CD107" s="14" t="n">
        <f aca="false">CC107/BT107</f>
        <v>0</v>
      </c>
      <c r="CE107" s="0" t="s">
        <v>768</v>
      </c>
      <c r="CF107" s="14" t="n">
        <f aca="false">(COUNTIFS(U107:BQ107,CE107))/BT107</f>
        <v>0</v>
      </c>
      <c r="CH107" s="0" t="s">
        <v>769</v>
      </c>
      <c r="CI107" s="14" t="n">
        <f aca="false">(COUNTIFS(U107:BQ107,CH107))/BT107</f>
        <v>0</v>
      </c>
      <c r="CJ107" s="14" t="n">
        <f aca="false">(COUNTIFS(U107:BQ107,CH108))/BT107</f>
        <v>0</v>
      </c>
      <c r="CK107" s="15" t="s">
        <v>756</v>
      </c>
      <c r="CL107" s="0" t="s">
        <v>2280</v>
      </c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 t="s">
        <v>3664</v>
      </c>
      <c r="CY107" s="16" t="s">
        <v>3724</v>
      </c>
      <c r="CZ107" s="16" t="s">
        <v>3701</v>
      </c>
    </row>
    <row r="108" customFormat="false" ht="14.4" hidden="false" customHeight="false" outlineLevel="0" collapsed="false">
      <c r="A108" s="4" t="s">
        <v>197</v>
      </c>
      <c r="B108" s="4" t="n">
        <v>1</v>
      </c>
      <c r="C108" s="4" t="n">
        <v>1</v>
      </c>
      <c r="D108" s="4" t="n">
        <v>2</v>
      </c>
      <c r="E108" s="4" t="n">
        <v>73</v>
      </c>
      <c r="F108" s="4" t="n">
        <v>39</v>
      </c>
      <c r="G108" s="4" t="n">
        <v>1</v>
      </c>
      <c r="H108" s="4" t="n">
        <v>1039</v>
      </c>
      <c r="I108" s="4" t="n">
        <v>11039</v>
      </c>
      <c r="J108" s="4" t="n">
        <v>1039</v>
      </c>
      <c r="K108" s="4" t="s">
        <v>200</v>
      </c>
      <c r="L108" s="4" t="s">
        <v>132</v>
      </c>
      <c r="M108" s="0" t="s">
        <v>2281</v>
      </c>
      <c r="N108" s="0" t="s">
        <v>2264</v>
      </c>
      <c r="O108" s="0" t="s">
        <v>2282</v>
      </c>
      <c r="R108" s="0" t="n">
        <f aca="false">(1+LEN(N108)-LEN(SUBSTITUTE(N108," ","")))+1</f>
        <v>6</v>
      </c>
      <c r="S108" s="0" t="n">
        <f aca="false">(1+LEN(O108)-LEN(SUBSTITUTE(O108," ","")))</f>
        <v>9</v>
      </c>
      <c r="T108" s="0" t="s">
        <v>2171</v>
      </c>
      <c r="U108" s="0" t="s">
        <v>1003</v>
      </c>
      <c r="V108" s="0" t="s">
        <v>2283</v>
      </c>
      <c r="W108" s="0" t="s">
        <v>2284</v>
      </c>
      <c r="X108" s="0" t="s">
        <v>1003</v>
      </c>
      <c r="Y108" s="0" t="s">
        <v>190</v>
      </c>
      <c r="Z108" s="0" t="s">
        <v>1003</v>
      </c>
      <c r="AA108" s="0" t="s">
        <v>2285</v>
      </c>
      <c r="AB108" s="0" t="s">
        <v>1003</v>
      </c>
      <c r="AC108" s="0" t="s">
        <v>2271</v>
      </c>
      <c r="AD108" s="0" t="s">
        <v>2286</v>
      </c>
      <c r="AE108" s="0" t="s">
        <v>190</v>
      </c>
      <c r="AF108" s="0" t="s">
        <v>2287</v>
      </c>
      <c r="AG108" s="0" t="s">
        <v>2288</v>
      </c>
      <c r="AH108" s="0" t="s">
        <v>1003</v>
      </c>
      <c r="AI108" s="0" t="s">
        <v>172</v>
      </c>
      <c r="AJ108" s="0" t="s">
        <v>2289</v>
      </c>
      <c r="AK108" s="0" t="s">
        <v>2290</v>
      </c>
      <c r="AL108" s="0" t="s">
        <v>2291</v>
      </c>
      <c r="AM108" s="0" t="s">
        <v>1003</v>
      </c>
      <c r="AN108" s="0" t="s">
        <v>2292</v>
      </c>
      <c r="AO108" s="0" t="s">
        <v>2293</v>
      </c>
      <c r="AP108" s="0" t="s">
        <v>2294</v>
      </c>
      <c r="AQ108" s="0" t="s">
        <v>212</v>
      </c>
      <c r="AR108" s="0" t="s">
        <v>2295</v>
      </c>
      <c r="AS108" s="0" t="s">
        <v>2296</v>
      </c>
      <c r="AT108" s="0" t="s">
        <v>2297</v>
      </c>
      <c r="AU108" s="0" t="s">
        <v>1049</v>
      </c>
      <c r="AV108" s="0" t="s">
        <v>2298</v>
      </c>
      <c r="AW108" s="0" t="s">
        <v>1003</v>
      </c>
      <c r="AX108" s="0" t="s">
        <v>190</v>
      </c>
      <c r="AY108" s="0" t="s">
        <v>154</v>
      </c>
      <c r="AZ108" s="0" t="s">
        <v>2285</v>
      </c>
      <c r="BA108" s="0" t="s">
        <v>2299</v>
      </c>
      <c r="BB108" s="0" t="s">
        <v>1003</v>
      </c>
      <c r="BC108" s="0" t="s">
        <v>2300</v>
      </c>
      <c r="BD108" s="0" t="s">
        <v>1003</v>
      </c>
      <c r="BE108" s="0" t="s">
        <v>2301</v>
      </c>
      <c r="BF108" s="0" t="s">
        <v>190</v>
      </c>
      <c r="BG108" s="0" t="s">
        <v>235</v>
      </c>
      <c r="BH108" s="0" t="s">
        <v>2271</v>
      </c>
      <c r="BI108" s="0" t="s">
        <v>2302</v>
      </c>
      <c r="BJ108" s="0" t="s">
        <v>1003</v>
      </c>
      <c r="BK108" s="0" t="s">
        <v>1003</v>
      </c>
      <c r="BL108" s="0" t="s">
        <v>2303</v>
      </c>
      <c r="BM108" s="0" t="s">
        <v>2304</v>
      </c>
      <c r="BN108" s="0" t="s">
        <v>1003</v>
      </c>
      <c r="BO108" s="0" t="s">
        <v>2285</v>
      </c>
      <c r="BP108" s="0" t="s">
        <v>2305</v>
      </c>
      <c r="BQ108" s="0" t="s">
        <v>1003</v>
      </c>
      <c r="BS108" s="0" t="s">
        <v>1049</v>
      </c>
      <c r="BT108" s="0" t="n">
        <f aca="false">49-(COUNTBLANK(U108:BQ108))</f>
        <v>49</v>
      </c>
      <c r="BU108" s="0" t="str">
        <f aca="false">CONCATENATE("*",BS108,"*")</f>
        <v>*act*</v>
      </c>
      <c r="BV108" s="0" t="n">
        <f aca="false">COUNTIFS(U108:BQ108,BU108)</f>
        <v>0</v>
      </c>
      <c r="BW108" s="14" t="n">
        <f aca="false">BV108/BT108</f>
        <v>0</v>
      </c>
      <c r="BX108" s="0" t="s">
        <v>2306</v>
      </c>
      <c r="BY108" s="0" t="n">
        <f aca="false">COUNTIFS(U108:BQ108,BX108)</f>
        <v>0</v>
      </c>
      <c r="BZ108" s="14" t="n">
        <f aca="false">IF(BY108="","",(BY108/BT108))</f>
        <v>0</v>
      </c>
      <c r="CA108" s="0" t="n">
        <f aca="false">COUNTIFS(U108:BQ108,BU107)</f>
        <v>0</v>
      </c>
      <c r="CB108" s="0" t="str">
        <f aca="false">IF(BX108="",BU108,BX108)</f>
        <v>*perform*</v>
      </c>
      <c r="CC108" s="0" t="n">
        <f aca="false">COUNTIFS(U108:BQ108,CB107)</f>
        <v>0</v>
      </c>
      <c r="CD108" s="14" t="n">
        <f aca="false">CC108/BT108</f>
        <v>0</v>
      </c>
      <c r="CE108" s="0" t="s">
        <v>2306</v>
      </c>
      <c r="CF108" s="14" t="n">
        <f aca="false">(COUNTIFS(U108:BQ108,CE108))/BT108</f>
        <v>0</v>
      </c>
      <c r="CH108" s="0" t="s">
        <v>2307</v>
      </c>
      <c r="CI108" s="14" t="n">
        <f aca="false">(COUNTIFS(U108:BQ108,CH108))/BT108</f>
        <v>0</v>
      </c>
      <c r="CJ108" s="14" t="n">
        <f aca="false">(COUNTIFS(U108:BQ108,CH107))/BT108</f>
        <v>0</v>
      </c>
      <c r="CK108" s="15" t="s">
        <v>1003</v>
      </c>
      <c r="CL108" s="0" t="s">
        <v>2280</v>
      </c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 t="s">
        <v>3664</v>
      </c>
      <c r="CY108" s="16" t="s">
        <v>3724</v>
      </c>
      <c r="CZ108" s="16" t="s">
        <v>3701</v>
      </c>
    </row>
    <row r="109" s="16" customFormat="true" ht="14.4" hidden="false" customHeight="false" outlineLevel="0" collapsed="false">
      <c r="A109" s="4" t="s">
        <v>167</v>
      </c>
      <c r="B109" s="4" t="n">
        <v>1</v>
      </c>
      <c r="C109" s="4" t="n">
        <v>1</v>
      </c>
      <c r="D109" s="4" t="n">
        <v>1</v>
      </c>
      <c r="E109" s="4" t="n">
        <v>94</v>
      </c>
      <c r="F109" s="4" t="n">
        <v>49</v>
      </c>
      <c r="G109" s="4" t="n">
        <v>0</v>
      </c>
      <c r="H109" s="4" t="n">
        <v>49</v>
      </c>
      <c r="I109" s="4" t="n">
        <v>10049</v>
      </c>
      <c r="J109" s="4" t="n">
        <v>49</v>
      </c>
      <c r="K109" s="4" t="s">
        <v>200</v>
      </c>
      <c r="L109" s="4" t="s">
        <v>132</v>
      </c>
      <c r="M109" s="16" t="s">
        <v>2769</v>
      </c>
      <c r="N109" s="16" t="s">
        <v>2770</v>
      </c>
      <c r="O109" s="16" t="s">
        <v>2771</v>
      </c>
      <c r="R109" s="16" t="n">
        <f aca="false">(1+LEN(N109)-LEN(SUBSTITUTE(N109," ","")))+1</f>
        <v>5</v>
      </c>
      <c r="S109" s="16" t="n">
        <f aca="false">(1+LEN(O109)-LEN(SUBSTITUTE(O109," ","")))</f>
        <v>8</v>
      </c>
      <c r="T109" s="16" t="s">
        <v>2724</v>
      </c>
      <c r="U109" s="16" t="s">
        <v>2772</v>
      </c>
      <c r="V109" s="16" t="s">
        <v>2773</v>
      </c>
      <c r="W109" s="16" t="s">
        <v>2774</v>
      </c>
      <c r="X109" s="16" t="s">
        <v>2775</v>
      </c>
      <c r="Y109" s="16" t="s">
        <v>186</v>
      </c>
      <c r="Z109" s="12"/>
      <c r="AA109" s="16" t="s">
        <v>2776</v>
      </c>
      <c r="AB109" s="16" t="s">
        <v>186</v>
      </c>
      <c r="AC109" s="16" t="s">
        <v>2777</v>
      </c>
      <c r="AD109" s="16" t="s">
        <v>938</v>
      </c>
      <c r="AE109" s="16" t="s">
        <v>2772</v>
      </c>
      <c r="AF109" s="16" t="s">
        <v>2778</v>
      </c>
      <c r="AG109" s="16" t="s">
        <v>2772</v>
      </c>
      <c r="AH109" s="16" t="s">
        <v>186</v>
      </c>
      <c r="AI109" s="16" t="s">
        <v>186</v>
      </c>
      <c r="AJ109" s="16" t="s">
        <v>2779</v>
      </c>
      <c r="AK109" s="16" t="s">
        <v>186</v>
      </c>
      <c r="AL109" s="16" t="s">
        <v>186</v>
      </c>
      <c r="AM109" s="16" t="s">
        <v>186</v>
      </c>
      <c r="AN109" s="16" t="s">
        <v>582</v>
      </c>
      <c r="AO109" s="16" t="s">
        <v>2780</v>
      </c>
      <c r="AP109" s="16" t="s">
        <v>186</v>
      </c>
      <c r="AQ109" s="16" t="s">
        <v>186</v>
      </c>
      <c r="AR109" s="16" t="s">
        <v>2776</v>
      </c>
      <c r="AS109" s="16" t="s">
        <v>186</v>
      </c>
      <c r="AT109" s="16" t="s">
        <v>186</v>
      </c>
      <c r="AU109" s="16" t="s">
        <v>186</v>
      </c>
      <c r="AV109" s="16" t="s">
        <v>2781</v>
      </c>
      <c r="AW109" s="16" t="s">
        <v>2782</v>
      </c>
      <c r="AX109" s="16" t="s">
        <v>1793</v>
      </c>
      <c r="AY109" s="16" t="s">
        <v>186</v>
      </c>
      <c r="AZ109" s="16" t="s">
        <v>186</v>
      </c>
      <c r="BA109" s="16" t="s">
        <v>2776</v>
      </c>
      <c r="BB109" s="16" t="s">
        <v>186</v>
      </c>
      <c r="BC109" s="16" t="s">
        <v>2779</v>
      </c>
      <c r="BD109" s="16" t="s">
        <v>2776</v>
      </c>
      <c r="BE109" s="16" t="s">
        <v>2776</v>
      </c>
      <c r="BF109" s="16" t="s">
        <v>2776</v>
      </c>
      <c r="BG109" s="16" t="s">
        <v>186</v>
      </c>
      <c r="BH109" s="16" t="s">
        <v>186</v>
      </c>
      <c r="BI109" s="16" t="s">
        <v>186</v>
      </c>
      <c r="BJ109" s="16" t="s">
        <v>2776</v>
      </c>
      <c r="BK109" s="16" t="s">
        <v>186</v>
      </c>
      <c r="BL109" s="16" t="s">
        <v>2783</v>
      </c>
      <c r="BM109" s="16" t="s">
        <v>2784</v>
      </c>
      <c r="BN109" s="16" t="s">
        <v>2785</v>
      </c>
      <c r="BO109" s="16" t="s">
        <v>2786</v>
      </c>
      <c r="BP109" s="16" t="s">
        <v>482</v>
      </c>
      <c r="BQ109" s="16" t="s">
        <v>2787</v>
      </c>
      <c r="BS109" s="16" t="s">
        <v>186</v>
      </c>
      <c r="BT109" s="16" t="n">
        <f aca="false">49-(COUNTBLANK(U109:BQ109))</f>
        <v>48</v>
      </c>
      <c r="BU109" s="16" t="str">
        <f aca="false">CONCATENATE("*",BS109,"*")</f>
        <v>*eat*</v>
      </c>
      <c r="BV109" s="16" t="n">
        <f aca="false">COUNTIFS(U109:BQ109,BU109)</f>
        <v>0</v>
      </c>
      <c r="BW109" s="18" t="n">
        <f aca="false">BV109/BT109</f>
        <v>0</v>
      </c>
      <c r="BZ109" s="14" t="str">
        <f aca="false">IF(BY109="","",(BY109/BT109))</f>
        <v/>
      </c>
      <c r="CA109" s="16" t="n">
        <f aca="false">COUNTIFS(U109:BQ109,BU110)</f>
        <v>0</v>
      </c>
      <c r="CB109" s="16" t="str">
        <f aca="false">IF(BX109="",BU109,BX109)</f>
        <v>*eat*</v>
      </c>
      <c r="CC109" s="16" t="n">
        <f aca="false">COUNTIFS(U109:BQ109,CB110)</f>
        <v>0</v>
      </c>
      <c r="CD109" s="14" t="n">
        <f aca="false">CC109/BT109</f>
        <v>0</v>
      </c>
      <c r="CE109" s="16" t="s">
        <v>193</v>
      </c>
      <c r="CF109" s="14" t="n">
        <f aca="false">(COUNTIFS(U109:BQ109,CE109))/BT109</f>
        <v>0</v>
      </c>
      <c r="CH109" s="16" t="s">
        <v>194</v>
      </c>
      <c r="CI109" s="14" t="n">
        <f aca="false">(COUNTIFS(U109:BQ109,CH109))/BT109</f>
        <v>0</v>
      </c>
      <c r="CJ109" s="14" t="n">
        <f aca="false">(COUNTIFS(U109:BQ109,CH110))/BT109</f>
        <v>0</v>
      </c>
      <c r="CK109" s="15" t="s">
        <v>186</v>
      </c>
      <c r="CL109" s="16" t="s">
        <v>2788</v>
      </c>
      <c r="CP109" s="16" t="s">
        <v>3725</v>
      </c>
      <c r="CQ109" s="14" t="n">
        <v>0</v>
      </c>
      <c r="CR109" s="16" t="str">
        <f aca="false">CONCATENATE(CP109,CS109)</f>
        <v>devour*</v>
      </c>
      <c r="CS109" s="16" t="s">
        <v>3639</v>
      </c>
      <c r="CT109" s="16" t="n">
        <f aca="false">CP110</f>
        <v>0</v>
      </c>
      <c r="CU109" s="16" t="str">
        <f aca="false">CONCATENATE(CT109,CS109)</f>
        <v>0*</v>
      </c>
      <c r="CV109" s="14" t="n">
        <f aca="false">(COUNTIFS(U109:BQ109,CU109))/BT109</f>
        <v>0</v>
      </c>
      <c r="CX109" s="16" t="s">
        <v>3650</v>
      </c>
      <c r="CY109" s="16" t="s">
        <v>3726</v>
      </c>
      <c r="CZ109" s="16" t="s">
        <v>3701</v>
      </c>
    </row>
    <row r="110" customFormat="false" ht="14.4" hidden="false" customHeight="false" outlineLevel="0" collapsed="false">
      <c r="A110" s="4" t="s">
        <v>195</v>
      </c>
      <c r="B110" s="4" t="n">
        <v>1</v>
      </c>
      <c r="C110" s="4" t="n">
        <v>1</v>
      </c>
      <c r="D110" s="4" t="n">
        <v>2</v>
      </c>
      <c r="E110" s="4" t="n">
        <v>94</v>
      </c>
      <c r="F110" s="4" t="n">
        <v>49</v>
      </c>
      <c r="G110" s="4" t="n">
        <v>1</v>
      </c>
      <c r="H110" s="4" t="n">
        <v>1049</v>
      </c>
      <c r="I110" s="4" t="n">
        <v>11049</v>
      </c>
      <c r="J110" s="4" t="n">
        <v>1049</v>
      </c>
      <c r="K110" s="4" t="s">
        <v>200</v>
      </c>
      <c r="L110" s="4" t="s">
        <v>132</v>
      </c>
      <c r="M110" s="0" t="s">
        <v>2789</v>
      </c>
      <c r="N110" s="0" t="s">
        <v>2770</v>
      </c>
      <c r="O110" s="0" t="s">
        <v>2790</v>
      </c>
      <c r="R110" s="0" t="n">
        <f aca="false">(1+LEN(N110)-LEN(SUBSTITUTE(N110," ","")))+1</f>
        <v>5</v>
      </c>
      <c r="S110" s="0" t="n">
        <f aca="false">(1+LEN(O110)-LEN(SUBSTITUTE(O110," ","")))</f>
        <v>8</v>
      </c>
      <c r="T110" s="0" t="s">
        <v>2724</v>
      </c>
      <c r="U110" s="0" t="s">
        <v>2791</v>
      </c>
      <c r="V110" s="0" t="s">
        <v>2792</v>
      </c>
      <c r="W110" s="0" t="s">
        <v>2793</v>
      </c>
      <c r="X110" s="0" t="s">
        <v>2794</v>
      </c>
      <c r="Y110" s="0" t="s">
        <v>2794</v>
      </c>
      <c r="Z110" s="0" t="s">
        <v>2795</v>
      </c>
      <c r="AA110" s="0" t="s">
        <v>2796</v>
      </c>
      <c r="AB110" s="0" t="s">
        <v>2794</v>
      </c>
      <c r="AC110" s="0" t="s">
        <v>2797</v>
      </c>
      <c r="AD110" s="0" t="s">
        <v>2798</v>
      </c>
      <c r="AE110" s="0" t="s">
        <v>2799</v>
      </c>
      <c r="AF110" s="0" t="s">
        <v>2800</v>
      </c>
      <c r="AG110" s="0" t="s">
        <v>2801</v>
      </c>
      <c r="AH110" s="0" t="s">
        <v>2794</v>
      </c>
      <c r="AI110" s="0" t="s">
        <v>2794</v>
      </c>
      <c r="AJ110" s="0" t="s">
        <v>2802</v>
      </c>
      <c r="AK110" s="0" t="s">
        <v>2803</v>
      </c>
      <c r="AL110" s="0" t="s">
        <v>2794</v>
      </c>
      <c r="AM110" s="0" t="s">
        <v>2794</v>
      </c>
      <c r="AN110" s="0" t="s">
        <v>2804</v>
      </c>
      <c r="AO110" s="0" t="s">
        <v>2805</v>
      </c>
      <c r="AP110" s="0" t="s">
        <v>2806</v>
      </c>
      <c r="AQ110" s="0" t="s">
        <v>2807</v>
      </c>
      <c r="AR110" s="0" t="s">
        <v>2808</v>
      </c>
      <c r="AS110" s="0" t="s">
        <v>2809</v>
      </c>
      <c r="AT110" s="0" t="s">
        <v>2794</v>
      </c>
      <c r="AU110" s="0" t="s">
        <v>2794</v>
      </c>
      <c r="AV110" s="0" t="s">
        <v>2794</v>
      </c>
      <c r="AW110" s="0" t="s">
        <v>2794</v>
      </c>
      <c r="AX110" s="0" t="s">
        <v>2799</v>
      </c>
      <c r="AY110" s="0" t="s">
        <v>2794</v>
      </c>
      <c r="AZ110" s="0" t="s">
        <v>2810</v>
      </c>
      <c r="BA110" s="0" t="s">
        <v>2794</v>
      </c>
      <c r="BB110" s="0" t="s">
        <v>2811</v>
      </c>
      <c r="BC110" s="0" t="s">
        <v>2794</v>
      </c>
      <c r="BD110" s="0" t="s">
        <v>2812</v>
      </c>
      <c r="BE110" s="0" t="s">
        <v>2811</v>
      </c>
      <c r="BF110" s="0" t="s">
        <v>2794</v>
      </c>
      <c r="BG110" s="0" t="s">
        <v>2813</v>
      </c>
      <c r="BH110" s="0" t="s">
        <v>2794</v>
      </c>
      <c r="BI110" s="0" t="s">
        <v>2814</v>
      </c>
      <c r="BJ110" s="0" t="s">
        <v>2794</v>
      </c>
      <c r="BK110" s="0" t="s">
        <v>2794</v>
      </c>
      <c r="BL110" s="0" t="s">
        <v>2815</v>
      </c>
      <c r="BM110" s="0" t="s">
        <v>2816</v>
      </c>
      <c r="BN110" s="0" t="s">
        <v>2817</v>
      </c>
      <c r="BO110" s="0" t="s">
        <v>2794</v>
      </c>
      <c r="BP110" s="0" t="s">
        <v>2794</v>
      </c>
      <c r="BQ110" s="0" t="s">
        <v>1741</v>
      </c>
      <c r="BS110" s="0" t="s">
        <v>2794</v>
      </c>
      <c r="BT110" s="0" t="n">
        <f aca="false">49-(COUNTBLANK(U110:BQ110))</f>
        <v>49</v>
      </c>
      <c r="BU110" s="0" t="str">
        <f aca="false">CONCATENATE("*",BS110,"*")</f>
        <v>*steal*</v>
      </c>
      <c r="BV110" s="0" t="n">
        <f aca="false">COUNTIFS(U110:BQ110,BU110)</f>
        <v>0</v>
      </c>
      <c r="BW110" s="18" t="n">
        <f aca="false">BV110/BT110</f>
        <v>0</v>
      </c>
      <c r="BZ110" s="14" t="str">
        <f aca="false">IF(BY110="","",(BY110/BT110))</f>
        <v/>
      </c>
      <c r="CA110" s="0" t="n">
        <f aca="false">COUNTIFS(U110:BQ110,BU109)</f>
        <v>0</v>
      </c>
      <c r="CB110" s="0" t="str">
        <f aca="false">IF(BX110="",BU110,BX110)</f>
        <v>*steal*</v>
      </c>
      <c r="CC110" s="0" t="n">
        <f aca="false">COUNTIFS(U110:BQ110,CB109)</f>
        <v>0</v>
      </c>
      <c r="CD110" s="14" t="n">
        <f aca="false">CC110/BT110</f>
        <v>0</v>
      </c>
      <c r="CE110" s="0" t="s">
        <v>2818</v>
      </c>
      <c r="CF110" s="14" t="n">
        <f aca="false">(COUNTIFS(U110:BQ110,CE110))/BT110</f>
        <v>0</v>
      </c>
      <c r="CH110" s="0" t="s">
        <v>2819</v>
      </c>
      <c r="CI110" s="14" t="n">
        <f aca="false">(COUNTIFS(U110:BQ110,CH110))/BT110</f>
        <v>0</v>
      </c>
      <c r="CJ110" s="14" t="n">
        <f aca="false">(COUNTIFS(U110:BQ110,CH109))/BT110</f>
        <v>0</v>
      </c>
      <c r="CK110" s="15" t="s">
        <v>2794</v>
      </c>
      <c r="CL110" s="0" t="s">
        <v>2788</v>
      </c>
      <c r="CX110" s="16" t="s">
        <v>3650</v>
      </c>
      <c r="CY110" s="16" t="s">
        <v>3726</v>
      </c>
      <c r="CZ110" s="16" t="s">
        <v>3701</v>
      </c>
    </row>
    <row r="111" customFormat="false" ht="14.4" hidden="false" customHeight="false" outlineLevel="0" collapsed="false">
      <c r="A111" s="4" t="s">
        <v>167</v>
      </c>
      <c r="B111" s="4" t="n">
        <v>1</v>
      </c>
      <c r="C111" s="4" t="n">
        <v>1</v>
      </c>
      <c r="D111" s="4" t="n">
        <v>1</v>
      </c>
      <c r="E111" s="4" t="n">
        <v>98</v>
      </c>
      <c r="F111" s="4" t="n">
        <v>50</v>
      </c>
      <c r="G111" s="4" t="n">
        <v>0</v>
      </c>
      <c r="H111" s="4" t="n">
        <v>50</v>
      </c>
      <c r="I111" s="4" t="n">
        <v>10050</v>
      </c>
      <c r="J111" s="4" t="n">
        <v>50</v>
      </c>
      <c r="K111" s="4" t="s">
        <v>200</v>
      </c>
      <c r="L111" s="4" t="s">
        <v>132</v>
      </c>
      <c r="M111" s="0" t="s">
        <v>2820</v>
      </c>
      <c r="N111" s="0" t="s">
        <v>2821</v>
      </c>
      <c r="O111" s="0" t="s">
        <v>2822</v>
      </c>
      <c r="R111" s="0" t="n">
        <f aca="false">(1+LEN(N111)-LEN(SUBSTITUTE(N111," ","")))+1</f>
        <v>6</v>
      </c>
      <c r="S111" s="0" t="n">
        <f aca="false">(1+LEN(O111)-LEN(SUBSTITUTE(O111," ","")))</f>
        <v>11</v>
      </c>
      <c r="T111" s="0" t="s">
        <v>2724</v>
      </c>
      <c r="U111" s="0" t="s">
        <v>2823</v>
      </c>
      <c r="V111" s="0" t="s">
        <v>2824</v>
      </c>
      <c r="W111" s="0" t="s">
        <v>2825</v>
      </c>
      <c r="X111" s="0" t="s">
        <v>1741</v>
      </c>
      <c r="Y111" s="0" t="s">
        <v>2799</v>
      </c>
      <c r="Z111" s="0" t="s">
        <v>2826</v>
      </c>
      <c r="AA111" s="0" t="s">
        <v>2823</v>
      </c>
      <c r="AB111" s="0" t="s">
        <v>1312</v>
      </c>
      <c r="AC111" s="0" t="s">
        <v>2799</v>
      </c>
      <c r="AD111" s="0" t="s">
        <v>1741</v>
      </c>
      <c r="AE111" s="0" t="s">
        <v>2827</v>
      </c>
      <c r="AF111" s="0" t="s">
        <v>2828</v>
      </c>
      <c r="AG111" s="0" t="s">
        <v>482</v>
      </c>
      <c r="AH111" s="0" t="s">
        <v>2829</v>
      </c>
      <c r="AI111" s="0" t="s">
        <v>2794</v>
      </c>
      <c r="AJ111" s="0" t="s">
        <v>2830</v>
      </c>
      <c r="AK111" s="0" t="s">
        <v>482</v>
      </c>
      <c r="AL111" s="0" t="s">
        <v>2831</v>
      </c>
      <c r="AM111" s="0" t="s">
        <v>2832</v>
      </c>
      <c r="AN111" s="0" t="s">
        <v>1741</v>
      </c>
      <c r="AO111" s="0" t="s">
        <v>2830</v>
      </c>
      <c r="AP111" s="0" t="s">
        <v>2833</v>
      </c>
      <c r="AQ111" s="0" t="s">
        <v>1975</v>
      </c>
      <c r="AR111" s="0" t="s">
        <v>2834</v>
      </c>
      <c r="AS111" s="0" t="s">
        <v>2835</v>
      </c>
      <c r="AT111" s="0" t="s">
        <v>2836</v>
      </c>
      <c r="AU111" s="0" t="s">
        <v>677</v>
      </c>
      <c r="AV111" s="0" t="s">
        <v>2837</v>
      </c>
      <c r="AW111" s="0" t="s">
        <v>2838</v>
      </c>
      <c r="AX111" s="0" t="s">
        <v>1312</v>
      </c>
      <c r="AY111" s="0" t="s">
        <v>1741</v>
      </c>
      <c r="AZ111" s="0" t="s">
        <v>2823</v>
      </c>
      <c r="BA111" s="0" t="s">
        <v>2839</v>
      </c>
      <c r="BB111" s="0" t="s">
        <v>2799</v>
      </c>
      <c r="BC111" s="0" t="s">
        <v>2840</v>
      </c>
      <c r="BD111" s="0" t="s">
        <v>2823</v>
      </c>
      <c r="BE111" s="0" t="s">
        <v>2832</v>
      </c>
      <c r="BF111" s="0" t="s">
        <v>706</v>
      </c>
      <c r="BG111" s="0" t="s">
        <v>1741</v>
      </c>
      <c r="BH111" s="0" t="s">
        <v>1741</v>
      </c>
      <c r="BI111" s="0" t="s">
        <v>1741</v>
      </c>
      <c r="BJ111" s="0" t="s">
        <v>2841</v>
      </c>
      <c r="BK111" s="0" t="s">
        <v>2842</v>
      </c>
      <c r="BL111" s="0" t="s">
        <v>2843</v>
      </c>
      <c r="BM111" s="0" t="s">
        <v>1646</v>
      </c>
      <c r="BN111" s="0" t="s">
        <v>2844</v>
      </c>
      <c r="BO111" s="0" t="s">
        <v>1741</v>
      </c>
      <c r="BP111" s="0" t="s">
        <v>2799</v>
      </c>
      <c r="BQ111" s="0" t="s">
        <v>2845</v>
      </c>
      <c r="BS111" s="0" t="s">
        <v>1741</v>
      </c>
      <c r="BT111" s="0" t="n">
        <f aca="false">49-(COUNTBLANK(U111:BQ111))</f>
        <v>49</v>
      </c>
      <c r="BU111" s="0" t="str">
        <f aca="false">CONCATENATE("*",BS111,"*")</f>
        <v>*buy*</v>
      </c>
      <c r="BV111" s="0" t="n">
        <f aca="false">COUNTIFS(U111:BQ111,BU111)</f>
        <v>0</v>
      </c>
      <c r="BW111" s="13" t="n">
        <f aca="false">BV111/BT111</f>
        <v>0</v>
      </c>
      <c r="BZ111" s="14" t="str">
        <f aca="false">IF(BY111="","",(BY111/BT111))</f>
        <v/>
      </c>
      <c r="CA111" s="0" t="n">
        <f aca="false">COUNTIFS(U111:BQ111,BU112)</f>
        <v>0</v>
      </c>
      <c r="CB111" s="0" t="str">
        <f aca="false">IF(BX111="",BU111,BX111)</f>
        <v>*buy*</v>
      </c>
      <c r="CC111" s="0" t="n">
        <f aca="false">COUNTIFS(U111:BQ111,CB112)</f>
        <v>0</v>
      </c>
      <c r="CD111" s="14" t="n">
        <f aca="false">CC111/BT111</f>
        <v>0</v>
      </c>
      <c r="CE111" s="0" t="s">
        <v>2846</v>
      </c>
      <c r="CF111" s="14" t="n">
        <f aca="false">(COUNTIFS(U111:BQ111,CE111))/BT111</f>
        <v>0</v>
      </c>
      <c r="CH111" s="0" t="s">
        <v>2847</v>
      </c>
      <c r="CI111" s="14" t="n">
        <f aca="false">(COUNTIFS(U111:BQ111,CH111))/BT111</f>
        <v>0</v>
      </c>
      <c r="CJ111" s="14" t="n">
        <f aca="false">(COUNTIFS(U111:BQ111,CH112))/BT111</f>
        <v>0</v>
      </c>
      <c r="CK111" s="15" t="s">
        <v>1741</v>
      </c>
      <c r="CL111" s="0" t="s">
        <v>2848</v>
      </c>
      <c r="CO111" s="16"/>
      <c r="CP111" s="0" t="s">
        <v>3727</v>
      </c>
      <c r="CQ111" s="14" t="n">
        <v>0</v>
      </c>
      <c r="CR111" s="0" t="str">
        <f aca="false">CONCATENATE(CP111,CS111)</f>
        <v>charge*</v>
      </c>
      <c r="CS111" s="0" t="s">
        <v>3639</v>
      </c>
      <c r="CT111" s="0" t="n">
        <f aca="false">CP112</f>
        <v>0</v>
      </c>
      <c r="CU111" s="0" t="str">
        <f aca="false">CONCATENATE(CT111,CS111)</f>
        <v>0*</v>
      </c>
      <c r="CV111" s="14" t="n">
        <f aca="false">(COUNTIFS(U111:BQ111,CU111))/BT111</f>
        <v>0</v>
      </c>
      <c r="CW111" s="16"/>
      <c r="CX111" s="16" t="s">
        <v>3650</v>
      </c>
      <c r="CY111" s="16" t="s">
        <v>3728</v>
      </c>
      <c r="CZ111" s="16" t="s">
        <v>3701</v>
      </c>
    </row>
    <row r="112" customFormat="false" ht="14.4" hidden="false" customHeight="false" outlineLevel="0" collapsed="false">
      <c r="A112" s="4" t="s">
        <v>195</v>
      </c>
      <c r="B112" s="4" t="n">
        <v>1</v>
      </c>
      <c r="C112" s="4" t="n">
        <v>1</v>
      </c>
      <c r="D112" s="4" t="n">
        <v>2</v>
      </c>
      <c r="E112" s="4" t="n">
        <v>98</v>
      </c>
      <c r="F112" s="4" t="n">
        <v>50</v>
      </c>
      <c r="G112" s="4" t="n">
        <v>1</v>
      </c>
      <c r="H112" s="4" t="n">
        <v>1050</v>
      </c>
      <c r="I112" s="4" t="n">
        <v>11050</v>
      </c>
      <c r="J112" s="4" t="n">
        <v>1050</v>
      </c>
      <c r="K112" s="4" t="s">
        <v>200</v>
      </c>
      <c r="L112" s="4" t="s">
        <v>132</v>
      </c>
      <c r="M112" s="0" t="s">
        <v>2849</v>
      </c>
      <c r="N112" s="0" t="s">
        <v>2821</v>
      </c>
      <c r="O112" s="0" t="s">
        <v>2850</v>
      </c>
      <c r="R112" s="0" t="n">
        <f aca="false">(1+LEN(N112)-LEN(SUBSTITUTE(N112," ","")))+1</f>
        <v>6</v>
      </c>
      <c r="S112" s="0" t="n">
        <f aca="false">(1+LEN(O112)-LEN(SUBSTITUTE(O112," ","")))</f>
        <v>11</v>
      </c>
      <c r="T112" s="0" t="s">
        <v>2724</v>
      </c>
      <c r="U112" s="0" t="s">
        <v>304</v>
      </c>
      <c r="V112" s="0" t="s">
        <v>1290</v>
      </c>
      <c r="W112" s="0" t="s">
        <v>1290</v>
      </c>
      <c r="X112" s="0" t="s">
        <v>304</v>
      </c>
      <c r="Y112" s="0" t="s">
        <v>1290</v>
      </c>
      <c r="Z112" s="0" t="s">
        <v>1290</v>
      </c>
      <c r="AA112" s="0" t="s">
        <v>1290</v>
      </c>
      <c r="AB112" s="0" t="s">
        <v>304</v>
      </c>
      <c r="AC112" s="12"/>
      <c r="AD112" s="0" t="s">
        <v>2851</v>
      </c>
      <c r="AE112" s="0" t="s">
        <v>644</v>
      </c>
      <c r="AF112" s="0" t="s">
        <v>2852</v>
      </c>
      <c r="AG112" s="0" t="s">
        <v>2853</v>
      </c>
      <c r="AH112" s="0" t="s">
        <v>1290</v>
      </c>
      <c r="AI112" s="0" t="s">
        <v>1290</v>
      </c>
      <c r="AJ112" s="0" t="s">
        <v>1290</v>
      </c>
      <c r="AK112" s="0" t="s">
        <v>2853</v>
      </c>
      <c r="AL112" s="0" t="s">
        <v>2854</v>
      </c>
      <c r="AM112" s="0" t="s">
        <v>304</v>
      </c>
      <c r="AN112" s="0" t="s">
        <v>2855</v>
      </c>
      <c r="AO112" s="0" t="s">
        <v>304</v>
      </c>
      <c r="AP112" s="0" t="s">
        <v>1290</v>
      </c>
      <c r="AQ112" s="0" t="s">
        <v>304</v>
      </c>
      <c r="AR112" s="0" t="s">
        <v>2856</v>
      </c>
      <c r="AS112" s="0" t="s">
        <v>2857</v>
      </c>
      <c r="AT112" s="0" t="s">
        <v>1626</v>
      </c>
      <c r="AU112" s="0" t="s">
        <v>1290</v>
      </c>
      <c r="AV112" s="0" t="s">
        <v>304</v>
      </c>
      <c r="AW112" s="0" t="s">
        <v>304</v>
      </c>
      <c r="AX112" s="0" t="s">
        <v>1652</v>
      </c>
      <c r="AY112" s="0" t="s">
        <v>2858</v>
      </c>
      <c r="AZ112" s="0" t="s">
        <v>1290</v>
      </c>
      <c r="BA112" s="0" t="s">
        <v>1290</v>
      </c>
      <c r="BB112" s="0" t="s">
        <v>304</v>
      </c>
      <c r="BC112" s="0" t="s">
        <v>1290</v>
      </c>
      <c r="BD112" s="0" t="s">
        <v>1290</v>
      </c>
      <c r="BE112" s="0" t="s">
        <v>2853</v>
      </c>
      <c r="BF112" s="0" t="s">
        <v>315</v>
      </c>
      <c r="BG112" s="0" t="s">
        <v>304</v>
      </c>
      <c r="BH112" s="0" t="s">
        <v>1290</v>
      </c>
      <c r="BI112" s="0" t="s">
        <v>2853</v>
      </c>
      <c r="BJ112" s="0" t="s">
        <v>1290</v>
      </c>
      <c r="BK112" s="0" t="s">
        <v>304</v>
      </c>
      <c r="BL112" s="0" t="s">
        <v>1290</v>
      </c>
      <c r="BM112" s="0" t="s">
        <v>2859</v>
      </c>
      <c r="BN112" s="12"/>
      <c r="BO112" s="0" t="s">
        <v>1290</v>
      </c>
      <c r="BP112" s="0" t="s">
        <v>1290</v>
      </c>
      <c r="BQ112" s="0" t="s">
        <v>2860</v>
      </c>
      <c r="BS112" s="0" t="s">
        <v>304</v>
      </c>
      <c r="BT112" s="0" t="n">
        <f aca="false">49-(COUNTBLANK(U112:BQ112))</f>
        <v>47</v>
      </c>
      <c r="BU112" s="0" t="str">
        <f aca="false">CONCATENATE("*",BS112,"*")</f>
        <v>*sleep*</v>
      </c>
      <c r="BV112" s="0" t="n">
        <f aca="false">COUNTIFS(U112:BQ112,BU112)</f>
        <v>0</v>
      </c>
      <c r="BW112" s="13" t="n">
        <f aca="false">BV112/BT112</f>
        <v>0</v>
      </c>
      <c r="BZ112" s="14" t="str">
        <f aca="false">IF(BY112="","",(BY112/BT112))</f>
        <v/>
      </c>
      <c r="CA112" s="0" t="n">
        <f aca="false">COUNTIFS(U112:BQ112,BU111)</f>
        <v>0</v>
      </c>
      <c r="CB112" s="0" t="str">
        <f aca="false">IF(BX112="",BU112,BX112)</f>
        <v>*sleep*</v>
      </c>
      <c r="CC112" s="0" t="n">
        <f aca="false">COUNTIFS(U112:BQ112,CB111)</f>
        <v>0</v>
      </c>
      <c r="CD112" s="14" t="n">
        <f aca="false">CC112/BT112</f>
        <v>0</v>
      </c>
      <c r="CE112" s="0" t="s">
        <v>2861</v>
      </c>
      <c r="CF112" s="14" t="n">
        <f aca="false">(COUNTIFS(U112:BQ112,CE112))/BT112</f>
        <v>0</v>
      </c>
      <c r="CH112" s="0" t="s">
        <v>2862</v>
      </c>
      <c r="CI112" s="14" t="n">
        <f aca="false">(COUNTIFS(U112:BQ112,CH112))/BT112</f>
        <v>0</v>
      </c>
      <c r="CJ112" s="14" t="n">
        <f aca="false">(COUNTIFS(U112:BQ112,CH111))/BT112</f>
        <v>0</v>
      </c>
      <c r="CK112" s="15" t="s">
        <v>304</v>
      </c>
      <c r="CL112" s="0" t="s">
        <v>2848</v>
      </c>
      <c r="CO112" s="16"/>
      <c r="CP112" s="16"/>
      <c r="CQ112" s="16"/>
      <c r="CR112" s="16"/>
      <c r="CS112" s="16"/>
      <c r="CT112" s="16"/>
      <c r="CU112" s="16"/>
      <c r="CV112" s="16"/>
      <c r="CW112" s="16"/>
      <c r="CX112" s="16" t="s">
        <v>3650</v>
      </c>
      <c r="CY112" s="16" t="s">
        <v>3728</v>
      </c>
      <c r="CZ112" s="16" t="s">
        <v>3701</v>
      </c>
    </row>
    <row r="113" s="16" customFormat="true" ht="14.4" hidden="false" customHeight="false" outlineLevel="0" collapsed="false">
      <c r="A113" s="4" t="s">
        <v>167</v>
      </c>
      <c r="B113" s="4" t="n">
        <v>1</v>
      </c>
      <c r="C113" s="4" t="n">
        <v>1</v>
      </c>
      <c r="D113" s="4" t="n">
        <v>1</v>
      </c>
      <c r="E113" s="4" t="n">
        <v>99</v>
      </c>
      <c r="F113" s="4" t="n">
        <v>51</v>
      </c>
      <c r="G113" s="4" t="n">
        <v>0</v>
      </c>
      <c r="H113" s="4" t="n">
        <v>51</v>
      </c>
      <c r="I113" s="4" t="n">
        <v>10051</v>
      </c>
      <c r="J113" s="4" t="n">
        <v>51</v>
      </c>
      <c r="K113" s="4" t="s">
        <v>200</v>
      </c>
      <c r="L113" s="4" t="s">
        <v>132</v>
      </c>
      <c r="M113" s="16" t="s">
        <v>2863</v>
      </c>
      <c r="N113" s="16" t="s">
        <v>2864</v>
      </c>
      <c r="O113" s="16" t="s">
        <v>2865</v>
      </c>
      <c r="R113" s="16" t="n">
        <f aca="false">(1+LEN(N113)-LEN(SUBSTITUTE(N113," ","")))+1</f>
        <v>5</v>
      </c>
      <c r="S113" s="16" t="n">
        <f aca="false">(1+LEN(O113)-LEN(SUBSTITUTE(O113," ","")))</f>
        <v>10</v>
      </c>
      <c r="T113" s="16" t="s">
        <v>2724</v>
      </c>
      <c r="U113" s="16" t="s">
        <v>2866</v>
      </c>
      <c r="V113" s="16" t="s">
        <v>2867</v>
      </c>
      <c r="W113" s="16" t="s">
        <v>2868</v>
      </c>
      <c r="X113" s="16" t="s">
        <v>2869</v>
      </c>
      <c r="Y113" s="16" t="s">
        <v>2870</v>
      </c>
      <c r="Z113" s="16" t="s">
        <v>2866</v>
      </c>
      <c r="AA113" s="16" t="s">
        <v>2871</v>
      </c>
      <c r="AB113" s="16" t="s">
        <v>1520</v>
      </c>
      <c r="AC113" s="16" t="s">
        <v>2872</v>
      </c>
      <c r="AD113" s="16" t="s">
        <v>892</v>
      </c>
      <c r="AE113" s="16" t="s">
        <v>2873</v>
      </c>
      <c r="AF113" s="16" t="s">
        <v>2874</v>
      </c>
      <c r="AG113" s="16" t="s">
        <v>2875</v>
      </c>
      <c r="AH113" s="16" t="s">
        <v>2876</v>
      </c>
      <c r="AI113" s="16" t="s">
        <v>2877</v>
      </c>
      <c r="AJ113" s="16" t="s">
        <v>892</v>
      </c>
      <c r="AK113" s="16" t="s">
        <v>892</v>
      </c>
      <c r="AL113" s="16" t="s">
        <v>2866</v>
      </c>
      <c r="AM113" s="16" t="s">
        <v>2878</v>
      </c>
      <c r="AN113" s="16" t="s">
        <v>2871</v>
      </c>
      <c r="AO113" s="16" t="s">
        <v>109</v>
      </c>
      <c r="AP113" s="16" t="s">
        <v>2879</v>
      </c>
      <c r="AQ113" s="16" t="s">
        <v>109</v>
      </c>
      <c r="AR113" s="16" t="s">
        <v>2866</v>
      </c>
      <c r="AS113" s="16" t="s">
        <v>2880</v>
      </c>
      <c r="AT113" s="16" t="s">
        <v>2881</v>
      </c>
      <c r="AU113" s="16" t="s">
        <v>304</v>
      </c>
      <c r="AV113" s="16" t="s">
        <v>2882</v>
      </c>
      <c r="AW113" s="16" t="s">
        <v>2871</v>
      </c>
      <c r="AX113" s="16" t="s">
        <v>1975</v>
      </c>
      <c r="AY113" s="16" t="s">
        <v>2866</v>
      </c>
      <c r="AZ113" s="16" t="s">
        <v>2883</v>
      </c>
      <c r="BA113" s="16" t="s">
        <v>2884</v>
      </c>
      <c r="BB113" s="16" t="s">
        <v>110</v>
      </c>
      <c r="BC113" s="16" t="s">
        <v>2885</v>
      </c>
      <c r="BD113" s="16" t="s">
        <v>2886</v>
      </c>
      <c r="BE113" s="16" t="s">
        <v>2887</v>
      </c>
      <c r="BF113" s="16" t="s">
        <v>2185</v>
      </c>
      <c r="BG113" s="16" t="s">
        <v>2866</v>
      </c>
      <c r="BH113" s="16" t="s">
        <v>2888</v>
      </c>
      <c r="BI113" s="16" t="s">
        <v>2866</v>
      </c>
      <c r="BJ113" s="16" t="s">
        <v>172</v>
      </c>
      <c r="BK113" s="16" t="s">
        <v>2889</v>
      </c>
      <c r="BL113" s="16" t="s">
        <v>2890</v>
      </c>
      <c r="BM113" s="16" t="s">
        <v>2871</v>
      </c>
      <c r="BN113" s="16" t="s">
        <v>2891</v>
      </c>
      <c r="BO113" s="16" t="s">
        <v>2878</v>
      </c>
      <c r="BP113" s="16" t="s">
        <v>2892</v>
      </c>
      <c r="BQ113" s="16" t="s">
        <v>2878</v>
      </c>
      <c r="BS113" s="16" t="s">
        <v>2866</v>
      </c>
      <c r="BT113" s="16" t="n">
        <f aca="false">49-(COUNTBLANK(U113:BQ113))</f>
        <v>49</v>
      </c>
      <c r="BU113" s="16" t="str">
        <f aca="false">CONCATENATE("*",BS113,"*")</f>
        <v>*ask*</v>
      </c>
      <c r="BV113" s="16" t="n">
        <f aca="false">COUNTIFS(U113:BQ113,BU113)</f>
        <v>0</v>
      </c>
      <c r="BW113" s="18" t="n">
        <f aca="false">BV113/BT113</f>
        <v>0</v>
      </c>
      <c r="BZ113" s="14" t="str">
        <f aca="false">IF(BY113="","",(BY113/BT113))</f>
        <v/>
      </c>
      <c r="CA113" s="16" t="n">
        <f aca="false">COUNTIFS(U113:BQ113,BU114)</f>
        <v>0</v>
      </c>
      <c r="CB113" s="16" t="str">
        <f aca="false">IF(BX113="",BU113,BX113)</f>
        <v>*ask*</v>
      </c>
      <c r="CC113" s="16" t="n">
        <f aca="false">COUNTIFS(U113:BQ113,CB114)</f>
        <v>0</v>
      </c>
      <c r="CD113" s="14" t="n">
        <f aca="false">CC113/BT113</f>
        <v>0</v>
      </c>
      <c r="CE113" s="16" t="s">
        <v>2893</v>
      </c>
      <c r="CF113" s="14" t="n">
        <f aca="false">(COUNTIFS(U113:BQ113,CE113))/BT113</f>
        <v>0</v>
      </c>
      <c r="CH113" s="16" t="s">
        <v>2894</v>
      </c>
      <c r="CI113" s="14" t="n">
        <f aca="false">(COUNTIFS(U113:BQ113,CH113))/BT113</f>
        <v>0</v>
      </c>
      <c r="CJ113" s="14" t="n">
        <f aca="false">(COUNTIFS(U113:BQ113,CH114))/BT113</f>
        <v>0</v>
      </c>
      <c r="CK113" s="15" t="s">
        <v>2866</v>
      </c>
      <c r="CL113" s="16" t="s">
        <v>2895</v>
      </c>
      <c r="CP113" s="16" t="s">
        <v>2889</v>
      </c>
      <c r="CQ113" s="14" t="n">
        <v>0.0204081632653061</v>
      </c>
      <c r="CR113" s="16" t="str">
        <f aca="false">CONCATENATE(CP113,CS113)</f>
        <v>inquire*</v>
      </c>
      <c r="CS113" s="16" t="s">
        <v>3639</v>
      </c>
      <c r="CT113" s="16" t="n">
        <f aca="false">CP112</f>
        <v>0</v>
      </c>
      <c r="CU113" s="16" t="str">
        <f aca="false">CONCATENATE(CT113,CS113)</f>
        <v>0*</v>
      </c>
      <c r="CV113" s="14" t="n">
        <f aca="false">(COUNTIFS(U113:BQ113,CU113))/BT113</f>
        <v>0</v>
      </c>
      <c r="CX113" s="16" t="s">
        <v>3650</v>
      </c>
      <c r="CY113" s="16" t="s">
        <v>3729</v>
      </c>
      <c r="CZ113" s="16" t="s">
        <v>3701</v>
      </c>
    </row>
    <row r="114" customFormat="false" ht="14.4" hidden="false" customHeight="false" outlineLevel="0" collapsed="false">
      <c r="A114" s="4" t="s">
        <v>195</v>
      </c>
      <c r="B114" s="4" t="n">
        <v>1</v>
      </c>
      <c r="C114" s="4" t="n">
        <v>1</v>
      </c>
      <c r="D114" s="4" t="n">
        <v>2</v>
      </c>
      <c r="E114" s="4" t="n">
        <v>99</v>
      </c>
      <c r="F114" s="4" t="n">
        <v>51</v>
      </c>
      <c r="G114" s="4" t="n">
        <v>1</v>
      </c>
      <c r="H114" s="4" t="n">
        <v>1051</v>
      </c>
      <c r="I114" s="4" t="n">
        <v>11051</v>
      </c>
      <c r="J114" s="4" t="n">
        <v>1051</v>
      </c>
      <c r="K114" s="4" t="s">
        <v>200</v>
      </c>
      <c r="L114" s="4" t="s">
        <v>132</v>
      </c>
      <c r="M114" s="0" t="s">
        <v>2896</v>
      </c>
      <c r="N114" s="0" t="s">
        <v>2864</v>
      </c>
      <c r="O114" s="0" t="s">
        <v>2897</v>
      </c>
      <c r="R114" s="0" t="n">
        <f aca="false">(1+LEN(N114)-LEN(SUBSTITUTE(N114," ","")))+1</f>
        <v>5</v>
      </c>
      <c r="S114" s="0" t="n">
        <f aca="false">(1+LEN(O114)-LEN(SUBSTITUTE(O114," ","")))</f>
        <v>10</v>
      </c>
      <c r="T114" s="0" t="s">
        <v>2724</v>
      </c>
      <c r="U114" s="0" t="s">
        <v>2898</v>
      </c>
      <c r="V114" s="0" t="s">
        <v>2899</v>
      </c>
      <c r="W114" s="0" t="s">
        <v>2898</v>
      </c>
      <c r="X114" s="0" t="s">
        <v>2898</v>
      </c>
      <c r="Y114" s="0" t="s">
        <v>2898</v>
      </c>
      <c r="Z114" s="0" t="s">
        <v>2898</v>
      </c>
      <c r="AA114" s="0" t="s">
        <v>2900</v>
      </c>
      <c r="AB114" s="0" t="s">
        <v>2898</v>
      </c>
      <c r="AC114" s="0" t="s">
        <v>2901</v>
      </c>
      <c r="AD114" s="0" t="s">
        <v>2902</v>
      </c>
      <c r="AE114" s="0" t="s">
        <v>359</v>
      </c>
      <c r="AF114" s="0" t="s">
        <v>2901</v>
      </c>
      <c r="AG114" s="0" t="s">
        <v>2903</v>
      </c>
      <c r="AH114" s="0" t="s">
        <v>2898</v>
      </c>
      <c r="AI114" s="0" t="s">
        <v>2898</v>
      </c>
      <c r="AJ114" s="0" t="s">
        <v>2901</v>
      </c>
      <c r="AK114" s="0" t="s">
        <v>2904</v>
      </c>
      <c r="AL114" s="0" t="s">
        <v>2901</v>
      </c>
      <c r="AM114" s="0" t="s">
        <v>2898</v>
      </c>
      <c r="AN114" s="0" t="s">
        <v>2898</v>
      </c>
      <c r="AO114" s="0" t="s">
        <v>359</v>
      </c>
      <c r="AP114" s="0" t="s">
        <v>2905</v>
      </c>
      <c r="AQ114" s="0" t="s">
        <v>2906</v>
      </c>
      <c r="AR114" s="0" t="s">
        <v>2901</v>
      </c>
      <c r="AS114" s="0" t="s">
        <v>2901</v>
      </c>
      <c r="AT114" s="0" t="s">
        <v>2901</v>
      </c>
      <c r="AU114" s="0" t="s">
        <v>2898</v>
      </c>
      <c r="AV114" s="0" t="s">
        <v>2898</v>
      </c>
      <c r="AW114" s="0" t="s">
        <v>2898</v>
      </c>
      <c r="AX114" s="0" t="s">
        <v>2907</v>
      </c>
      <c r="AY114" s="0" t="s">
        <v>938</v>
      </c>
      <c r="AZ114" s="0" t="s">
        <v>2901</v>
      </c>
      <c r="BA114" s="0" t="s">
        <v>2901</v>
      </c>
      <c r="BB114" s="0" t="s">
        <v>359</v>
      </c>
      <c r="BC114" s="0" t="s">
        <v>2902</v>
      </c>
      <c r="BD114" s="0" t="s">
        <v>2908</v>
      </c>
      <c r="BE114" s="0" t="s">
        <v>2904</v>
      </c>
      <c r="BF114" s="0" t="s">
        <v>2898</v>
      </c>
      <c r="BG114" s="0" t="s">
        <v>2898</v>
      </c>
      <c r="BH114" s="0" t="s">
        <v>2898</v>
      </c>
      <c r="BI114" s="0" t="s">
        <v>2903</v>
      </c>
      <c r="BJ114" s="0" t="s">
        <v>2898</v>
      </c>
      <c r="BK114" s="0" t="s">
        <v>2898</v>
      </c>
      <c r="BL114" s="0" t="s">
        <v>2901</v>
      </c>
      <c r="BM114" s="0" t="s">
        <v>2898</v>
      </c>
      <c r="BN114" s="0" t="s">
        <v>359</v>
      </c>
      <c r="BO114" s="0" t="s">
        <v>359</v>
      </c>
      <c r="BP114" s="0" t="s">
        <v>2898</v>
      </c>
      <c r="BQ114" s="0" t="s">
        <v>359</v>
      </c>
      <c r="BS114" s="0" t="s">
        <v>2898</v>
      </c>
      <c r="BT114" s="0" t="n">
        <f aca="false">49-(COUNTBLANK(U114:BQ114))</f>
        <v>49</v>
      </c>
      <c r="BU114" s="0" t="str">
        <f aca="false">CONCATENATE("*",BS114,"*")</f>
        <v>*scratch*</v>
      </c>
      <c r="BV114" s="0" t="n">
        <f aca="false">COUNTIFS(U114:BQ114,BU114)</f>
        <v>0</v>
      </c>
      <c r="BW114" s="18" t="n">
        <f aca="false">BV114/BT114</f>
        <v>0</v>
      </c>
      <c r="BZ114" s="14" t="str">
        <f aca="false">IF(BY114="","",(BY114/BT114))</f>
        <v/>
      </c>
      <c r="CA114" s="0" t="n">
        <f aca="false">COUNTIFS(U114:BQ114,BU113)</f>
        <v>0</v>
      </c>
      <c r="CB114" s="0" t="str">
        <f aca="false">IF(BX114="",BU114,BX114)</f>
        <v>*scratch*</v>
      </c>
      <c r="CC114" s="0" t="n">
        <f aca="false">COUNTIFS(U114:BQ114,CB113)</f>
        <v>0</v>
      </c>
      <c r="CD114" s="14" t="n">
        <f aca="false">CC114/BT114</f>
        <v>0</v>
      </c>
      <c r="CE114" s="0" t="s">
        <v>2909</v>
      </c>
      <c r="CF114" s="14" t="n">
        <f aca="false">(COUNTIFS(U114:BQ114,CE114))/BT114</f>
        <v>0</v>
      </c>
      <c r="CH114" s="0" t="s">
        <v>2910</v>
      </c>
      <c r="CI114" s="14" t="n">
        <f aca="false">(COUNTIFS(U114:BQ114,CH114))/BT114</f>
        <v>0</v>
      </c>
      <c r="CJ114" s="14" t="n">
        <f aca="false">(COUNTIFS(U114:BQ114,CH113))/BT114</f>
        <v>0</v>
      </c>
      <c r="CK114" s="15" t="s">
        <v>2898</v>
      </c>
      <c r="CL114" s="0" t="s">
        <v>2895</v>
      </c>
      <c r="CX114" s="16" t="s">
        <v>3650</v>
      </c>
      <c r="CY114" s="16" t="s">
        <v>3729</v>
      </c>
      <c r="CZ114" s="16" t="s">
        <v>3701</v>
      </c>
    </row>
    <row r="115" customFormat="false" ht="14.4" hidden="false" customHeight="false" outlineLevel="0" collapsed="false">
      <c r="A115" s="4" t="s">
        <v>167</v>
      </c>
      <c r="B115" s="4" t="n">
        <v>1</v>
      </c>
      <c r="C115" s="4" t="n">
        <v>1</v>
      </c>
      <c r="D115" s="4" t="n">
        <v>1</v>
      </c>
      <c r="E115" s="4" t="n">
        <v>101</v>
      </c>
      <c r="F115" s="4" t="n">
        <v>52</v>
      </c>
      <c r="G115" s="4" t="n">
        <v>0</v>
      </c>
      <c r="H115" s="4" t="n">
        <v>52</v>
      </c>
      <c r="I115" s="4" t="n">
        <v>10052</v>
      </c>
      <c r="J115" s="4" t="n">
        <v>52</v>
      </c>
      <c r="K115" s="4" t="s">
        <v>200</v>
      </c>
      <c r="L115" s="4" t="s">
        <v>132</v>
      </c>
      <c r="M115" s="0" t="s">
        <v>2911</v>
      </c>
      <c r="N115" s="0" t="s">
        <v>2912</v>
      </c>
      <c r="O115" s="0" t="s">
        <v>2913</v>
      </c>
      <c r="R115" s="0" t="n">
        <f aca="false">(1+LEN(N115)-LEN(SUBSTITUTE(N115," ","")))+1</f>
        <v>7</v>
      </c>
      <c r="S115" s="0" t="n">
        <f aca="false">(1+LEN(O115)-LEN(SUBSTITUTE(O115," ","")))</f>
        <v>11</v>
      </c>
      <c r="T115" s="0" t="s">
        <v>2382</v>
      </c>
      <c r="U115" s="0" t="s">
        <v>186</v>
      </c>
      <c r="V115" s="0" t="s">
        <v>2914</v>
      </c>
      <c r="W115" s="0" t="s">
        <v>2915</v>
      </c>
      <c r="X115" s="0" t="s">
        <v>186</v>
      </c>
      <c r="Y115" s="0" t="s">
        <v>186</v>
      </c>
      <c r="Z115" s="0" t="s">
        <v>154</v>
      </c>
      <c r="AA115" s="0" t="s">
        <v>186</v>
      </c>
      <c r="AB115" s="0" t="s">
        <v>186</v>
      </c>
      <c r="AC115" s="0" t="s">
        <v>2916</v>
      </c>
      <c r="AD115" s="0" t="s">
        <v>762</v>
      </c>
      <c r="AE115" s="0" t="s">
        <v>186</v>
      </c>
      <c r="AF115" s="0" t="s">
        <v>2917</v>
      </c>
      <c r="AG115" s="0" t="s">
        <v>186</v>
      </c>
      <c r="AH115" s="0" t="s">
        <v>2918</v>
      </c>
      <c r="AI115" s="0" t="s">
        <v>2919</v>
      </c>
      <c r="AJ115" s="0" t="s">
        <v>2920</v>
      </c>
      <c r="AK115" s="0" t="s">
        <v>186</v>
      </c>
      <c r="AL115" s="0" t="s">
        <v>2921</v>
      </c>
      <c r="AM115" s="0" t="s">
        <v>186</v>
      </c>
      <c r="AN115" s="0" t="s">
        <v>1511</v>
      </c>
      <c r="AO115" s="0" t="s">
        <v>2922</v>
      </c>
      <c r="AP115" s="0" t="s">
        <v>2923</v>
      </c>
      <c r="AQ115" s="0" t="s">
        <v>186</v>
      </c>
      <c r="AR115" s="0" t="s">
        <v>186</v>
      </c>
      <c r="AS115" s="0" t="s">
        <v>186</v>
      </c>
      <c r="AT115" s="0" t="s">
        <v>2924</v>
      </c>
      <c r="AU115" s="0" t="s">
        <v>186</v>
      </c>
      <c r="AV115" s="0" t="s">
        <v>1598</v>
      </c>
      <c r="AW115" s="0" t="s">
        <v>186</v>
      </c>
      <c r="AX115" s="0" t="s">
        <v>186</v>
      </c>
      <c r="AY115" s="0" t="s">
        <v>177</v>
      </c>
      <c r="AZ115" s="0" t="s">
        <v>186</v>
      </c>
      <c r="BA115" s="0" t="s">
        <v>2925</v>
      </c>
      <c r="BB115" s="0" t="s">
        <v>186</v>
      </c>
      <c r="BC115" s="0" t="s">
        <v>186</v>
      </c>
      <c r="BD115" s="0" t="s">
        <v>186</v>
      </c>
      <c r="BE115" s="0" t="s">
        <v>186</v>
      </c>
      <c r="BF115" s="0" t="s">
        <v>186</v>
      </c>
      <c r="BG115" s="0" t="s">
        <v>186</v>
      </c>
      <c r="BH115" s="0" t="s">
        <v>2926</v>
      </c>
      <c r="BI115" s="0" t="s">
        <v>186</v>
      </c>
      <c r="BJ115" s="0" t="s">
        <v>2927</v>
      </c>
      <c r="BK115" s="0" t="s">
        <v>186</v>
      </c>
      <c r="BL115" s="0" t="s">
        <v>2925</v>
      </c>
      <c r="BM115" s="0" t="s">
        <v>154</v>
      </c>
      <c r="BN115" s="0" t="s">
        <v>621</v>
      </c>
      <c r="BO115" s="0" t="s">
        <v>186</v>
      </c>
      <c r="BP115" s="0" t="s">
        <v>1803</v>
      </c>
      <c r="BQ115" s="0" t="s">
        <v>154</v>
      </c>
      <c r="BS115" s="0" t="s">
        <v>186</v>
      </c>
      <c r="BT115" s="0" t="n">
        <f aca="false">49-(COUNTBLANK(U115:BQ115))</f>
        <v>49</v>
      </c>
      <c r="BU115" s="0" t="str">
        <f aca="false">CONCATENATE("*",BS115,"*")</f>
        <v>*eat*</v>
      </c>
      <c r="BV115" s="0" t="n">
        <f aca="false">COUNTIFS(U115:BQ115,BU115)</f>
        <v>0</v>
      </c>
      <c r="BW115" s="13" t="n">
        <f aca="false">BV115/BT115</f>
        <v>0</v>
      </c>
      <c r="BZ115" s="14" t="str">
        <f aca="false">IF(BY115="","",(BY115/BT115))</f>
        <v/>
      </c>
      <c r="CA115" s="0" t="n">
        <f aca="false">COUNTIFS(U115:BQ115,BU116)</f>
        <v>0</v>
      </c>
      <c r="CB115" s="0" t="str">
        <f aca="false">IF(BX115="",BU115,BX115)</f>
        <v>*eat*</v>
      </c>
      <c r="CC115" s="0" t="n">
        <f aca="false">COUNTIFS(U115:BQ115,CB116)</f>
        <v>0</v>
      </c>
      <c r="CD115" s="14" t="n">
        <f aca="false">CC115/BT115</f>
        <v>0</v>
      </c>
      <c r="CE115" s="0" t="s">
        <v>193</v>
      </c>
      <c r="CF115" s="14" t="n">
        <f aca="false">(COUNTIFS(U115:BQ115,CE115))/BT115</f>
        <v>0</v>
      </c>
      <c r="CH115" s="0" t="s">
        <v>194</v>
      </c>
      <c r="CI115" s="14" t="n">
        <f aca="false">(COUNTIFS(U115:BQ115,CH115))/BT115</f>
        <v>0</v>
      </c>
      <c r="CJ115" s="14" t="n">
        <f aca="false">(COUNTIFS(U115:BQ115,CH116))/BT115</f>
        <v>0</v>
      </c>
      <c r="CK115" s="15" t="s">
        <v>186</v>
      </c>
      <c r="CL115" s="0" t="s">
        <v>2928</v>
      </c>
      <c r="CN115" s="16"/>
      <c r="CO115" s="16"/>
      <c r="CP115" s="0" t="s">
        <v>3730</v>
      </c>
      <c r="CQ115" s="14" t="n">
        <v>0.0204081632653061</v>
      </c>
      <c r="CR115" s="0" t="str">
        <f aca="false">CONCATENATE(CP115,CS115)</f>
        <v>digest*</v>
      </c>
      <c r="CS115" s="0" t="s">
        <v>3639</v>
      </c>
      <c r="CT115" s="0" t="n">
        <f aca="false">CP114</f>
        <v>0</v>
      </c>
      <c r="CU115" s="0" t="str">
        <f aca="false">CONCATENATE(CT115,CS115)</f>
        <v>0*</v>
      </c>
      <c r="CV115" s="14" t="n">
        <f aca="false">(COUNTIFS(U115:BQ115,CU115))/BT115</f>
        <v>0</v>
      </c>
      <c r="CW115" s="16"/>
      <c r="CX115" s="16" t="s">
        <v>3664</v>
      </c>
      <c r="CY115" s="16" t="s">
        <v>3731</v>
      </c>
      <c r="CZ115" s="16" t="s">
        <v>3701</v>
      </c>
    </row>
    <row r="116" customFormat="false" ht="14.4" hidden="false" customHeight="false" outlineLevel="0" collapsed="false">
      <c r="A116" s="4" t="s">
        <v>195</v>
      </c>
      <c r="B116" s="4" t="n">
        <v>1</v>
      </c>
      <c r="C116" s="4" t="n">
        <v>1</v>
      </c>
      <c r="D116" s="4" t="n">
        <v>2</v>
      </c>
      <c r="E116" s="4" t="n">
        <v>101</v>
      </c>
      <c r="F116" s="4" t="n">
        <v>52</v>
      </c>
      <c r="G116" s="4" t="n">
        <v>1</v>
      </c>
      <c r="H116" s="4" t="n">
        <v>1052</v>
      </c>
      <c r="I116" s="4" t="n">
        <v>11052</v>
      </c>
      <c r="J116" s="4" t="n">
        <v>1052</v>
      </c>
      <c r="K116" s="4" t="s">
        <v>200</v>
      </c>
      <c r="L116" s="4" t="s">
        <v>132</v>
      </c>
      <c r="M116" s="0" t="s">
        <v>2929</v>
      </c>
      <c r="N116" s="0" t="s">
        <v>2912</v>
      </c>
      <c r="O116" s="0" t="s">
        <v>2930</v>
      </c>
      <c r="R116" s="0" t="n">
        <f aca="false">(1+LEN(N116)-LEN(SUBSTITUTE(N116," ","")))+1</f>
        <v>7</v>
      </c>
      <c r="S116" s="0" t="n">
        <f aca="false">(1+LEN(O116)-LEN(SUBSTITUTE(O116," ","")))</f>
        <v>11</v>
      </c>
      <c r="T116" s="0" t="s">
        <v>2382</v>
      </c>
      <c r="U116" s="0" t="s">
        <v>2931</v>
      </c>
      <c r="V116" s="0" t="s">
        <v>2932</v>
      </c>
      <c r="W116" s="0" t="s">
        <v>2933</v>
      </c>
      <c r="X116" s="0" t="s">
        <v>2934</v>
      </c>
      <c r="Y116" s="0" t="s">
        <v>2934</v>
      </c>
      <c r="Z116" s="0" t="s">
        <v>2934</v>
      </c>
      <c r="AA116" s="0" t="s">
        <v>154</v>
      </c>
      <c r="AB116" s="0" t="s">
        <v>2934</v>
      </c>
      <c r="AC116" s="0" t="s">
        <v>2931</v>
      </c>
      <c r="AD116" s="0" t="s">
        <v>2935</v>
      </c>
      <c r="AE116" s="0" t="s">
        <v>2586</v>
      </c>
      <c r="AF116" s="0" t="s">
        <v>2934</v>
      </c>
      <c r="AG116" s="0" t="s">
        <v>2936</v>
      </c>
      <c r="AH116" s="0" t="s">
        <v>212</v>
      </c>
      <c r="AI116" s="0" t="s">
        <v>2931</v>
      </c>
      <c r="AJ116" s="0" t="s">
        <v>2937</v>
      </c>
      <c r="AK116" s="0" t="s">
        <v>2938</v>
      </c>
      <c r="AL116" s="0" t="s">
        <v>2939</v>
      </c>
      <c r="AM116" s="0" t="s">
        <v>1511</v>
      </c>
      <c r="AN116" s="0" t="s">
        <v>2934</v>
      </c>
      <c r="AO116" s="0" t="s">
        <v>2931</v>
      </c>
      <c r="AP116" s="0" t="s">
        <v>2940</v>
      </c>
      <c r="AQ116" s="0" t="s">
        <v>154</v>
      </c>
      <c r="AR116" s="0" t="s">
        <v>2931</v>
      </c>
      <c r="AS116" s="0" t="s">
        <v>186</v>
      </c>
      <c r="AT116" s="0" t="s">
        <v>2931</v>
      </c>
      <c r="AU116" s="0" t="s">
        <v>2586</v>
      </c>
      <c r="AV116" s="0" t="s">
        <v>1511</v>
      </c>
      <c r="AW116" s="0" t="s">
        <v>2934</v>
      </c>
      <c r="AX116" s="0" t="s">
        <v>186</v>
      </c>
      <c r="AY116" s="0" t="s">
        <v>2586</v>
      </c>
      <c r="AZ116" s="0" t="s">
        <v>2931</v>
      </c>
      <c r="BA116" s="0" t="s">
        <v>2934</v>
      </c>
      <c r="BB116" s="0" t="s">
        <v>154</v>
      </c>
      <c r="BC116" s="0" t="s">
        <v>2586</v>
      </c>
      <c r="BD116" s="0" t="s">
        <v>2941</v>
      </c>
      <c r="BE116" s="0" t="s">
        <v>865</v>
      </c>
      <c r="BF116" s="0" t="s">
        <v>2586</v>
      </c>
      <c r="BG116" s="0" t="s">
        <v>235</v>
      </c>
      <c r="BH116" s="0" t="s">
        <v>2934</v>
      </c>
      <c r="BI116" s="0" t="s">
        <v>2942</v>
      </c>
      <c r="BJ116" s="0" t="s">
        <v>2943</v>
      </c>
      <c r="BK116" s="0" t="s">
        <v>235</v>
      </c>
      <c r="BL116" s="0" t="s">
        <v>2944</v>
      </c>
      <c r="BM116" s="0" t="s">
        <v>762</v>
      </c>
      <c r="BN116" s="0" t="s">
        <v>2934</v>
      </c>
      <c r="BO116" s="0" t="s">
        <v>2943</v>
      </c>
      <c r="BP116" s="0" t="s">
        <v>2931</v>
      </c>
      <c r="BQ116" s="0" t="s">
        <v>154</v>
      </c>
      <c r="BS116" s="0" t="s">
        <v>2586</v>
      </c>
      <c r="BT116" s="0" t="n">
        <f aca="false">49-(COUNTBLANK(U116:BQ116))</f>
        <v>49</v>
      </c>
      <c r="BU116" s="0" t="str">
        <f aca="false">CONCATENATE("*",BS116,"*")</f>
        <v>*cook*</v>
      </c>
      <c r="BV116" s="0" t="n">
        <f aca="false">COUNTIFS(U116:BQ116,BU116)</f>
        <v>0</v>
      </c>
      <c r="BW116" s="14" t="n">
        <f aca="false">BV116/BT116</f>
        <v>0</v>
      </c>
      <c r="BX116" s="0" t="s">
        <v>2945</v>
      </c>
      <c r="BY116" s="0" t="n">
        <f aca="false">COUNTIFS(U116:BQ116,BX116)</f>
        <v>0</v>
      </c>
      <c r="BZ116" s="13" t="n">
        <f aca="false">IF(BY116="","",(BY116/BT116))</f>
        <v>0</v>
      </c>
      <c r="CA116" s="0" t="n">
        <f aca="false">COUNTIFS(U116:BQ116,BU115)</f>
        <v>0</v>
      </c>
      <c r="CB116" s="0" t="str">
        <f aca="false">IF(BX116="",BU116,BX116)</f>
        <v>*prepare*</v>
      </c>
      <c r="CC116" s="0" t="n">
        <f aca="false">COUNTIFS(U116:BQ116,CB115)</f>
        <v>0</v>
      </c>
      <c r="CD116" s="14" t="n">
        <f aca="false">CC116/BT116</f>
        <v>0</v>
      </c>
      <c r="CE116" s="0" t="s">
        <v>2945</v>
      </c>
      <c r="CF116" s="14" t="n">
        <f aca="false">(COUNTIFS(U116:BQ116,CE116))/BT116</f>
        <v>0</v>
      </c>
      <c r="CH116" s="0" t="s">
        <v>2946</v>
      </c>
      <c r="CI116" s="14" t="n">
        <f aca="false">(COUNTIFS(U116:BQ116,CH116))/BT116</f>
        <v>0</v>
      </c>
      <c r="CJ116" s="14" t="n">
        <f aca="false">(COUNTIFS(U116:BQ116,CH115))/BT116</f>
        <v>0</v>
      </c>
      <c r="CK116" s="15" t="s">
        <v>2934</v>
      </c>
      <c r="CL116" s="0" t="s">
        <v>2928</v>
      </c>
      <c r="CO116" s="16"/>
      <c r="CP116" s="16"/>
      <c r="CQ116" s="16"/>
      <c r="CR116" s="16"/>
      <c r="CS116" s="16"/>
      <c r="CT116" s="16"/>
      <c r="CU116" s="16"/>
      <c r="CV116" s="16"/>
      <c r="CW116" s="16"/>
      <c r="CX116" s="16" t="s">
        <v>3664</v>
      </c>
      <c r="CY116" s="16" t="s">
        <v>3731</v>
      </c>
      <c r="CZ116" s="16" t="s">
        <v>3701</v>
      </c>
    </row>
    <row r="117" s="16" customFormat="true" ht="14.4" hidden="false" customHeight="false" outlineLevel="0" collapsed="false">
      <c r="A117" s="4" t="s">
        <v>167</v>
      </c>
      <c r="B117" s="4" t="n">
        <v>1</v>
      </c>
      <c r="C117" s="4" t="n">
        <v>1</v>
      </c>
      <c r="D117" s="4" t="n">
        <v>1</v>
      </c>
      <c r="E117" s="4" t="n">
        <v>109</v>
      </c>
      <c r="F117" s="4" t="n">
        <v>55</v>
      </c>
      <c r="G117" s="4" t="n">
        <v>0</v>
      </c>
      <c r="H117" s="4" t="n">
        <v>55</v>
      </c>
      <c r="I117" s="4" t="n">
        <v>10055</v>
      </c>
      <c r="J117" s="4" t="n">
        <v>55</v>
      </c>
      <c r="K117" s="4" t="s">
        <v>200</v>
      </c>
      <c r="L117" s="4" t="s">
        <v>132</v>
      </c>
      <c r="M117" s="16" t="s">
        <v>3051</v>
      </c>
      <c r="N117" s="16" t="s">
        <v>3052</v>
      </c>
      <c r="O117" s="16" t="s">
        <v>3053</v>
      </c>
      <c r="R117" s="16" t="n">
        <f aca="false">(1+LEN(N117)-LEN(SUBSTITUTE(N117," ","")))+1</f>
        <v>5</v>
      </c>
      <c r="S117" s="16" t="n">
        <f aca="false">(1+LEN(O117)-LEN(SUBSTITUTE(O117," ","")))</f>
        <v>8</v>
      </c>
      <c r="T117" s="16" t="s">
        <v>2382</v>
      </c>
      <c r="U117" s="16" t="s">
        <v>1260</v>
      </c>
      <c r="V117" s="16" t="s">
        <v>3054</v>
      </c>
      <c r="W117" s="16" t="s">
        <v>3055</v>
      </c>
      <c r="X117" s="16" t="s">
        <v>1260</v>
      </c>
      <c r="Y117" s="16" t="s">
        <v>1073</v>
      </c>
      <c r="Z117" s="12"/>
      <c r="AA117" s="16" t="s">
        <v>1260</v>
      </c>
      <c r="AB117" s="16" t="s">
        <v>1260</v>
      </c>
      <c r="AC117" s="16" t="s">
        <v>1073</v>
      </c>
      <c r="AD117" s="16" t="s">
        <v>1260</v>
      </c>
      <c r="AE117" s="16" t="s">
        <v>1595</v>
      </c>
      <c r="AF117" s="16" t="s">
        <v>1260</v>
      </c>
      <c r="AG117" s="16" t="s">
        <v>1260</v>
      </c>
      <c r="AH117" s="16" t="s">
        <v>560</v>
      </c>
      <c r="AI117" s="16" t="s">
        <v>3056</v>
      </c>
      <c r="AJ117" s="16" t="s">
        <v>3057</v>
      </c>
      <c r="AK117" s="16" t="s">
        <v>1260</v>
      </c>
      <c r="AL117" s="16" t="s">
        <v>1260</v>
      </c>
      <c r="AM117" s="16" t="s">
        <v>1260</v>
      </c>
      <c r="AN117" s="16" t="s">
        <v>1260</v>
      </c>
      <c r="AO117" s="16" t="s">
        <v>3058</v>
      </c>
      <c r="AP117" s="16" t="s">
        <v>1050</v>
      </c>
      <c r="AQ117" s="16" t="s">
        <v>2293</v>
      </c>
      <c r="AR117" s="16" t="s">
        <v>1260</v>
      </c>
      <c r="AS117" s="16" t="s">
        <v>1260</v>
      </c>
      <c r="AT117" s="16" t="s">
        <v>1073</v>
      </c>
      <c r="AU117" s="16" t="s">
        <v>560</v>
      </c>
      <c r="AV117" s="16" t="s">
        <v>3059</v>
      </c>
      <c r="AW117" s="16" t="s">
        <v>1260</v>
      </c>
      <c r="AX117" s="16" t="s">
        <v>1073</v>
      </c>
      <c r="AY117" s="16" t="s">
        <v>560</v>
      </c>
      <c r="AZ117" s="16" t="s">
        <v>3060</v>
      </c>
      <c r="BA117" s="16" t="s">
        <v>1073</v>
      </c>
      <c r="BB117" s="16" t="s">
        <v>1260</v>
      </c>
      <c r="BC117" s="16" t="s">
        <v>3061</v>
      </c>
      <c r="BD117" s="16" t="s">
        <v>560</v>
      </c>
      <c r="BE117" s="16" t="s">
        <v>1260</v>
      </c>
      <c r="BF117" s="16" t="s">
        <v>1073</v>
      </c>
      <c r="BG117" s="16" t="s">
        <v>1260</v>
      </c>
      <c r="BH117" s="16" t="s">
        <v>1260</v>
      </c>
      <c r="BI117" s="16" t="s">
        <v>1260</v>
      </c>
      <c r="BJ117" s="16" t="s">
        <v>3062</v>
      </c>
      <c r="BK117" s="16" t="s">
        <v>1073</v>
      </c>
      <c r="BL117" s="16" t="s">
        <v>1926</v>
      </c>
      <c r="BM117" s="16" t="s">
        <v>1926</v>
      </c>
      <c r="BN117" s="16" t="s">
        <v>3063</v>
      </c>
      <c r="BO117" s="16" t="s">
        <v>1260</v>
      </c>
      <c r="BP117" s="16" t="s">
        <v>1073</v>
      </c>
      <c r="BQ117" s="16" t="s">
        <v>1260</v>
      </c>
      <c r="BS117" s="16" t="s">
        <v>1260</v>
      </c>
      <c r="BT117" s="16" t="n">
        <f aca="false">49-(COUNTBLANK(U117:BQ117))</f>
        <v>48</v>
      </c>
      <c r="BU117" s="16" t="str">
        <f aca="false">CONCATENATE("*",BS117,"*")</f>
        <v>*serve*</v>
      </c>
      <c r="BV117" s="16" t="n">
        <f aca="false">COUNTIFS(U117:BQ117,BU117)</f>
        <v>0</v>
      </c>
      <c r="BW117" s="18" t="n">
        <f aca="false">BV117/BT117</f>
        <v>0</v>
      </c>
      <c r="BZ117" s="14" t="str">
        <f aca="false">IF(BY117="","",(BY117/BT117))</f>
        <v/>
      </c>
      <c r="CA117" s="16" t="n">
        <f aca="false">COUNTIFS(U117:BQ117,BU118)</f>
        <v>0</v>
      </c>
      <c r="CB117" s="16" t="str">
        <f aca="false">IF(BX117="",BU117,BX117)</f>
        <v>*serve*</v>
      </c>
      <c r="CC117" s="16" t="n">
        <f aca="false">COUNTIFS(U117:BQ117,CB118)</f>
        <v>0</v>
      </c>
      <c r="CD117" s="14" t="n">
        <f aca="false">CC117/BT117</f>
        <v>0</v>
      </c>
      <c r="CE117" s="16" t="s">
        <v>1547</v>
      </c>
      <c r="CF117" s="14" t="n">
        <f aca="false">(COUNTIFS(U117:BQ117,CE117))/BT117</f>
        <v>0</v>
      </c>
      <c r="CH117" s="16" t="s">
        <v>1549</v>
      </c>
      <c r="CI117" s="14" t="n">
        <f aca="false">(COUNTIFS(U117:BQ117,CH117))/BT117</f>
        <v>0</v>
      </c>
      <c r="CJ117" s="14" t="n">
        <f aca="false">(COUNTIFS(U117:BQ117,CH118))/BT117</f>
        <v>0</v>
      </c>
      <c r="CK117" s="15" t="s">
        <v>1260</v>
      </c>
      <c r="CL117" s="16" t="s">
        <v>3064</v>
      </c>
      <c r="CP117" s="16" t="s">
        <v>3732</v>
      </c>
      <c r="CQ117" s="14" t="n">
        <v>0</v>
      </c>
      <c r="CR117" s="16" t="str">
        <f aca="false">CONCATENATE(CP117,CS117)</f>
        <v>lob*</v>
      </c>
      <c r="CS117" s="16" t="s">
        <v>3639</v>
      </c>
      <c r="CT117" s="16" t="n">
        <f aca="false">CP116</f>
        <v>0</v>
      </c>
      <c r="CU117" s="16" t="str">
        <f aca="false">CONCATENATE(CT117,CS117)</f>
        <v>0*</v>
      </c>
      <c r="CV117" s="14" t="n">
        <f aca="false">(COUNTIFS(U117:BQ117,CU117))/BT117</f>
        <v>0</v>
      </c>
      <c r="CX117" s="16" t="s">
        <v>3664</v>
      </c>
      <c r="CY117" s="16" t="s">
        <v>3733</v>
      </c>
      <c r="CZ117" s="16" t="s">
        <v>3701</v>
      </c>
    </row>
    <row r="118" customFormat="false" ht="14.4" hidden="false" customHeight="false" outlineLevel="0" collapsed="false">
      <c r="A118" s="4" t="s">
        <v>195</v>
      </c>
      <c r="B118" s="4" t="n">
        <v>1</v>
      </c>
      <c r="C118" s="4" t="n">
        <v>1</v>
      </c>
      <c r="D118" s="4" t="n">
        <v>2</v>
      </c>
      <c r="E118" s="4" t="n">
        <v>109</v>
      </c>
      <c r="F118" s="4" t="n">
        <v>55</v>
      </c>
      <c r="G118" s="4" t="n">
        <v>1</v>
      </c>
      <c r="H118" s="4" t="n">
        <v>1055</v>
      </c>
      <c r="I118" s="4" t="n">
        <v>11055</v>
      </c>
      <c r="J118" s="4" t="n">
        <v>1055</v>
      </c>
      <c r="K118" s="4" t="s">
        <v>200</v>
      </c>
      <c r="L118" s="4" t="s">
        <v>132</v>
      </c>
      <c r="M118" s="0" t="s">
        <v>3065</v>
      </c>
      <c r="N118" s="0" t="s">
        <v>3052</v>
      </c>
      <c r="O118" s="0" t="s">
        <v>3066</v>
      </c>
      <c r="R118" s="0" t="n">
        <f aca="false">(1+LEN(N118)-LEN(SUBSTITUTE(N118," ","")))+1</f>
        <v>5</v>
      </c>
      <c r="S118" s="0" t="n">
        <f aca="false">(1+LEN(O118)-LEN(SUBSTITUTE(O118," ","")))</f>
        <v>8</v>
      </c>
      <c r="T118" s="0" t="s">
        <v>2382</v>
      </c>
      <c r="U118" s="0" t="s">
        <v>3067</v>
      </c>
      <c r="V118" s="0" t="s">
        <v>3068</v>
      </c>
      <c r="W118" s="0" t="s">
        <v>3069</v>
      </c>
      <c r="X118" s="0" t="s">
        <v>560</v>
      </c>
      <c r="Y118" s="0" t="s">
        <v>3067</v>
      </c>
      <c r="Z118" s="0" t="s">
        <v>1312</v>
      </c>
      <c r="AA118" s="0" t="s">
        <v>3070</v>
      </c>
      <c r="AB118" s="0" t="s">
        <v>3069</v>
      </c>
      <c r="AC118" s="0" t="s">
        <v>3071</v>
      </c>
      <c r="AD118" s="0" t="s">
        <v>1312</v>
      </c>
      <c r="AE118" s="0" t="s">
        <v>3069</v>
      </c>
      <c r="AF118" s="0" t="s">
        <v>3072</v>
      </c>
      <c r="AG118" s="0" t="s">
        <v>3073</v>
      </c>
      <c r="AH118" s="0" t="s">
        <v>3069</v>
      </c>
      <c r="AI118" s="0" t="s">
        <v>560</v>
      </c>
      <c r="AJ118" s="0" t="s">
        <v>3074</v>
      </c>
      <c r="AK118" s="0" t="s">
        <v>3075</v>
      </c>
      <c r="AL118" s="0" t="s">
        <v>3076</v>
      </c>
      <c r="AM118" s="0" t="s">
        <v>3069</v>
      </c>
      <c r="AN118" s="0" t="s">
        <v>3069</v>
      </c>
      <c r="AO118" s="0" t="s">
        <v>1073</v>
      </c>
      <c r="AP118" s="0" t="s">
        <v>3077</v>
      </c>
      <c r="AQ118" s="0" t="s">
        <v>758</v>
      </c>
      <c r="AR118" s="0" t="s">
        <v>3077</v>
      </c>
      <c r="AS118" s="0" t="s">
        <v>3072</v>
      </c>
      <c r="AT118" s="0" t="s">
        <v>3069</v>
      </c>
      <c r="AU118" s="0" t="s">
        <v>3069</v>
      </c>
      <c r="AV118" s="0" t="s">
        <v>1312</v>
      </c>
      <c r="AW118" s="0" t="s">
        <v>3078</v>
      </c>
      <c r="AX118" s="0" t="s">
        <v>758</v>
      </c>
      <c r="AY118" s="0" t="s">
        <v>560</v>
      </c>
      <c r="AZ118" s="0" t="s">
        <v>3078</v>
      </c>
      <c r="BA118" s="0" t="s">
        <v>2293</v>
      </c>
      <c r="BB118" s="0" t="s">
        <v>560</v>
      </c>
      <c r="BC118" s="0" t="s">
        <v>3078</v>
      </c>
      <c r="BD118" s="0" t="s">
        <v>560</v>
      </c>
      <c r="BE118" s="0" t="s">
        <v>3079</v>
      </c>
      <c r="BF118" s="0" t="s">
        <v>3069</v>
      </c>
      <c r="BG118" s="0" t="s">
        <v>3069</v>
      </c>
      <c r="BH118" s="0" t="s">
        <v>3078</v>
      </c>
      <c r="BI118" s="0" t="s">
        <v>1578</v>
      </c>
      <c r="BJ118" s="0" t="s">
        <v>3069</v>
      </c>
      <c r="BK118" s="0" t="s">
        <v>2293</v>
      </c>
      <c r="BL118" s="0" t="s">
        <v>3069</v>
      </c>
      <c r="BM118" s="0" t="s">
        <v>3080</v>
      </c>
      <c r="BN118" s="0" t="s">
        <v>706</v>
      </c>
      <c r="BO118" s="0" t="s">
        <v>1312</v>
      </c>
      <c r="BP118" s="0" t="s">
        <v>1073</v>
      </c>
      <c r="BQ118" s="0" t="s">
        <v>3069</v>
      </c>
      <c r="BS118" s="0" t="s">
        <v>3069</v>
      </c>
      <c r="BT118" s="0" t="n">
        <f aca="false">49-(COUNTBLANK(U118:BQ118))</f>
        <v>49</v>
      </c>
      <c r="BU118" s="0" t="str">
        <f aca="false">CONCATENATE("*",BS118,"*")</f>
        <v>*kick*</v>
      </c>
      <c r="BV118" s="0" t="n">
        <f aca="false">COUNTIFS(U118:BQ118,BU118)</f>
        <v>0</v>
      </c>
      <c r="BW118" s="18" t="n">
        <f aca="false">BV118/BT118</f>
        <v>0</v>
      </c>
      <c r="BZ118" s="14" t="str">
        <f aca="false">IF(BY118="","",(BY118/BT118))</f>
        <v/>
      </c>
      <c r="CA118" s="0" t="n">
        <f aca="false">COUNTIFS(U118:BQ118,BU117)</f>
        <v>0</v>
      </c>
      <c r="CB118" s="0" t="str">
        <f aca="false">IF(BX118="",BU118,BX118)</f>
        <v>*kick*</v>
      </c>
      <c r="CC118" s="0" t="n">
        <f aca="false">COUNTIFS(U118:BQ118,CB117)</f>
        <v>0</v>
      </c>
      <c r="CD118" s="14" t="n">
        <f aca="false">CC118/BT118</f>
        <v>0</v>
      </c>
      <c r="CE118" s="0" t="s">
        <v>3081</v>
      </c>
      <c r="CF118" s="14" t="n">
        <f aca="false">(COUNTIFS(U118:BQ118,CE118))/BT118</f>
        <v>0</v>
      </c>
      <c r="CH118" s="0" t="s">
        <v>3082</v>
      </c>
      <c r="CI118" s="14" t="n">
        <f aca="false">(COUNTIFS(U118:BQ118,CH118))/BT118</f>
        <v>0</v>
      </c>
      <c r="CJ118" s="14" t="n">
        <f aca="false">(COUNTIFS(U118:BQ118,CH117))/BT118</f>
        <v>0</v>
      </c>
      <c r="CK118" s="15" t="s">
        <v>3069</v>
      </c>
      <c r="CL118" s="0" t="s">
        <v>3064</v>
      </c>
      <c r="CX118" s="16" t="s">
        <v>3664</v>
      </c>
      <c r="CY118" s="16" t="s">
        <v>3733</v>
      </c>
      <c r="CZ118" s="16" t="s">
        <v>3701</v>
      </c>
    </row>
    <row r="119" customFormat="false" ht="14.4" hidden="false" customHeight="false" outlineLevel="0" collapsed="false">
      <c r="A119" s="4" t="s">
        <v>167</v>
      </c>
      <c r="B119" s="4" t="n">
        <v>1</v>
      </c>
      <c r="C119" s="4" t="n">
        <v>1</v>
      </c>
      <c r="D119" s="4" t="n">
        <v>1</v>
      </c>
      <c r="E119" s="4" t="n">
        <v>110</v>
      </c>
      <c r="F119" s="4" t="n">
        <v>56</v>
      </c>
      <c r="G119" s="4" t="n">
        <v>0</v>
      </c>
      <c r="H119" s="4" t="n">
        <v>56</v>
      </c>
      <c r="I119" s="4" t="n">
        <v>10056</v>
      </c>
      <c r="J119" s="4" t="n">
        <v>56</v>
      </c>
      <c r="K119" s="4" t="s">
        <v>200</v>
      </c>
      <c r="L119" s="4" t="s">
        <v>132</v>
      </c>
      <c r="M119" s="0" t="s">
        <v>3083</v>
      </c>
      <c r="N119" s="0" t="s">
        <v>3084</v>
      </c>
      <c r="O119" s="0" t="s">
        <v>3085</v>
      </c>
      <c r="R119" s="0" t="n">
        <f aca="false">(1+LEN(N119)-LEN(SUBSTITUTE(N119," ","")))+1</f>
        <v>6</v>
      </c>
      <c r="S119" s="0" t="n">
        <f aca="false">(1+LEN(O119)-LEN(SUBSTITUTE(O119," ","")))</f>
        <v>9</v>
      </c>
      <c r="T119" s="0" t="s">
        <v>2382</v>
      </c>
      <c r="U119" s="19" t="s">
        <v>3086</v>
      </c>
      <c r="V119" s="19" t="s">
        <v>3087</v>
      </c>
      <c r="W119" s="0" t="s">
        <v>3088</v>
      </c>
      <c r="X119" s="19" t="s">
        <v>3089</v>
      </c>
      <c r="Y119" s="19" t="s">
        <v>3090</v>
      </c>
      <c r="Z119" s="19" t="s">
        <v>3091</v>
      </c>
      <c r="AA119" s="0" t="s">
        <v>3092</v>
      </c>
      <c r="AB119" s="19" t="s">
        <v>3093</v>
      </c>
      <c r="AC119" s="19" t="s">
        <v>3094</v>
      </c>
      <c r="AD119" s="19" t="s">
        <v>3095</v>
      </c>
      <c r="AE119" s="19" t="s">
        <v>3091</v>
      </c>
      <c r="AF119" s="19" t="s">
        <v>3096</v>
      </c>
      <c r="AG119" s="0" t="s">
        <v>3097</v>
      </c>
      <c r="AH119" s="0" t="s">
        <v>3098</v>
      </c>
      <c r="AI119" s="19" t="s">
        <v>3094</v>
      </c>
      <c r="AJ119" s="0" t="s">
        <v>3099</v>
      </c>
      <c r="AK119" s="19" t="s">
        <v>3094</v>
      </c>
      <c r="AL119" s="19" t="s">
        <v>3091</v>
      </c>
      <c r="AM119" s="19" t="s">
        <v>3100</v>
      </c>
      <c r="AN119" s="19" t="s">
        <v>3101</v>
      </c>
      <c r="AO119" s="19" t="s">
        <v>3093</v>
      </c>
      <c r="AP119" s="19" t="s">
        <v>3087</v>
      </c>
      <c r="AQ119" s="19" t="s">
        <v>3089</v>
      </c>
      <c r="AR119" s="19" t="s">
        <v>3093</v>
      </c>
      <c r="AS119" s="0" t="s">
        <v>3102</v>
      </c>
      <c r="AT119" s="19" t="s">
        <v>3103</v>
      </c>
      <c r="AU119" s="0" t="s">
        <v>2586</v>
      </c>
      <c r="AV119" s="19" t="s">
        <v>3104</v>
      </c>
      <c r="AW119" s="19" t="s">
        <v>3093</v>
      </c>
      <c r="AX119" s="0" t="s">
        <v>2586</v>
      </c>
      <c r="AY119" s="19" t="s">
        <v>3093</v>
      </c>
      <c r="AZ119" s="19" t="s">
        <v>3091</v>
      </c>
      <c r="BA119" s="19" t="s">
        <v>3095</v>
      </c>
      <c r="BB119" s="0" t="s">
        <v>1134</v>
      </c>
      <c r="BC119" s="19" t="s">
        <v>3105</v>
      </c>
      <c r="BD119" s="19" t="s">
        <v>3087</v>
      </c>
      <c r="BE119" s="19" t="s">
        <v>3093</v>
      </c>
      <c r="BF119" s="0" t="s">
        <v>1642</v>
      </c>
      <c r="BG119" s="19" t="s">
        <v>3106</v>
      </c>
      <c r="BH119" s="19" t="s">
        <v>3087</v>
      </c>
      <c r="BI119" s="19" t="s">
        <v>3094</v>
      </c>
      <c r="BJ119" s="19" t="s">
        <v>3094</v>
      </c>
      <c r="BK119" s="19" t="s">
        <v>711</v>
      </c>
      <c r="BL119" s="19" t="s">
        <v>3093</v>
      </c>
      <c r="BM119" s="0" t="s">
        <v>1134</v>
      </c>
      <c r="BN119" s="19" t="s">
        <v>3107</v>
      </c>
      <c r="BO119" s="19" t="s">
        <v>1625</v>
      </c>
      <c r="BP119" s="19" t="s">
        <v>3108</v>
      </c>
      <c r="BQ119" s="19" t="s">
        <v>3109</v>
      </c>
      <c r="BS119" s="0" t="s">
        <v>3094</v>
      </c>
      <c r="BT119" s="0" t="n">
        <f aca="false">49-(COUNTBLANK(U119:BQ119))</f>
        <v>49</v>
      </c>
      <c r="BU119" s="0" t="str">
        <f aca="false">CONCATENATE("*",BS119,"*")</f>
        <v>*babysit*</v>
      </c>
      <c r="BV119" s="0" t="n">
        <f aca="false">COUNTIFS(U119:BQ119,BU119)</f>
        <v>0</v>
      </c>
      <c r="BW119" s="14" t="n">
        <f aca="false">BV119/BT119</f>
        <v>0</v>
      </c>
      <c r="BX119" s="0" t="s">
        <v>1996</v>
      </c>
      <c r="BY119" s="0" t="n">
        <f aca="false">COUNTIFS(U119:BQ119,BX119)</f>
        <v>0</v>
      </c>
      <c r="BZ119" s="18" t="n">
        <f aca="false">IF(BY119="","",(BY119/BT119))</f>
        <v>0</v>
      </c>
      <c r="CA119" s="0" t="n">
        <f aca="false">COUNTIFS(U119:BQ119,BU120)</f>
        <v>0</v>
      </c>
      <c r="CB119" s="0" t="str">
        <f aca="false">IF(BX119="",BU119,BX119)</f>
        <v>*watch*</v>
      </c>
      <c r="CC119" s="0" t="n">
        <f aca="false">COUNTIFS(U119:BQ119,CB120)</f>
        <v>0</v>
      </c>
      <c r="CD119" s="14" t="n">
        <f aca="false">CC119/BT119</f>
        <v>0</v>
      </c>
      <c r="CE119" s="0" t="s">
        <v>1996</v>
      </c>
      <c r="CF119" s="14" t="n">
        <f aca="false">(COUNTIFS(U119:BQ119,CE119))/BT119</f>
        <v>0</v>
      </c>
      <c r="CG119" s="19" t="s">
        <v>3110</v>
      </c>
      <c r="CH119" s="0" t="s">
        <v>1997</v>
      </c>
      <c r="CI119" s="14" t="n">
        <f aca="false">(COUNTIFS(U119:BQ119,CH119))/BT119</f>
        <v>0</v>
      </c>
      <c r="CJ119" s="14" t="n">
        <f aca="false">(COUNTIFS(U119:BQ119,CH120))/BT119</f>
        <v>0</v>
      </c>
      <c r="CK119" s="15" t="s">
        <v>711</v>
      </c>
      <c r="CL119" s="0" t="s">
        <v>3111</v>
      </c>
      <c r="CN119" s="16"/>
      <c r="CO119" s="16"/>
      <c r="CP119" s="0" t="s">
        <v>3734</v>
      </c>
      <c r="CQ119" s="14" t="n">
        <v>0</v>
      </c>
      <c r="CR119" s="0" t="str">
        <f aca="false">CONCATENATE(CP119,CS119)</f>
        <v>oversee*</v>
      </c>
      <c r="CS119" s="0" t="s">
        <v>3639</v>
      </c>
      <c r="CT119" s="0" t="n">
        <f aca="false">CP120</f>
        <v>0</v>
      </c>
      <c r="CU119" s="0" t="str">
        <f aca="false">CONCATENATE(CT119,CS119)</f>
        <v>0*</v>
      </c>
      <c r="CV119" s="14" t="n">
        <f aca="false">(COUNTIFS(U119:BQ119,CU119))/BT119</f>
        <v>0</v>
      </c>
      <c r="CW119" s="16"/>
      <c r="CX119" s="16" t="s">
        <v>3664</v>
      </c>
      <c r="CY119" s="16" t="s">
        <v>3735</v>
      </c>
      <c r="CZ119" s="16" t="s">
        <v>3701</v>
      </c>
    </row>
    <row r="120" customFormat="false" ht="14.4" hidden="false" customHeight="false" outlineLevel="0" collapsed="false">
      <c r="A120" s="4" t="s">
        <v>195</v>
      </c>
      <c r="B120" s="4" t="n">
        <v>1</v>
      </c>
      <c r="C120" s="4" t="n">
        <v>1</v>
      </c>
      <c r="D120" s="4" t="n">
        <v>2</v>
      </c>
      <c r="E120" s="4" t="n">
        <v>110</v>
      </c>
      <c r="F120" s="4" t="n">
        <v>56</v>
      </c>
      <c r="G120" s="4" t="n">
        <v>1</v>
      </c>
      <c r="H120" s="4" t="n">
        <v>1056</v>
      </c>
      <c r="I120" s="4" t="n">
        <v>11056</v>
      </c>
      <c r="J120" s="4" t="n">
        <v>1056</v>
      </c>
      <c r="K120" s="4" t="s">
        <v>200</v>
      </c>
      <c r="L120" s="4" t="s">
        <v>132</v>
      </c>
      <c r="M120" s="0" t="s">
        <v>3112</v>
      </c>
      <c r="N120" s="0" t="s">
        <v>3084</v>
      </c>
      <c r="O120" s="0" t="s">
        <v>3113</v>
      </c>
      <c r="R120" s="0" t="n">
        <f aca="false">(1+LEN(N120)-LEN(SUBSTITUTE(N120," ","")))+1</f>
        <v>6</v>
      </c>
      <c r="S120" s="0" t="n">
        <f aca="false">(1+LEN(O120)-LEN(SUBSTITUTE(O120," ","")))</f>
        <v>9</v>
      </c>
      <c r="T120" s="0" t="s">
        <v>2382</v>
      </c>
      <c r="U120" s="19" t="s">
        <v>3114</v>
      </c>
      <c r="V120" s="0" t="s">
        <v>3115</v>
      </c>
      <c r="W120" s="0" t="s">
        <v>3116</v>
      </c>
      <c r="X120" s="19" t="s">
        <v>3117</v>
      </c>
      <c r="Y120" s="19" t="s">
        <v>3118</v>
      </c>
      <c r="Z120" s="0" t="s">
        <v>3119</v>
      </c>
      <c r="AA120" s="19" t="s">
        <v>3120</v>
      </c>
      <c r="AB120" s="19" t="s">
        <v>3114</v>
      </c>
      <c r="AC120" s="19" t="s">
        <v>3121</v>
      </c>
      <c r="AD120" s="19" t="s">
        <v>3122</v>
      </c>
      <c r="AE120" s="0" t="s">
        <v>1098</v>
      </c>
      <c r="AF120" s="19" t="s">
        <v>3123</v>
      </c>
      <c r="AG120" s="19" t="s">
        <v>3124</v>
      </c>
      <c r="AH120" s="0" t="s">
        <v>3125</v>
      </c>
      <c r="AI120" s="19" t="s">
        <v>3126</v>
      </c>
      <c r="AJ120" s="19" t="s">
        <v>3127</v>
      </c>
      <c r="AK120" s="0" t="s">
        <v>3128</v>
      </c>
      <c r="AL120" s="0" t="s">
        <v>3129</v>
      </c>
      <c r="AM120" s="19" t="s">
        <v>3117</v>
      </c>
      <c r="AN120" s="19" t="s">
        <v>3114</v>
      </c>
      <c r="AO120" s="19" t="s">
        <v>3126</v>
      </c>
      <c r="AP120" s="0" t="s">
        <v>2981</v>
      </c>
      <c r="AQ120" s="0" t="s">
        <v>3130</v>
      </c>
      <c r="AR120" s="0" t="s">
        <v>3131</v>
      </c>
      <c r="AS120" s="0" t="s">
        <v>3132</v>
      </c>
      <c r="AT120" s="19" t="s">
        <v>3133</v>
      </c>
      <c r="AU120" s="0" t="s">
        <v>3134</v>
      </c>
      <c r="AV120" s="19" t="s">
        <v>987</v>
      </c>
      <c r="AW120" s="0" t="s">
        <v>3135</v>
      </c>
      <c r="AX120" s="19" t="s">
        <v>987</v>
      </c>
      <c r="AY120" s="0" t="s">
        <v>1845</v>
      </c>
      <c r="AZ120" s="0" t="s">
        <v>3136</v>
      </c>
      <c r="BA120" s="19" t="s">
        <v>3137</v>
      </c>
      <c r="BB120" s="0" t="s">
        <v>2001</v>
      </c>
      <c r="BC120" s="19" t="s">
        <v>3126</v>
      </c>
      <c r="BD120" s="0" t="s">
        <v>3138</v>
      </c>
      <c r="BE120" s="19" t="s">
        <v>3139</v>
      </c>
      <c r="BF120" s="0" t="s">
        <v>3047</v>
      </c>
      <c r="BG120" s="19" t="s">
        <v>3140</v>
      </c>
      <c r="BH120" s="19" t="s">
        <v>3114</v>
      </c>
      <c r="BI120" s="0" t="s">
        <v>3141</v>
      </c>
      <c r="BJ120" s="19" t="s">
        <v>3117</v>
      </c>
      <c r="BK120" s="19" t="s">
        <v>3142</v>
      </c>
      <c r="BL120" s="0" t="s">
        <v>3143</v>
      </c>
      <c r="BM120" s="19" t="s">
        <v>987</v>
      </c>
      <c r="BN120" s="0" t="s">
        <v>3144</v>
      </c>
      <c r="BO120" s="0" t="s">
        <v>3145</v>
      </c>
      <c r="BP120" s="19" t="s">
        <v>3146</v>
      </c>
      <c r="BQ120" s="19" t="s">
        <v>987</v>
      </c>
      <c r="BS120" s="0" t="s">
        <v>3117</v>
      </c>
      <c r="BT120" s="0" t="n">
        <f aca="false">49-(COUNTBLANK(U120:BQ120))</f>
        <v>49</v>
      </c>
      <c r="BU120" s="0" t="str">
        <f aca="false">CONCATENATE("*",BS120,"*")</f>
        <v>*counsel*</v>
      </c>
      <c r="BV120" s="0" t="n">
        <f aca="false">COUNTIFS(U120:BQ120,BU120)</f>
        <v>0</v>
      </c>
      <c r="BW120" s="18" t="n">
        <f aca="false">BV120/BT120</f>
        <v>0</v>
      </c>
      <c r="BX120" s="0" t="s">
        <v>3147</v>
      </c>
      <c r="BY120" s="0" t="n">
        <f aca="false">COUNTIFS(U120:BQ120,BX120)</f>
        <v>0</v>
      </c>
      <c r="BZ120" s="14" t="n">
        <f aca="false">IF(BY120="","",(BY120/BT120))</f>
        <v>0</v>
      </c>
      <c r="CA120" s="0" t="n">
        <f aca="false">COUNTIFS(U120:BQ120,BU119)</f>
        <v>0</v>
      </c>
      <c r="CB120" s="0" t="str">
        <f aca="false">IF(BX120="",BU120,BX120)</f>
        <v>*help*</v>
      </c>
      <c r="CC120" s="0" t="n">
        <f aca="false">COUNTIFS(U120:BQ120,CB119)</f>
        <v>0</v>
      </c>
      <c r="CD120" s="14" t="n">
        <f aca="false">CC120/BT120</f>
        <v>0</v>
      </c>
      <c r="CE120" s="0" t="s">
        <v>3147</v>
      </c>
      <c r="CF120" s="14" t="n">
        <f aca="false">(COUNTIFS(U120:BQ120,CE120))/BT120</f>
        <v>0</v>
      </c>
      <c r="CG120" s="19" t="s">
        <v>3148</v>
      </c>
      <c r="CH120" s="0" t="s">
        <v>3149</v>
      </c>
      <c r="CI120" s="14" t="n">
        <f aca="false">(COUNTIFS(U120:BQ120,CH120))/BT120</f>
        <v>0</v>
      </c>
      <c r="CJ120" s="14" t="n">
        <f aca="false">(COUNTIFS(U120:BQ120,CH119))/BT120</f>
        <v>0</v>
      </c>
      <c r="CK120" s="15" t="s">
        <v>987</v>
      </c>
      <c r="CL120" s="0" t="s">
        <v>3111</v>
      </c>
      <c r="CO120" s="16"/>
      <c r="CP120" s="16"/>
      <c r="CQ120" s="16"/>
      <c r="CR120" s="16"/>
      <c r="CS120" s="16"/>
      <c r="CT120" s="16"/>
      <c r="CU120" s="16"/>
      <c r="CV120" s="16"/>
      <c r="CW120" s="16"/>
      <c r="CX120" s="16" t="s">
        <v>3664</v>
      </c>
      <c r="CY120" s="16" t="s">
        <v>3735</v>
      </c>
      <c r="CZ120" s="16" t="s">
        <v>3701</v>
      </c>
    </row>
    <row r="121" s="16" customFormat="true" ht="14.4" hidden="false" customHeight="false" outlineLevel="0" collapsed="false">
      <c r="A121" s="4" t="s">
        <v>167</v>
      </c>
      <c r="B121" s="4" t="n">
        <v>1</v>
      </c>
      <c r="C121" s="4" t="n">
        <v>1</v>
      </c>
      <c r="D121" s="4" t="n">
        <v>1</v>
      </c>
      <c r="E121" s="4" t="n">
        <v>111</v>
      </c>
      <c r="F121" s="4" t="n">
        <v>57</v>
      </c>
      <c r="G121" s="4" t="n">
        <v>0</v>
      </c>
      <c r="H121" s="4" t="n">
        <v>57</v>
      </c>
      <c r="I121" s="4" t="n">
        <v>10057</v>
      </c>
      <c r="J121" s="4" t="n">
        <v>57</v>
      </c>
      <c r="K121" s="4" t="s">
        <v>200</v>
      </c>
      <c r="L121" s="4" t="s">
        <v>132</v>
      </c>
      <c r="M121" s="16" t="s">
        <v>3150</v>
      </c>
      <c r="N121" s="16" t="s">
        <v>3151</v>
      </c>
      <c r="O121" s="16" t="s">
        <v>3152</v>
      </c>
      <c r="R121" s="16" t="n">
        <f aca="false">(1+LEN(N121)-LEN(SUBSTITUTE(N121," ","")))+1</f>
        <v>7</v>
      </c>
      <c r="S121" s="16" t="n">
        <f aca="false">(1+LEN(O121)-LEN(SUBSTITUTE(O121," ","")))</f>
        <v>11</v>
      </c>
      <c r="T121" s="16" t="s">
        <v>3153</v>
      </c>
      <c r="U121" s="16" t="s">
        <v>3154</v>
      </c>
      <c r="V121" s="16" t="s">
        <v>3155</v>
      </c>
      <c r="W121" s="16" t="s">
        <v>3156</v>
      </c>
      <c r="X121" s="16" t="s">
        <v>3157</v>
      </c>
      <c r="Y121" s="16" t="s">
        <v>3158</v>
      </c>
      <c r="Z121" s="16" t="s">
        <v>3159</v>
      </c>
      <c r="AA121" s="16" t="s">
        <v>3160</v>
      </c>
      <c r="AB121" s="16" t="s">
        <v>3161</v>
      </c>
      <c r="AC121" s="16" t="s">
        <v>3162</v>
      </c>
      <c r="AD121" s="16" t="s">
        <v>1058</v>
      </c>
      <c r="AE121" s="16" t="s">
        <v>3163</v>
      </c>
      <c r="AF121" s="16" t="s">
        <v>3164</v>
      </c>
      <c r="AG121" s="16" t="s">
        <v>1073</v>
      </c>
      <c r="AH121" s="16" t="s">
        <v>3165</v>
      </c>
      <c r="AI121" s="16" t="s">
        <v>3166</v>
      </c>
      <c r="AJ121" s="16" t="s">
        <v>3167</v>
      </c>
      <c r="AK121" s="16" t="s">
        <v>3168</v>
      </c>
      <c r="AL121" s="12"/>
      <c r="AM121" s="16" t="s">
        <v>1312</v>
      </c>
      <c r="AN121" s="16" t="s">
        <v>3169</v>
      </c>
      <c r="AO121" s="16" t="s">
        <v>3170</v>
      </c>
      <c r="AP121" s="16" t="s">
        <v>3171</v>
      </c>
      <c r="AQ121" s="16" t="s">
        <v>1058</v>
      </c>
      <c r="AR121" s="16" t="s">
        <v>3172</v>
      </c>
      <c r="AS121" s="16" t="s">
        <v>1926</v>
      </c>
      <c r="AT121" s="16" t="s">
        <v>3173</v>
      </c>
      <c r="AU121" s="16" t="s">
        <v>1058</v>
      </c>
      <c r="AV121" s="16" t="s">
        <v>3174</v>
      </c>
      <c r="AW121" s="16" t="s">
        <v>3175</v>
      </c>
      <c r="AX121" s="16" t="s">
        <v>1073</v>
      </c>
      <c r="AY121" s="16" t="s">
        <v>1058</v>
      </c>
      <c r="AZ121" s="16" t="s">
        <v>3176</v>
      </c>
      <c r="BA121" s="16" t="s">
        <v>3177</v>
      </c>
      <c r="BB121" s="16" t="s">
        <v>3161</v>
      </c>
      <c r="BC121" s="16" t="s">
        <v>3077</v>
      </c>
      <c r="BD121" s="16" t="s">
        <v>3178</v>
      </c>
      <c r="BE121" s="16" t="s">
        <v>3173</v>
      </c>
      <c r="BF121" s="16" t="s">
        <v>1073</v>
      </c>
      <c r="BG121" s="16" t="s">
        <v>1058</v>
      </c>
      <c r="BH121" s="16" t="s">
        <v>1073</v>
      </c>
      <c r="BI121" s="16" t="s">
        <v>3159</v>
      </c>
      <c r="BJ121" s="16" t="s">
        <v>3179</v>
      </c>
      <c r="BK121" s="16" t="s">
        <v>3180</v>
      </c>
      <c r="BL121" s="16" t="s">
        <v>3181</v>
      </c>
      <c r="BM121" s="16" t="s">
        <v>655</v>
      </c>
      <c r="BN121" s="16" t="s">
        <v>3182</v>
      </c>
      <c r="BO121" s="16" t="s">
        <v>3183</v>
      </c>
      <c r="BP121" s="16" t="s">
        <v>3184</v>
      </c>
      <c r="BQ121" s="12"/>
      <c r="BS121" s="16" t="s">
        <v>1891</v>
      </c>
      <c r="BT121" s="16" t="n">
        <f aca="false">49-(COUNTBLANK(U121:BQ121))</f>
        <v>47</v>
      </c>
      <c r="BU121" s="16" t="str">
        <f aca="false">CONCATENATE("*",BS121,"*")</f>
        <v>*pass*</v>
      </c>
      <c r="BV121" s="16" t="n">
        <f aca="false">COUNTIFS(U121:BQ121,BU121)</f>
        <v>0</v>
      </c>
      <c r="BW121" s="14" t="n">
        <f aca="false">BV121/BT121</f>
        <v>0</v>
      </c>
      <c r="BX121" s="16" t="s">
        <v>3185</v>
      </c>
      <c r="BY121" s="16" t="n">
        <f aca="false">COUNTIFS(U121:BQ121,BX121)</f>
        <v>0</v>
      </c>
      <c r="BZ121" s="13" t="n">
        <f aca="false">IF(BY121="","",(BY121/BT121))</f>
        <v>0</v>
      </c>
      <c r="CA121" s="16" t="n">
        <f aca="false">COUNTIFS(U121:BQ121,BU122)</f>
        <v>0</v>
      </c>
      <c r="CB121" s="16" t="str">
        <f aca="false">IF(BX121="",BU121,BX121)</f>
        <v>*throw*</v>
      </c>
      <c r="CC121" s="16" t="n">
        <f aca="false">COUNTIFS(U121:BQ121,CB122)</f>
        <v>0</v>
      </c>
      <c r="CD121" s="14" t="n">
        <f aca="false">CC121/BT121</f>
        <v>0</v>
      </c>
      <c r="CE121" s="16" t="s">
        <v>3185</v>
      </c>
      <c r="CF121" s="14" t="n">
        <f aca="false">(COUNTIFS(U121:BQ121,CE121))/BT121</f>
        <v>0</v>
      </c>
      <c r="CH121" s="16" t="s">
        <v>3186</v>
      </c>
      <c r="CI121" s="14" t="n">
        <f aca="false">(COUNTIFS(U121:BQ121,CH121))/BT121</f>
        <v>0</v>
      </c>
      <c r="CJ121" s="14" t="n">
        <f aca="false">(COUNTIFS(U121:BQ121,CH122))/BT121</f>
        <v>0</v>
      </c>
      <c r="CK121" s="15" t="s">
        <v>1058</v>
      </c>
      <c r="CL121" s="16" t="s">
        <v>3187</v>
      </c>
      <c r="CP121" s="16" t="s">
        <v>3736</v>
      </c>
      <c r="CQ121" s="14" t="n">
        <v>0</v>
      </c>
      <c r="CR121" s="16" t="str">
        <f aca="false">CONCATENATE(CP121,CS121)</f>
        <v>hurl*</v>
      </c>
      <c r="CS121" s="16" t="s">
        <v>3639</v>
      </c>
      <c r="CT121" s="16" t="n">
        <f aca="false">CP120</f>
        <v>0</v>
      </c>
      <c r="CU121" s="16" t="str">
        <f aca="false">CONCATENATE(CT121,CS121)</f>
        <v>0*</v>
      </c>
      <c r="CV121" s="14" t="n">
        <f aca="false">(COUNTIFS(U121:BQ121,CU121))/BT121</f>
        <v>0</v>
      </c>
      <c r="CX121" s="16" t="s">
        <v>3640</v>
      </c>
      <c r="CY121" s="16" t="s">
        <v>3737</v>
      </c>
      <c r="CZ121" s="16" t="s">
        <v>3701</v>
      </c>
    </row>
    <row r="122" customFormat="false" ht="14.4" hidden="false" customHeight="false" outlineLevel="0" collapsed="false">
      <c r="A122" s="4" t="s">
        <v>195</v>
      </c>
      <c r="B122" s="4" t="n">
        <v>1</v>
      </c>
      <c r="C122" s="4" t="n">
        <v>1</v>
      </c>
      <c r="D122" s="4" t="n">
        <v>2</v>
      </c>
      <c r="E122" s="4" t="n">
        <v>111</v>
      </c>
      <c r="F122" s="4" t="n">
        <v>57</v>
      </c>
      <c r="G122" s="4" t="n">
        <v>1</v>
      </c>
      <c r="H122" s="4" t="n">
        <v>1057</v>
      </c>
      <c r="I122" s="4" t="n">
        <v>11057</v>
      </c>
      <c r="J122" s="4" t="n">
        <v>1057</v>
      </c>
      <c r="K122" s="4" t="s">
        <v>200</v>
      </c>
      <c r="L122" s="4" t="s">
        <v>132</v>
      </c>
      <c r="M122" s="0" t="s">
        <v>3188</v>
      </c>
      <c r="N122" s="0" t="s">
        <v>3151</v>
      </c>
      <c r="O122" s="0" t="s">
        <v>3189</v>
      </c>
      <c r="R122" s="0" t="n">
        <f aca="false">(1+LEN(N122)-LEN(SUBSTITUTE(N122," ","")))+1</f>
        <v>7</v>
      </c>
      <c r="S122" s="0" t="n">
        <f aca="false">(1+LEN(O122)-LEN(SUBSTITUTE(O122," ","")))</f>
        <v>11</v>
      </c>
      <c r="T122" s="0" t="s">
        <v>3153</v>
      </c>
      <c r="U122" s="0" t="s">
        <v>217</v>
      </c>
      <c r="V122" s="0" t="s">
        <v>3190</v>
      </c>
      <c r="W122" s="0" t="s">
        <v>3191</v>
      </c>
      <c r="X122" s="0" t="s">
        <v>3192</v>
      </c>
      <c r="Y122" s="0" t="s">
        <v>3192</v>
      </c>
      <c r="Z122" s="0" t="s">
        <v>3192</v>
      </c>
      <c r="AA122" s="0" t="s">
        <v>3192</v>
      </c>
      <c r="AB122" s="0" t="s">
        <v>3192</v>
      </c>
      <c r="AC122" s="0" t="s">
        <v>3193</v>
      </c>
      <c r="AD122" s="12"/>
      <c r="AE122" s="0" t="s">
        <v>3194</v>
      </c>
      <c r="AF122" s="0" t="s">
        <v>3195</v>
      </c>
      <c r="AG122" s="0" t="s">
        <v>3196</v>
      </c>
      <c r="AH122" s="0" t="s">
        <v>3192</v>
      </c>
      <c r="AI122" s="0" t="s">
        <v>3197</v>
      </c>
      <c r="AJ122" s="0" t="s">
        <v>3198</v>
      </c>
      <c r="AK122" s="0" t="s">
        <v>3199</v>
      </c>
      <c r="AL122" s="0" t="s">
        <v>3200</v>
      </c>
      <c r="AM122" s="0" t="s">
        <v>3192</v>
      </c>
      <c r="AN122" s="0" t="s">
        <v>3192</v>
      </c>
      <c r="AO122" s="0" t="s">
        <v>1073</v>
      </c>
      <c r="AP122" s="0" t="s">
        <v>3201</v>
      </c>
      <c r="AQ122" s="0" t="s">
        <v>3192</v>
      </c>
      <c r="AR122" s="0" t="s">
        <v>3202</v>
      </c>
      <c r="AS122" s="0" t="s">
        <v>3192</v>
      </c>
      <c r="AT122" s="0" t="s">
        <v>3203</v>
      </c>
      <c r="AU122" s="0" t="s">
        <v>3204</v>
      </c>
      <c r="AV122" s="0" t="s">
        <v>334</v>
      </c>
      <c r="AW122" s="0" t="s">
        <v>240</v>
      </c>
      <c r="AX122" s="0" t="s">
        <v>677</v>
      </c>
      <c r="AY122" s="0" t="s">
        <v>3192</v>
      </c>
      <c r="AZ122" s="0" t="s">
        <v>3205</v>
      </c>
      <c r="BA122" s="0" t="s">
        <v>3206</v>
      </c>
      <c r="BB122" s="0" t="s">
        <v>1073</v>
      </c>
      <c r="BC122" s="0" t="s">
        <v>3207</v>
      </c>
      <c r="BD122" s="0" t="s">
        <v>217</v>
      </c>
      <c r="BE122" s="0" t="s">
        <v>3208</v>
      </c>
      <c r="BF122" s="0" t="s">
        <v>1583</v>
      </c>
      <c r="BG122" s="0" t="s">
        <v>3209</v>
      </c>
      <c r="BH122" s="0" t="s">
        <v>3210</v>
      </c>
      <c r="BI122" s="0" t="s">
        <v>3211</v>
      </c>
      <c r="BJ122" s="0" t="s">
        <v>3161</v>
      </c>
      <c r="BK122" s="0" t="s">
        <v>3212</v>
      </c>
      <c r="BL122" s="0" t="s">
        <v>3213</v>
      </c>
      <c r="BM122" s="0" t="s">
        <v>1073</v>
      </c>
      <c r="BN122" s="12"/>
      <c r="BO122" s="12"/>
      <c r="BP122" s="0" t="s">
        <v>1888</v>
      </c>
      <c r="BQ122" s="0" t="s">
        <v>217</v>
      </c>
      <c r="BS122" s="0" t="s">
        <v>3192</v>
      </c>
      <c r="BT122" s="0" t="n">
        <f aca="false">49-(COUNTBLANK(U122:BQ122))</f>
        <v>46</v>
      </c>
      <c r="BU122" s="0" t="str">
        <f aca="false">CONCATENATE("*",BS122,"*")</f>
        <v>*dunk*</v>
      </c>
      <c r="BV122" s="0" t="n">
        <f aca="false">COUNTIFS(U122:BQ122,BU122)</f>
        <v>0</v>
      </c>
      <c r="BW122" s="13" t="n">
        <f aca="false">BV122/BT122</f>
        <v>0</v>
      </c>
      <c r="BZ122" s="14" t="str">
        <f aca="false">IF(BY122="","",(BY122/BT122))</f>
        <v/>
      </c>
      <c r="CA122" s="0" t="n">
        <f aca="false">COUNTIFS(U122:BQ122,BU121)</f>
        <v>0</v>
      </c>
      <c r="CB122" s="0" t="str">
        <f aca="false">IF(BX122="",BU122,BX122)</f>
        <v>*dunk*</v>
      </c>
      <c r="CC122" s="0" t="n">
        <f aca="false">COUNTIFS(U122:BQ122,CB121)</f>
        <v>0</v>
      </c>
      <c r="CD122" s="14" t="n">
        <f aca="false">CC122/BT122</f>
        <v>0</v>
      </c>
      <c r="CE122" s="0" t="s">
        <v>3214</v>
      </c>
      <c r="CF122" s="14" t="n">
        <f aca="false">(COUNTIFS(U122:BQ122,CE122))/BT122</f>
        <v>0</v>
      </c>
      <c r="CH122" s="0" t="s">
        <v>3215</v>
      </c>
      <c r="CI122" s="14" t="n">
        <f aca="false">(COUNTIFS(U122:BQ122,CH122))/BT122</f>
        <v>0</v>
      </c>
      <c r="CJ122" s="14" t="n">
        <f aca="false">(COUNTIFS(U122:BQ122,CH121))/BT122</f>
        <v>0</v>
      </c>
      <c r="CK122" s="15" t="s">
        <v>3192</v>
      </c>
      <c r="CL122" s="0" t="s">
        <v>3187</v>
      </c>
      <c r="CX122" s="16" t="s">
        <v>3640</v>
      </c>
      <c r="CY122" s="16" t="s">
        <v>3737</v>
      </c>
      <c r="CZ122" s="16" t="s">
        <v>3701</v>
      </c>
    </row>
    <row r="123" customFormat="false" ht="14.4" hidden="false" customHeight="false" outlineLevel="0" collapsed="false">
      <c r="A123" s="4" t="s">
        <v>195</v>
      </c>
      <c r="B123" s="17" t="n">
        <v>1</v>
      </c>
      <c r="C123" s="17" t="n">
        <v>2</v>
      </c>
      <c r="D123" s="17" t="n">
        <v>1</v>
      </c>
      <c r="E123" s="17" t="n">
        <v>5</v>
      </c>
      <c r="F123" s="17" t="n">
        <v>1</v>
      </c>
      <c r="G123" s="17" t="n">
        <v>2</v>
      </c>
      <c r="H123" s="4" t="n">
        <v>2001</v>
      </c>
      <c r="I123" s="4" t="n">
        <v>12001</v>
      </c>
      <c r="J123" s="4" t="n">
        <v>2001</v>
      </c>
      <c r="K123" s="4" t="n">
        <v>22001</v>
      </c>
      <c r="L123" s="4" t="s">
        <v>132</v>
      </c>
      <c r="M123" s="16" t="s">
        <v>133</v>
      </c>
      <c r="N123" s="16" t="s">
        <v>134</v>
      </c>
      <c r="O123" s="16" t="s">
        <v>169</v>
      </c>
      <c r="P123" s="16" t="s">
        <v>196</v>
      </c>
      <c r="Q123" s="16" t="s">
        <v>137</v>
      </c>
      <c r="R123" s="16" t="n">
        <f aca="false">(1+LEN(N123)-LEN(SUBSTITUTE(N123," ","")))+1</f>
        <v>6</v>
      </c>
      <c r="S123" s="16" t="n">
        <f aca="false">(1+LEN(O123)-LEN(SUBSTITUTE(O123," ","")))</f>
        <v>9</v>
      </c>
      <c r="T123" s="16" t="s">
        <v>138</v>
      </c>
      <c r="U123" s="16" t="s">
        <v>139</v>
      </c>
      <c r="V123" s="16" t="s">
        <v>140</v>
      </c>
      <c r="W123" s="16" t="s">
        <v>141</v>
      </c>
      <c r="X123" s="16" t="s">
        <v>142</v>
      </c>
      <c r="Y123" s="16" t="s">
        <v>139</v>
      </c>
      <c r="Z123" s="16" t="s">
        <v>143</v>
      </c>
      <c r="AA123" s="16" t="s">
        <v>144</v>
      </c>
      <c r="AB123" s="16" t="s">
        <v>139</v>
      </c>
      <c r="AC123" s="16" t="s">
        <v>139</v>
      </c>
      <c r="AD123" s="16" t="s">
        <v>145</v>
      </c>
      <c r="AE123" s="16" t="s">
        <v>146</v>
      </c>
      <c r="AF123" s="16" t="s">
        <v>139</v>
      </c>
      <c r="AG123" s="16" t="s">
        <v>139</v>
      </c>
      <c r="AH123" s="16" t="s">
        <v>139</v>
      </c>
      <c r="AI123" s="16" t="s">
        <v>147</v>
      </c>
      <c r="AK123" s="16" t="s">
        <v>139</v>
      </c>
      <c r="AL123" s="16" t="s">
        <v>139</v>
      </c>
      <c r="AM123" s="16" t="s">
        <v>139</v>
      </c>
      <c r="AN123" s="16" t="s">
        <v>139</v>
      </c>
      <c r="AO123" s="16" t="s">
        <v>148</v>
      </c>
      <c r="AP123" s="16" t="s">
        <v>149</v>
      </c>
      <c r="AQ123" s="16" t="s">
        <v>139</v>
      </c>
      <c r="AR123" s="16" t="s">
        <v>150</v>
      </c>
      <c r="AS123" s="16" t="s">
        <v>151</v>
      </c>
      <c r="AT123" s="16" t="s">
        <v>152</v>
      </c>
      <c r="AU123" s="16" t="s">
        <v>139</v>
      </c>
      <c r="AV123" s="16" t="s">
        <v>144</v>
      </c>
      <c r="AW123" s="16" t="s">
        <v>139</v>
      </c>
      <c r="AX123" s="16" t="s">
        <v>149</v>
      </c>
      <c r="AY123" s="16" t="s">
        <v>142</v>
      </c>
      <c r="AZ123" s="16" t="s">
        <v>153</v>
      </c>
      <c r="BA123" s="16" t="s">
        <v>154</v>
      </c>
      <c r="BB123" s="16" t="s">
        <v>142</v>
      </c>
      <c r="BC123" s="16" t="s">
        <v>155</v>
      </c>
      <c r="BD123" s="16" t="s">
        <v>156</v>
      </c>
      <c r="BE123" s="16" t="s">
        <v>157</v>
      </c>
      <c r="BF123" s="16" t="s">
        <v>139</v>
      </c>
      <c r="BG123" s="16" t="s">
        <v>142</v>
      </c>
      <c r="BH123" s="16" t="s">
        <v>158</v>
      </c>
      <c r="BI123" s="16" t="s">
        <v>142</v>
      </c>
      <c r="BJ123" s="16" t="s">
        <v>159</v>
      </c>
      <c r="BK123" s="16" t="s">
        <v>160</v>
      </c>
      <c r="BL123" s="16" t="s">
        <v>156</v>
      </c>
      <c r="BM123" s="16" t="s">
        <v>161</v>
      </c>
      <c r="BN123" s="16" t="s">
        <v>144</v>
      </c>
      <c r="BO123" s="16" t="s">
        <v>142</v>
      </c>
      <c r="BP123" s="16" t="s">
        <v>162</v>
      </c>
      <c r="BQ123" s="16" t="s">
        <v>163</v>
      </c>
      <c r="BS123" s="16" t="s">
        <v>142</v>
      </c>
      <c r="BT123" s="16" t="n">
        <f aca="false">49-(COUNTBLANK(U123:BQ123))</f>
        <v>48</v>
      </c>
      <c r="BU123" s="16" t="str">
        <f aca="false">CONCATENATE("*",BS123,"*")</f>
        <v>*grow*</v>
      </c>
      <c r="BV123" s="16" t="n">
        <f aca="false">COUNTIFS(U123:BQ123,BU123)</f>
        <v>0</v>
      </c>
      <c r="BW123" s="18" t="n">
        <f aca="false">BV123/BT123</f>
        <v>0</v>
      </c>
      <c r="BZ123" s="18" t="str">
        <f aca="false">IF(BY123="","",(BY123/BT123))</f>
        <v/>
      </c>
      <c r="CA123" s="16" t="n">
        <f aca="false">COUNTIFS(U123:BQ123,BU124)</f>
        <v>0</v>
      </c>
      <c r="CB123" s="16" t="str">
        <f aca="false">IF(BX123="",BU123,BX123)</f>
        <v>*grow*</v>
      </c>
      <c r="CC123" s="16" t="n">
        <f aca="false">COUNTIFS(U123:BQ123,CB124)</f>
        <v>0</v>
      </c>
      <c r="CD123" s="18" t="n">
        <f aca="false">CC123/BT123</f>
        <v>0</v>
      </c>
      <c r="CE123" s="16" t="s">
        <v>164</v>
      </c>
      <c r="CF123" s="18" t="n">
        <f aca="false">(COUNTIFS(U123:BQ123,CE123))/BT123</f>
        <v>0</v>
      </c>
      <c r="CH123" s="16" t="s">
        <v>165</v>
      </c>
      <c r="CI123" s="18" t="n">
        <v>0</v>
      </c>
      <c r="CJ123" s="18" t="n">
        <v>0.48</v>
      </c>
      <c r="CK123" s="15" t="s">
        <v>186</v>
      </c>
      <c r="CL123" s="16" t="s">
        <v>166</v>
      </c>
      <c r="CX123" s="0" t="s">
        <v>3640</v>
      </c>
      <c r="CY123" s="16" t="s">
        <v>3641</v>
      </c>
      <c r="CZ123" s="16" t="s">
        <v>3642</v>
      </c>
    </row>
    <row r="124" customFormat="false" ht="14.4" hidden="false" customHeight="false" outlineLevel="0" collapsed="false">
      <c r="A124" s="4" t="s">
        <v>197</v>
      </c>
      <c r="B124" s="17" t="n">
        <v>1</v>
      </c>
      <c r="C124" s="17" t="n">
        <v>2</v>
      </c>
      <c r="D124" s="17" t="n">
        <v>2</v>
      </c>
      <c r="E124" s="17" t="n">
        <v>5</v>
      </c>
      <c r="F124" s="17" t="n">
        <v>1</v>
      </c>
      <c r="G124" s="17" t="n">
        <v>3</v>
      </c>
      <c r="H124" s="4" t="n">
        <v>3001</v>
      </c>
      <c r="I124" s="4" t="n">
        <v>13001</v>
      </c>
      <c r="J124" s="4" t="n">
        <v>3001</v>
      </c>
      <c r="K124" s="4" t="n">
        <v>23001</v>
      </c>
      <c r="L124" s="4" t="s">
        <v>132</v>
      </c>
      <c r="M124" s="16" t="s">
        <v>168</v>
      </c>
      <c r="N124" s="16" t="s">
        <v>134</v>
      </c>
      <c r="O124" s="16" t="s">
        <v>135</v>
      </c>
      <c r="P124" s="16" t="s">
        <v>198</v>
      </c>
      <c r="Q124" s="16" t="s">
        <v>137</v>
      </c>
      <c r="R124" s="16" t="n">
        <f aca="false">(1+LEN(N124)-LEN(SUBSTITUTE(N124," ","")))+1</f>
        <v>6</v>
      </c>
      <c r="S124" s="16" t="n">
        <f aca="false">(1+LEN(O124)-LEN(SUBSTITUTE(O124," ","")))</f>
        <v>9</v>
      </c>
      <c r="T124" s="16" t="s">
        <v>138</v>
      </c>
      <c r="U124" s="16" t="s">
        <v>151</v>
      </c>
      <c r="V124" s="16" t="s">
        <v>151</v>
      </c>
      <c r="W124" s="16" t="s">
        <v>171</v>
      </c>
      <c r="X124" s="16" t="s">
        <v>172</v>
      </c>
      <c r="Y124" s="16" t="s">
        <v>173</v>
      </c>
      <c r="Z124" s="16" t="s">
        <v>151</v>
      </c>
      <c r="AA124" s="16" t="s">
        <v>171</v>
      </c>
      <c r="AB124" s="16" t="s">
        <v>149</v>
      </c>
      <c r="AC124" s="16" t="s">
        <v>151</v>
      </c>
      <c r="AD124" s="16" t="s">
        <v>174</v>
      </c>
      <c r="AE124" s="16" t="s">
        <v>171</v>
      </c>
      <c r="AF124" s="16" t="s">
        <v>175</v>
      </c>
      <c r="AG124" s="16" t="s">
        <v>176</v>
      </c>
      <c r="AH124" s="16" t="s">
        <v>177</v>
      </c>
      <c r="AI124" s="16" t="s">
        <v>171</v>
      </c>
      <c r="AJ124" s="16" t="s">
        <v>178</v>
      </c>
      <c r="AK124" s="16" t="s">
        <v>179</v>
      </c>
      <c r="AL124" s="16" t="s">
        <v>180</v>
      </c>
      <c r="AM124" s="16" t="s">
        <v>181</v>
      </c>
      <c r="AN124" s="16" t="s">
        <v>182</v>
      </c>
      <c r="AO124" s="16" t="s">
        <v>171</v>
      </c>
      <c r="AP124" s="16" t="s">
        <v>183</v>
      </c>
      <c r="AQ124" s="16" t="s">
        <v>171</v>
      </c>
      <c r="AR124" s="16" t="s">
        <v>151</v>
      </c>
      <c r="AS124" s="16" t="s">
        <v>184</v>
      </c>
      <c r="AT124" s="16" t="s">
        <v>185</v>
      </c>
      <c r="AU124" s="16" t="s">
        <v>171</v>
      </c>
      <c r="AV124" s="16" t="s">
        <v>186</v>
      </c>
      <c r="AW124" s="16" t="s">
        <v>187</v>
      </c>
      <c r="AX124" s="16" t="s">
        <v>188</v>
      </c>
      <c r="AY124" s="16" t="s">
        <v>186</v>
      </c>
      <c r="AZ124" s="16" t="s">
        <v>182</v>
      </c>
      <c r="BA124" s="16" t="s">
        <v>178</v>
      </c>
      <c r="BB124" s="16" t="s">
        <v>171</v>
      </c>
      <c r="BC124" s="16" t="s">
        <v>171</v>
      </c>
      <c r="BD124" s="16" t="s">
        <v>172</v>
      </c>
      <c r="BE124" s="16" t="s">
        <v>179</v>
      </c>
      <c r="BF124" s="16" t="s">
        <v>171</v>
      </c>
      <c r="BG124" s="16" t="s">
        <v>171</v>
      </c>
      <c r="BH124" s="16" t="s">
        <v>186</v>
      </c>
      <c r="BI124" s="16" t="s">
        <v>179</v>
      </c>
      <c r="BJ124" s="16" t="s">
        <v>160</v>
      </c>
      <c r="BK124" s="16" t="s">
        <v>189</v>
      </c>
      <c r="BL124" s="16" t="s">
        <v>171</v>
      </c>
      <c r="BM124" s="16" t="s">
        <v>190</v>
      </c>
      <c r="BN124" s="16" t="s">
        <v>151</v>
      </c>
      <c r="BO124" s="16" t="s">
        <v>191</v>
      </c>
      <c r="BP124" s="16" t="s">
        <v>192</v>
      </c>
      <c r="BQ124" s="16" t="s">
        <v>186</v>
      </c>
      <c r="BS124" s="16" t="s">
        <v>186</v>
      </c>
      <c r="BT124" s="16" t="n">
        <f aca="false">49-(COUNTBLANK(U124:BQ124))</f>
        <v>49</v>
      </c>
      <c r="BU124" s="16" t="str">
        <f aca="false">CONCATENATE("*",BS124,"*")</f>
        <v>*eat*</v>
      </c>
      <c r="BV124" s="16" t="n">
        <f aca="false">COUNTIFS(U124:BQ124,BU124)</f>
        <v>0</v>
      </c>
      <c r="BW124" s="18" t="n">
        <f aca="false">BV124/BT124</f>
        <v>0</v>
      </c>
      <c r="BZ124" s="18" t="str">
        <f aca="false">IF(BY124="","",(BY124/BT124))</f>
        <v/>
      </c>
      <c r="CA124" s="16" t="n">
        <f aca="false">COUNTIFS(U124:BQ124,BU123)</f>
        <v>0</v>
      </c>
      <c r="CB124" s="16" t="str">
        <f aca="false">IF(BX124="",BU124,BX124)</f>
        <v>*eat*</v>
      </c>
      <c r="CC124" s="16" t="n">
        <f aca="false">COUNTIFS(U124:BQ124,CB123)</f>
        <v>0</v>
      </c>
      <c r="CD124" s="18" t="n">
        <f aca="false">CC124/BT124</f>
        <v>0</v>
      </c>
      <c r="CE124" s="16" t="s">
        <v>193</v>
      </c>
      <c r="CF124" s="18" t="n">
        <f aca="false">(COUNTIFS(U124:BQ124,CE124))/BT124</f>
        <v>0</v>
      </c>
      <c r="CH124" s="16" t="s">
        <v>194</v>
      </c>
      <c r="CI124" s="18" t="n">
        <v>0</v>
      </c>
      <c r="CJ124" s="18" t="n">
        <v>0.49</v>
      </c>
      <c r="CK124" s="15" t="s">
        <v>142</v>
      </c>
      <c r="CL124" s="16" t="s">
        <v>166</v>
      </c>
      <c r="CX124" s="0" t="s">
        <v>3640</v>
      </c>
      <c r="CY124" s="16" t="s">
        <v>3641</v>
      </c>
      <c r="CZ124" s="16" t="s">
        <v>3642</v>
      </c>
    </row>
    <row r="125" customFormat="false" ht="14.4" hidden="false" customHeight="false" outlineLevel="0" collapsed="false">
      <c r="A125" s="4" t="s">
        <v>195</v>
      </c>
      <c r="B125" s="17" t="n">
        <v>1</v>
      </c>
      <c r="C125" s="17" t="n">
        <v>2</v>
      </c>
      <c r="D125" s="17" t="n">
        <v>1</v>
      </c>
      <c r="E125" s="17" t="n">
        <v>8</v>
      </c>
      <c r="F125" s="17" t="n">
        <v>2</v>
      </c>
      <c r="G125" s="17" t="n">
        <v>2</v>
      </c>
      <c r="H125" s="4" t="n">
        <v>2002</v>
      </c>
      <c r="I125" s="4" t="n">
        <v>12002</v>
      </c>
      <c r="J125" s="4" t="n">
        <v>2002</v>
      </c>
      <c r="K125" s="4" t="n">
        <v>22002</v>
      </c>
      <c r="L125" s="4" t="s">
        <v>132</v>
      </c>
      <c r="M125" s="16" t="s">
        <v>204</v>
      </c>
      <c r="N125" s="16" t="s">
        <v>205</v>
      </c>
      <c r="O125" s="16" t="s">
        <v>249</v>
      </c>
      <c r="P125" s="16" t="s">
        <v>207</v>
      </c>
      <c r="Q125" s="16" t="s">
        <v>137</v>
      </c>
      <c r="R125" s="16" t="n">
        <f aca="false">(1+LEN(N125)-LEN(SUBSTITUTE(N125," ","")))+1</f>
        <v>6</v>
      </c>
      <c r="S125" s="16" t="n">
        <f aca="false">(1+LEN(O125)-LEN(SUBSTITUTE(O125," ","")))</f>
        <v>11</v>
      </c>
      <c r="T125" s="16" t="s">
        <v>138</v>
      </c>
      <c r="U125" s="16" t="s">
        <v>208</v>
      </c>
      <c r="V125" s="16" t="s">
        <v>209</v>
      </c>
      <c r="W125" s="16" t="s">
        <v>210</v>
      </c>
      <c r="X125" s="16" t="s">
        <v>211</v>
      </c>
      <c r="Y125" s="16" t="s">
        <v>212</v>
      </c>
      <c r="Z125" s="20" t="s">
        <v>213</v>
      </c>
      <c r="AA125" s="20" t="s">
        <v>214</v>
      </c>
      <c r="AB125" s="16" t="s">
        <v>215</v>
      </c>
      <c r="AC125" s="16" t="s">
        <v>216</v>
      </c>
      <c r="AD125" s="20" t="s">
        <v>217</v>
      </c>
      <c r="AE125" s="16" t="s">
        <v>218</v>
      </c>
      <c r="AF125" s="20" t="s">
        <v>219</v>
      </c>
      <c r="AG125" s="16" t="s">
        <v>172</v>
      </c>
      <c r="AH125" s="20" t="s">
        <v>220</v>
      </c>
      <c r="AI125" s="20" t="s">
        <v>221</v>
      </c>
      <c r="AJ125" s="20" t="s">
        <v>222</v>
      </c>
      <c r="AK125" s="16" t="s">
        <v>223</v>
      </c>
      <c r="AL125" s="16" t="s">
        <v>224</v>
      </c>
      <c r="AM125" s="20" t="s">
        <v>217</v>
      </c>
      <c r="AN125" s="20" t="s">
        <v>225</v>
      </c>
      <c r="AO125" s="16" t="s">
        <v>226</v>
      </c>
      <c r="AP125" s="20" t="s">
        <v>227</v>
      </c>
      <c r="AQ125" s="16" t="s">
        <v>212</v>
      </c>
      <c r="AR125" s="20" t="s">
        <v>228</v>
      </c>
      <c r="AS125" s="16" t="s">
        <v>154</v>
      </c>
      <c r="AT125" s="16" t="s">
        <v>229</v>
      </c>
      <c r="AU125" s="20" t="s">
        <v>217</v>
      </c>
      <c r="AV125" s="16" t="s">
        <v>230</v>
      </c>
      <c r="AW125" s="16" t="s">
        <v>231</v>
      </c>
      <c r="AX125" s="16" t="s">
        <v>212</v>
      </c>
      <c r="AY125" s="20" t="s">
        <v>217</v>
      </c>
      <c r="AZ125" s="20" t="s">
        <v>232</v>
      </c>
      <c r="BA125" s="20" t="s">
        <v>217</v>
      </c>
      <c r="BB125" s="16" t="s">
        <v>233</v>
      </c>
      <c r="BC125" s="20" t="s">
        <v>234</v>
      </c>
      <c r="BD125" s="16" t="s">
        <v>235</v>
      </c>
      <c r="BE125" s="16" t="s">
        <v>236</v>
      </c>
      <c r="BF125" s="16" t="s">
        <v>172</v>
      </c>
      <c r="BG125" s="20" t="s">
        <v>225</v>
      </c>
      <c r="BH125" s="16" t="s">
        <v>212</v>
      </c>
      <c r="BI125" s="16" t="s">
        <v>237</v>
      </c>
      <c r="BJ125" s="16" t="s">
        <v>238</v>
      </c>
      <c r="BK125" s="16" t="s">
        <v>223</v>
      </c>
      <c r="BL125" s="16" t="s">
        <v>239</v>
      </c>
      <c r="BM125" s="20" t="s">
        <v>240</v>
      </c>
      <c r="BN125" s="20" t="s">
        <v>241</v>
      </c>
      <c r="BO125" s="16" t="s">
        <v>242</v>
      </c>
      <c r="BP125" s="20" t="s">
        <v>221</v>
      </c>
      <c r="BQ125" s="20" t="s">
        <v>243</v>
      </c>
      <c r="BS125" s="16" t="s">
        <v>217</v>
      </c>
      <c r="BT125" s="16" t="n">
        <f aca="false">49-(COUNTBLANK(U125:BQ125))</f>
        <v>49</v>
      </c>
      <c r="BU125" s="16" t="str">
        <f aca="false">CONCATENATE("*",BS125,"*")</f>
        <v>*jump*</v>
      </c>
      <c r="BV125" s="16" t="n">
        <f aca="false">COUNTIFS(U125:BQ125,BU125)</f>
        <v>0</v>
      </c>
      <c r="BW125" s="18" t="n">
        <f aca="false">BV125/BT125</f>
        <v>0</v>
      </c>
      <c r="BZ125" s="18" t="str">
        <f aca="false">IF(BY125="","",(BY125/BT125))</f>
        <v/>
      </c>
      <c r="CA125" s="16" t="n">
        <f aca="false">COUNTIFS(U125:BQ125,BU126)</f>
        <v>0</v>
      </c>
      <c r="CB125" s="16" t="str">
        <f aca="false">IF(BX125="",BU125,BX125)</f>
        <v>*jump*</v>
      </c>
      <c r="CC125" s="16" t="n">
        <f aca="false">COUNTIFS(U125:BQ125,CB126)</f>
        <v>0</v>
      </c>
      <c r="CD125" s="18" t="n">
        <f aca="false">CC125/BT125</f>
        <v>0</v>
      </c>
      <c r="CE125" s="16" t="s">
        <v>244</v>
      </c>
      <c r="CF125" s="18" t="n">
        <f aca="false">(COUNTIFS(U125:BQ125,CE125))/BT125</f>
        <v>0</v>
      </c>
      <c r="CG125" s="20" t="s">
        <v>245</v>
      </c>
      <c r="CH125" s="16" t="s">
        <v>246</v>
      </c>
      <c r="CI125" s="18" t="n">
        <v>0.0612244897959184</v>
      </c>
      <c r="CJ125" s="18" t="n">
        <v>0.18</v>
      </c>
      <c r="CK125" s="15" t="s">
        <v>223</v>
      </c>
      <c r="CL125" s="16" t="s">
        <v>247</v>
      </c>
      <c r="CX125" s="0" t="s">
        <v>3640</v>
      </c>
      <c r="CY125" s="16" t="s">
        <v>269</v>
      </c>
      <c r="CZ125" s="16" t="s">
        <v>3642</v>
      </c>
    </row>
    <row r="126" customFormat="false" ht="14.4" hidden="false" customHeight="false" outlineLevel="0" collapsed="false">
      <c r="A126" s="4" t="s">
        <v>197</v>
      </c>
      <c r="B126" s="17" t="n">
        <v>1</v>
      </c>
      <c r="C126" s="17" t="n">
        <v>2</v>
      </c>
      <c r="D126" s="17" t="n">
        <v>2</v>
      </c>
      <c r="E126" s="17" t="n">
        <v>8</v>
      </c>
      <c r="F126" s="17" t="n">
        <v>2</v>
      </c>
      <c r="G126" s="17" t="n">
        <v>3</v>
      </c>
      <c r="H126" s="4" t="n">
        <v>3002</v>
      </c>
      <c r="I126" s="4" t="n">
        <v>13002</v>
      </c>
      <c r="J126" s="4" t="n">
        <v>3002</v>
      </c>
      <c r="K126" s="4" t="n">
        <v>23002</v>
      </c>
      <c r="L126" s="4" t="s">
        <v>132</v>
      </c>
      <c r="M126" s="16" t="s">
        <v>248</v>
      </c>
      <c r="N126" s="16" t="s">
        <v>205</v>
      </c>
      <c r="O126" s="16" t="s">
        <v>206</v>
      </c>
      <c r="P126" s="16" t="s">
        <v>277</v>
      </c>
      <c r="Q126" s="16" t="s">
        <v>137</v>
      </c>
      <c r="R126" s="16" t="n">
        <f aca="false">(1+LEN(N126)-LEN(SUBSTITUTE(N126," ","")))+1</f>
        <v>6</v>
      </c>
      <c r="S126" s="16" t="n">
        <f aca="false">(1+LEN(O126)-LEN(SUBSTITUTE(O126," ","")))</f>
        <v>11</v>
      </c>
      <c r="T126" s="16" t="s">
        <v>138</v>
      </c>
      <c r="U126" s="16" t="s">
        <v>251</v>
      </c>
      <c r="V126" s="16" t="s">
        <v>252</v>
      </c>
      <c r="W126" s="16" t="s">
        <v>251</v>
      </c>
      <c r="X126" s="16" t="s">
        <v>253</v>
      </c>
      <c r="Y126" s="16" t="s">
        <v>254</v>
      </c>
      <c r="Z126" s="16" t="s">
        <v>255</v>
      </c>
      <c r="AA126" s="16" t="s">
        <v>256</v>
      </c>
      <c r="AB126" s="16" t="s">
        <v>223</v>
      </c>
      <c r="AC126" s="16" t="s">
        <v>257</v>
      </c>
      <c r="AD126" s="16" t="s">
        <v>258</v>
      </c>
      <c r="AE126" s="16" t="s">
        <v>236</v>
      </c>
      <c r="AF126" s="16" t="s">
        <v>223</v>
      </c>
      <c r="AG126" s="16" t="s">
        <v>259</v>
      </c>
      <c r="AH126" s="16" t="s">
        <v>223</v>
      </c>
      <c r="AI126" s="16" t="s">
        <v>251</v>
      </c>
      <c r="AJ126" s="16" t="s">
        <v>260</v>
      </c>
      <c r="AK126" s="16" t="s">
        <v>261</v>
      </c>
      <c r="AL126" s="16" t="s">
        <v>262</v>
      </c>
      <c r="AM126" s="16" t="s">
        <v>263</v>
      </c>
      <c r="AN126" s="16" t="s">
        <v>223</v>
      </c>
      <c r="AO126" s="16" t="s">
        <v>264</v>
      </c>
      <c r="AP126" s="16" t="s">
        <v>265</v>
      </c>
      <c r="AQ126" s="16" t="s">
        <v>236</v>
      </c>
      <c r="AR126" s="16" t="s">
        <v>266</v>
      </c>
      <c r="AS126" s="16" t="s">
        <v>267</v>
      </c>
      <c r="AT126" s="16" t="s">
        <v>268</v>
      </c>
      <c r="AU126" s="16" t="s">
        <v>255</v>
      </c>
      <c r="AV126" s="16" t="s">
        <v>223</v>
      </c>
      <c r="AW126" s="16" t="s">
        <v>255</v>
      </c>
      <c r="AX126" s="16" t="s">
        <v>269</v>
      </c>
      <c r="AY126" s="16" t="s">
        <v>223</v>
      </c>
      <c r="AZ126" s="16" t="s">
        <v>270</v>
      </c>
      <c r="BA126" s="16" t="s">
        <v>271</v>
      </c>
      <c r="BB126" s="16" t="s">
        <v>223</v>
      </c>
      <c r="BC126" s="16" t="s">
        <v>223</v>
      </c>
      <c r="BD126" s="16" t="s">
        <v>265</v>
      </c>
      <c r="BE126" s="16" t="s">
        <v>272</v>
      </c>
      <c r="BF126" s="16" t="s">
        <v>223</v>
      </c>
      <c r="BG126" s="16" t="s">
        <v>251</v>
      </c>
      <c r="BH126" s="16" t="s">
        <v>223</v>
      </c>
      <c r="BI126" s="16" t="s">
        <v>273</v>
      </c>
      <c r="BJ126" s="16" t="s">
        <v>223</v>
      </c>
      <c r="BK126" s="16" t="s">
        <v>274</v>
      </c>
      <c r="BL126" s="16" t="s">
        <v>223</v>
      </c>
      <c r="BM126" s="16" t="s">
        <v>212</v>
      </c>
      <c r="BN126" s="16" t="s">
        <v>226</v>
      </c>
      <c r="BO126" s="16" t="s">
        <v>223</v>
      </c>
      <c r="BP126" s="16" t="s">
        <v>251</v>
      </c>
      <c r="BQ126" s="16" t="s">
        <v>223</v>
      </c>
      <c r="BS126" s="16" t="s">
        <v>223</v>
      </c>
      <c r="BT126" s="16" t="n">
        <f aca="false">49-(COUNTBLANK(U126:BQ126))</f>
        <v>49</v>
      </c>
      <c r="BU126" s="16" t="str">
        <f aca="false">CONCATENATE("*",BS126,"*")</f>
        <v>*push*</v>
      </c>
      <c r="BV126" s="16" t="n">
        <f aca="false">COUNTIFS(U126:BQ126,BU126)</f>
        <v>0</v>
      </c>
      <c r="BW126" s="18" t="n">
        <f aca="false">BV126/BT126</f>
        <v>0</v>
      </c>
      <c r="BZ126" s="18" t="str">
        <f aca="false">IF(BY126="","",(BY126/BT126))</f>
        <v/>
      </c>
      <c r="CA126" s="16" t="n">
        <f aca="false">COUNTIFS(U126:BQ126,BU125)</f>
        <v>0</v>
      </c>
      <c r="CB126" s="16" t="str">
        <f aca="false">IF(BX126="",BU126,BX126)</f>
        <v>*push*</v>
      </c>
      <c r="CC126" s="16" t="n">
        <f aca="false">COUNTIFS(U126:BQ126,CB125)</f>
        <v>0</v>
      </c>
      <c r="CD126" s="18" t="n">
        <f aca="false">CC126/BT126</f>
        <v>0</v>
      </c>
      <c r="CE126" s="16" t="s">
        <v>275</v>
      </c>
      <c r="CF126" s="18" t="n">
        <f aca="false">(COUNTIFS(U126:BQ126,CE126))/BT126</f>
        <v>0</v>
      </c>
      <c r="CH126" s="16" t="s">
        <v>276</v>
      </c>
      <c r="CI126" s="18" t="n">
        <v>0</v>
      </c>
      <c r="CJ126" s="18" t="n">
        <v>0.73</v>
      </c>
      <c r="CK126" s="15" t="s">
        <v>217</v>
      </c>
      <c r="CL126" s="16" t="s">
        <v>247</v>
      </c>
      <c r="CX126" s="0" t="s">
        <v>3640</v>
      </c>
      <c r="CY126" s="16" t="s">
        <v>269</v>
      </c>
      <c r="CZ126" s="16" t="s">
        <v>3642</v>
      </c>
    </row>
    <row r="127" customFormat="false" ht="14.4" hidden="false" customHeight="false" outlineLevel="0" collapsed="false">
      <c r="A127" s="4" t="s">
        <v>195</v>
      </c>
      <c r="B127" s="17" t="n">
        <v>1</v>
      </c>
      <c r="C127" s="17" t="n">
        <v>2</v>
      </c>
      <c r="D127" s="17" t="n">
        <v>1</v>
      </c>
      <c r="E127" s="17" t="n">
        <v>10</v>
      </c>
      <c r="F127" s="17" t="n">
        <v>3</v>
      </c>
      <c r="G127" s="17" t="n">
        <v>2</v>
      </c>
      <c r="H127" s="4" t="n">
        <v>2003</v>
      </c>
      <c r="I127" s="4" t="n">
        <v>12003</v>
      </c>
      <c r="J127" s="4" t="n">
        <v>2003</v>
      </c>
      <c r="K127" s="4" t="n">
        <v>22003</v>
      </c>
      <c r="L127" s="4" t="s">
        <v>132</v>
      </c>
      <c r="M127" s="16" t="s">
        <v>278</v>
      </c>
      <c r="N127" s="16" t="s">
        <v>279</v>
      </c>
      <c r="O127" s="16" t="s">
        <v>322</v>
      </c>
      <c r="P127" s="16" t="s">
        <v>323</v>
      </c>
      <c r="Q127" s="16" t="s">
        <v>282</v>
      </c>
      <c r="R127" s="16" t="n">
        <f aca="false">(1+LEN(N127)-LEN(SUBSTITUTE(N127," ","")))+1</f>
        <v>6</v>
      </c>
      <c r="S127" s="16" t="n">
        <f aca="false">(1+LEN(O127)-LEN(SUBSTITUTE(O127," ","")))</f>
        <v>10</v>
      </c>
      <c r="T127" s="16" t="s">
        <v>138</v>
      </c>
      <c r="U127" s="16" t="s">
        <v>283</v>
      </c>
      <c r="V127" s="16" t="s">
        <v>284</v>
      </c>
      <c r="W127" s="16" t="s">
        <v>285</v>
      </c>
      <c r="X127" s="16" t="s">
        <v>286</v>
      </c>
      <c r="Y127" s="16" t="s">
        <v>286</v>
      </c>
      <c r="AA127" s="16" t="s">
        <v>287</v>
      </c>
      <c r="AB127" s="16" t="s">
        <v>288</v>
      </c>
      <c r="AC127" s="16" t="s">
        <v>289</v>
      </c>
      <c r="AD127" s="16" t="s">
        <v>290</v>
      </c>
      <c r="AE127" s="16" t="s">
        <v>291</v>
      </c>
      <c r="AF127" s="16" t="s">
        <v>292</v>
      </c>
      <c r="AG127" s="16" t="s">
        <v>293</v>
      </c>
      <c r="AH127" s="16" t="s">
        <v>294</v>
      </c>
      <c r="AI127" s="16" t="s">
        <v>295</v>
      </c>
      <c r="AJ127" s="16" t="s">
        <v>296</v>
      </c>
      <c r="AK127" s="16" t="s">
        <v>297</v>
      </c>
      <c r="AL127" s="16" t="s">
        <v>286</v>
      </c>
      <c r="AM127" s="16" t="s">
        <v>298</v>
      </c>
      <c r="AN127" s="16" t="s">
        <v>286</v>
      </c>
      <c r="AO127" s="16" t="s">
        <v>287</v>
      </c>
      <c r="AP127" s="16" t="s">
        <v>299</v>
      </c>
      <c r="AQ127" s="16" t="s">
        <v>300</v>
      </c>
      <c r="AR127" s="16" t="s">
        <v>301</v>
      </c>
      <c r="AS127" s="16" t="s">
        <v>302</v>
      </c>
      <c r="AT127" s="16" t="s">
        <v>303</v>
      </c>
      <c r="AU127" s="16" t="s">
        <v>304</v>
      </c>
      <c r="AV127" s="16" t="s">
        <v>305</v>
      </c>
      <c r="AW127" s="16" t="s">
        <v>306</v>
      </c>
      <c r="AX127" s="16" t="s">
        <v>149</v>
      </c>
      <c r="AY127" s="16" t="s">
        <v>307</v>
      </c>
      <c r="AZ127" s="16" t="s">
        <v>308</v>
      </c>
      <c r="BA127" s="16" t="s">
        <v>309</v>
      </c>
      <c r="BB127" s="16" t="s">
        <v>310</v>
      </c>
      <c r="BC127" s="16" t="s">
        <v>311</v>
      </c>
      <c r="BD127" s="16" t="s">
        <v>286</v>
      </c>
      <c r="BE127" s="16" t="s">
        <v>154</v>
      </c>
      <c r="BF127" s="16" t="s">
        <v>303</v>
      </c>
      <c r="BG127" s="16" t="s">
        <v>286</v>
      </c>
      <c r="BH127" s="16" t="s">
        <v>312</v>
      </c>
      <c r="BI127" s="16" t="s">
        <v>313</v>
      </c>
      <c r="BJ127" s="16" t="s">
        <v>314</v>
      </c>
      <c r="BK127" s="16" t="s">
        <v>315</v>
      </c>
      <c r="BL127" s="16" t="s">
        <v>316</v>
      </c>
      <c r="BM127" s="16" t="s">
        <v>286</v>
      </c>
      <c r="BN127" s="16" t="s">
        <v>317</v>
      </c>
      <c r="BO127" s="16" t="s">
        <v>288</v>
      </c>
      <c r="BP127" s="16" t="s">
        <v>149</v>
      </c>
      <c r="BQ127" s="16" t="s">
        <v>286</v>
      </c>
      <c r="BS127" s="16" t="s">
        <v>288</v>
      </c>
      <c r="BT127" s="16" t="n">
        <f aca="false">49-(COUNTBLANK(U127:BQ127))</f>
        <v>48</v>
      </c>
      <c r="BU127" s="16" t="str">
        <f aca="false">CONCATENATE("*",BS127,"*")</f>
        <v>*stuff*</v>
      </c>
      <c r="BV127" s="16" t="n">
        <f aca="false">COUNTIFS(U127:BQ127,BU127)</f>
        <v>0</v>
      </c>
      <c r="BW127" s="18" t="n">
        <f aca="false">BV127/BT127</f>
        <v>0</v>
      </c>
      <c r="BZ127" s="18" t="str">
        <f aca="false">IF(BY127="","",(BY127/BT127))</f>
        <v/>
      </c>
      <c r="CA127" s="16" t="n">
        <f aca="false">COUNTIFS(U127:BQ127,BU128)</f>
        <v>0</v>
      </c>
      <c r="CB127" s="16" t="str">
        <f aca="false">IF(BX127="",BU127,BX127)</f>
        <v>*stuff*</v>
      </c>
      <c r="CC127" s="16" t="n">
        <f aca="false">COUNTIFS(U127:BQ127,CB128)</f>
        <v>0</v>
      </c>
      <c r="CD127" s="18" t="n">
        <f aca="false">CC127/BT127</f>
        <v>0</v>
      </c>
      <c r="CE127" s="16" t="s">
        <v>318</v>
      </c>
      <c r="CF127" s="18" t="n">
        <f aca="false">(COUNTIFS(U127:BQ127,CE127))/BT127</f>
        <v>0</v>
      </c>
      <c r="CH127" s="16" t="s">
        <v>319</v>
      </c>
      <c r="CI127" s="18" t="n">
        <v>0.0625</v>
      </c>
      <c r="CJ127" s="18" t="n">
        <v>0.31</v>
      </c>
      <c r="CK127" s="15" t="s">
        <v>307</v>
      </c>
      <c r="CL127" s="16" t="s">
        <v>320</v>
      </c>
      <c r="CX127" s="0" t="s">
        <v>3640</v>
      </c>
      <c r="CY127" s="16" t="s">
        <v>3647</v>
      </c>
      <c r="CZ127" s="16" t="s">
        <v>3642</v>
      </c>
    </row>
    <row r="128" customFormat="false" ht="14.4" hidden="false" customHeight="false" outlineLevel="0" collapsed="false">
      <c r="A128" s="4" t="s">
        <v>197</v>
      </c>
      <c r="B128" s="17" t="n">
        <v>1</v>
      </c>
      <c r="C128" s="17" t="n">
        <v>2</v>
      </c>
      <c r="D128" s="17" t="n">
        <v>2</v>
      </c>
      <c r="E128" s="17" t="n">
        <v>10</v>
      </c>
      <c r="F128" s="17" t="n">
        <v>3</v>
      </c>
      <c r="G128" s="17" t="n">
        <v>3</v>
      </c>
      <c r="H128" s="4" t="n">
        <v>3003</v>
      </c>
      <c r="I128" s="4" t="n">
        <v>13003</v>
      </c>
      <c r="J128" s="4" t="n">
        <v>3003</v>
      </c>
      <c r="K128" s="4" t="n">
        <v>23003</v>
      </c>
      <c r="L128" s="4" t="s">
        <v>132</v>
      </c>
      <c r="M128" s="16" t="s">
        <v>321</v>
      </c>
      <c r="N128" s="16" t="s">
        <v>279</v>
      </c>
      <c r="O128" s="16" t="s">
        <v>280</v>
      </c>
      <c r="P128" s="16" t="s">
        <v>281</v>
      </c>
      <c r="Q128" s="16" t="s">
        <v>282</v>
      </c>
      <c r="R128" s="16" t="n">
        <f aca="false">(1+LEN(N128)-LEN(SUBSTITUTE(N128," ","")))+1</f>
        <v>6</v>
      </c>
      <c r="S128" s="16" t="n">
        <f aca="false">(1+LEN(O128)-LEN(SUBSTITUTE(O128," ","")))</f>
        <v>10</v>
      </c>
      <c r="T128" s="16" t="s">
        <v>138</v>
      </c>
      <c r="U128" s="16" t="s">
        <v>307</v>
      </c>
      <c r="V128" s="16" t="s">
        <v>303</v>
      </c>
      <c r="W128" s="16" t="s">
        <v>324</v>
      </c>
      <c r="X128" s="16" t="s">
        <v>307</v>
      </c>
      <c r="Y128" s="16" t="s">
        <v>325</v>
      </c>
      <c r="Z128" s="16" t="s">
        <v>307</v>
      </c>
      <c r="AA128" s="16" t="s">
        <v>326</v>
      </c>
      <c r="AB128" s="16" t="s">
        <v>303</v>
      </c>
      <c r="AC128" s="16" t="s">
        <v>327</v>
      </c>
      <c r="AE128" s="16" t="s">
        <v>307</v>
      </c>
      <c r="AF128" s="16" t="s">
        <v>328</v>
      </c>
      <c r="AG128" s="16" t="s">
        <v>329</v>
      </c>
      <c r="AH128" s="16" t="s">
        <v>307</v>
      </c>
      <c r="AI128" s="16" t="s">
        <v>303</v>
      </c>
      <c r="AJ128" s="16" t="s">
        <v>330</v>
      </c>
      <c r="AK128" s="16" t="s">
        <v>331</v>
      </c>
      <c r="AL128" s="16" t="s">
        <v>332</v>
      </c>
      <c r="AM128" s="16" t="s">
        <v>307</v>
      </c>
      <c r="AN128" s="16" t="s">
        <v>333</v>
      </c>
      <c r="AO128" s="16" t="s">
        <v>334</v>
      </c>
      <c r="AP128" s="16" t="s">
        <v>335</v>
      </c>
      <c r="AQ128" s="16" t="s">
        <v>336</v>
      </c>
      <c r="AR128" s="16" t="s">
        <v>299</v>
      </c>
      <c r="AS128" s="16" t="s">
        <v>337</v>
      </c>
      <c r="AT128" s="16" t="s">
        <v>303</v>
      </c>
      <c r="AU128" s="16" t="s">
        <v>303</v>
      </c>
      <c r="AV128" s="16" t="s">
        <v>333</v>
      </c>
      <c r="AW128" s="16" t="s">
        <v>338</v>
      </c>
      <c r="AX128" s="16" t="s">
        <v>307</v>
      </c>
      <c r="AY128" s="16" t="s">
        <v>307</v>
      </c>
      <c r="AZ128" s="16" t="s">
        <v>339</v>
      </c>
      <c r="BA128" s="16" t="s">
        <v>340</v>
      </c>
      <c r="BB128" s="16" t="s">
        <v>333</v>
      </c>
      <c r="BC128" s="16" t="s">
        <v>307</v>
      </c>
      <c r="BD128" s="16" t="s">
        <v>307</v>
      </c>
      <c r="BE128" s="16" t="s">
        <v>341</v>
      </c>
      <c r="BF128" s="16" t="s">
        <v>307</v>
      </c>
      <c r="BG128" s="16" t="s">
        <v>289</v>
      </c>
      <c r="BH128" s="16" t="s">
        <v>307</v>
      </c>
      <c r="BI128" s="16" t="s">
        <v>342</v>
      </c>
      <c r="BJ128" s="16" t="s">
        <v>299</v>
      </c>
      <c r="BK128" s="16" t="s">
        <v>303</v>
      </c>
      <c r="BL128" s="16" t="s">
        <v>343</v>
      </c>
      <c r="BM128" s="16" t="s">
        <v>307</v>
      </c>
      <c r="BN128" s="22" t="n">
        <f aca="false">TRUE()</f>
        <v>1</v>
      </c>
      <c r="BO128" s="16" t="s">
        <v>325</v>
      </c>
      <c r="BP128" s="16" t="s">
        <v>344</v>
      </c>
      <c r="BQ128" s="16" t="s">
        <v>186</v>
      </c>
      <c r="BS128" s="16" t="s">
        <v>334</v>
      </c>
      <c r="BT128" s="16" t="n">
        <f aca="false">49-(COUNTBLANK(U128:BQ128))</f>
        <v>48</v>
      </c>
      <c r="BU128" s="16" t="str">
        <f aca="false">CONCATENATE("*",BS128,"*")</f>
        <v>*shoot*</v>
      </c>
      <c r="BV128" s="16" t="n">
        <f aca="false">COUNTIFS(U128:BQ128,BU128)</f>
        <v>0</v>
      </c>
      <c r="BW128" s="18" t="n">
        <f aca="false">BV128/BT128</f>
        <v>0</v>
      </c>
      <c r="BX128" s="16" t="s">
        <v>345</v>
      </c>
      <c r="BY128" s="16" t="n">
        <f aca="false">COUNTIFS(U128:BQ128,BX128)</f>
        <v>0</v>
      </c>
      <c r="BZ128" s="18" t="n">
        <f aca="false">IF(BY128="","",(BY128/BT128))</f>
        <v>0</v>
      </c>
      <c r="CA128" s="16" t="n">
        <f aca="false">COUNTIFS(U128:BQ128,BU127)</f>
        <v>0</v>
      </c>
      <c r="CB128" s="16" t="str">
        <f aca="false">IF(BX128="",BU128,BX128)</f>
        <v>*kill*</v>
      </c>
      <c r="CC128" s="16" t="n">
        <f aca="false">COUNTIFS(U128:BQ128,CB127)</f>
        <v>0</v>
      </c>
      <c r="CD128" s="18" t="n">
        <f aca="false">CC128/BT128</f>
        <v>0</v>
      </c>
      <c r="CE128" s="16" t="s">
        <v>345</v>
      </c>
      <c r="CF128" s="18" t="n">
        <f aca="false">(COUNTIFS(U128:BQ128,CE128))/BT128</f>
        <v>0</v>
      </c>
      <c r="CH128" s="16" t="s">
        <v>346</v>
      </c>
      <c r="CI128" s="18" t="n">
        <v>0</v>
      </c>
      <c r="CJ128" s="18" t="n">
        <v>0.52</v>
      </c>
      <c r="CK128" s="15" t="s">
        <v>288</v>
      </c>
      <c r="CL128" s="16" t="s">
        <v>320</v>
      </c>
      <c r="CX128" s="0" t="s">
        <v>3640</v>
      </c>
      <c r="CY128" s="16" t="s">
        <v>3647</v>
      </c>
      <c r="CZ128" s="16" t="s">
        <v>3642</v>
      </c>
    </row>
    <row r="129" customFormat="false" ht="14.4" hidden="false" customHeight="false" outlineLevel="0" collapsed="false">
      <c r="A129" s="4" t="s">
        <v>195</v>
      </c>
      <c r="B129" s="17" t="n">
        <v>1</v>
      </c>
      <c r="C129" s="17" t="n">
        <v>2</v>
      </c>
      <c r="D129" s="17" t="n">
        <v>1</v>
      </c>
      <c r="E129" s="17" t="n">
        <v>11</v>
      </c>
      <c r="F129" s="17" t="n">
        <v>4</v>
      </c>
      <c r="G129" s="17" t="n">
        <v>2</v>
      </c>
      <c r="H129" s="4" t="n">
        <v>2004</v>
      </c>
      <c r="I129" s="4" t="n">
        <v>12004</v>
      </c>
      <c r="J129" s="4" t="n">
        <v>2004</v>
      </c>
      <c r="K129" s="4" t="n">
        <v>22004</v>
      </c>
      <c r="L129" s="4" t="s">
        <v>132</v>
      </c>
      <c r="M129" s="16" t="s">
        <v>347</v>
      </c>
      <c r="N129" s="16" t="s">
        <v>348</v>
      </c>
      <c r="O129" s="16" t="s">
        <v>379</v>
      </c>
      <c r="P129" s="16" t="s">
        <v>350</v>
      </c>
      <c r="Q129" s="16" t="s">
        <v>137</v>
      </c>
      <c r="R129" s="16" t="n">
        <f aca="false">(1+LEN(N129)-LEN(SUBSTITUTE(N129," ","")))+1</f>
        <v>6</v>
      </c>
      <c r="S129" s="16" t="n">
        <f aca="false">(1+LEN(O129)-LEN(SUBSTITUTE(O129," ","")))</f>
        <v>10</v>
      </c>
      <c r="T129" s="16" t="s">
        <v>351</v>
      </c>
      <c r="U129" s="16" t="s">
        <v>352</v>
      </c>
      <c r="V129" s="16" t="s">
        <v>353</v>
      </c>
      <c r="W129" s="16" t="s">
        <v>354</v>
      </c>
      <c r="X129" s="16" t="s">
        <v>355</v>
      </c>
      <c r="Y129" s="16" t="s">
        <v>356</v>
      </c>
      <c r="Z129" s="16" t="s">
        <v>357</v>
      </c>
      <c r="AA129" s="16" t="s">
        <v>358</v>
      </c>
      <c r="AB129" s="16" t="s">
        <v>355</v>
      </c>
      <c r="AC129" s="16" t="s">
        <v>359</v>
      </c>
      <c r="AD129" s="16" t="s">
        <v>307</v>
      </c>
      <c r="AE129" s="16" t="s">
        <v>355</v>
      </c>
      <c r="AF129" s="16" t="s">
        <v>355</v>
      </c>
      <c r="AG129" s="16" t="s">
        <v>360</v>
      </c>
      <c r="AH129" s="16" t="s">
        <v>352</v>
      </c>
      <c r="AI129" s="16" t="s">
        <v>355</v>
      </c>
      <c r="AJ129" s="16" t="s">
        <v>307</v>
      </c>
      <c r="AK129" s="16" t="s">
        <v>355</v>
      </c>
      <c r="AL129" s="16" t="s">
        <v>355</v>
      </c>
      <c r="AM129" s="16" t="s">
        <v>355</v>
      </c>
      <c r="AN129" s="16" t="s">
        <v>361</v>
      </c>
      <c r="AO129" s="16" t="s">
        <v>355</v>
      </c>
      <c r="AP129" s="16" t="s">
        <v>362</v>
      </c>
      <c r="AQ129" s="16" t="s">
        <v>307</v>
      </c>
      <c r="AR129" s="16" t="s">
        <v>363</v>
      </c>
      <c r="AS129" s="16" t="s">
        <v>307</v>
      </c>
      <c r="AT129" s="16" t="s">
        <v>364</v>
      </c>
      <c r="AU129" s="16" t="s">
        <v>307</v>
      </c>
      <c r="AV129" s="16" t="s">
        <v>365</v>
      </c>
      <c r="AW129" s="16" t="s">
        <v>366</v>
      </c>
      <c r="AX129" s="16" t="s">
        <v>307</v>
      </c>
      <c r="AY129" s="16" t="s">
        <v>355</v>
      </c>
      <c r="AZ129" s="16" t="s">
        <v>356</v>
      </c>
      <c r="BA129" s="16" t="s">
        <v>367</v>
      </c>
      <c r="BB129" s="16" t="s">
        <v>307</v>
      </c>
      <c r="BC129" s="16" t="s">
        <v>368</v>
      </c>
      <c r="BD129" s="16" t="s">
        <v>369</v>
      </c>
      <c r="BE129" s="16" t="s">
        <v>370</v>
      </c>
      <c r="BF129" s="16" t="s">
        <v>355</v>
      </c>
      <c r="BG129" s="16" t="s">
        <v>369</v>
      </c>
      <c r="BH129" s="16" t="s">
        <v>371</v>
      </c>
      <c r="BJ129" s="16" t="s">
        <v>372</v>
      </c>
      <c r="BK129" s="16" t="s">
        <v>373</v>
      </c>
      <c r="BL129" s="16" t="s">
        <v>374</v>
      </c>
      <c r="BM129" s="16" t="s">
        <v>375</v>
      </c>
      <c r="BN129" s="16" t="s">
        <v>356</v>
      </c>
      <c r="BO129" s="16" t="s">
        <v>307</v>
      </c>
      <c r="BP129" s="16" t="s">
        <v>356</v>
      </c>
      <c r="BQ129" s="16" t="s">
        <v>356</v>
      </c>
      <c r="BS129" s="16" t="s">
        <v>376</v>
      </c>
      <c r="BT129" s="16" t="n">
        <f aca="false">49-(COUNTBLANK(U129:BQ129))</f>
        <v>48</v>
      </c>
      <c r="BU129" s="16" t="str">
        <f aca="false">CONCATENATE("*",BS129,"*")</f>
        <v>*sew*</v>
      </c>
      <c r="BV129" s="16" t="n">
        <f aca="false">COUNTIFS(U129:BQ129,BU129)</f>
        <v>0</v>
      </c>
      <c r="BW129" s="18" t="n">
        <f aca="false">BV129/BT129</f>
        <v>0</v>
      </c>
      <c r="BX129" s="16" t="s">
        <v>345</v>
      </c>
      <c r="BY129" s="16" t="n">
        <f aca="false">COUNTIFS(U129:BQ129,BX129)</f>
        <v>0</v>
      </c>
      <c r="BZ129" s="18" t="n">
        <f aca="false">IF(BY129="","",(BY129/BT129))</f>
        <v>0</v>
      </c>
      <c r="CA129" s="16" t="n">
        <f aca="false">COUNTIFS(U129:BQ129,BU130)</f>
        <v>0</v>
      </c>
      <c r="CB129" s="16" t="str">
        <f aca="false">IF(BX129="",BU129,BX129)</f>
        <v>*kill*</v>
      </c>
      <c r="CC129" s="16" t="n">
        <f aca="false">COUNTIFS(U129:BQ129,CB130)</f>
        <v>0</v>
      </c>
      <c r="CD129" s="18" t="n">
        <f aca="false">CC129/BT129</f>
        <v>0</v>
      </c>
      <c r="CE129" s="16" t="s">
        <v>345</v>
      </c>
      <c r="CF129" s="18" t="n">
        <f aca="false">(COUNTIFS(U129:BQ129,CE129))/BT129</f>
        <v>0</v>
      </c>
      <c r="CH129" s="16" t="s">
        <v>346</v>
      </c>
      <c r="CI129" s="18" t="n">
        <v>0.0625</v>
      </c>
      <c r="CJ129" s="18" t="n">
        <v>0.42</v>
      </c>
      <c r="CK129" s="15" t="s">
        <v>406</v>
      </c>
      <c r="CL129" s="16" t="s">
        <v>377</v>
      </c>
      <c r="CQ129" s="38" t="n">
        <f aca="false">AVERAGE(CQ103:CQ125)</f>
        <v>0.00583090379008746</v>
      </c>
      <c r="CR129" s="38"/>
      <c r="CS129" s="38"/>
      <c r="CT129" s="38"/>
      <c r="CU129" s="38"/>
      <c r="CV129" s="38" t="n">
        <f aca="false">AVERAGE(CV103:CV125)</f>
        <v>0</v>
      </c>
      <c r="CX129" s="16" t="s">
        <v>3650</v>
      </c>
      <c r="CY129" s="16" t="s">
        <v>3651</v>
      </c>
      <c r="CZ129" s="16" t="s">
        <v>3642</v>
      </c>
    </row>
    <row r="130" customFormat="false" ht="14.4" hidden="false" customHeight="false" outlineLevel="0" collapsed="false">
      <c r="A130" s="4" t="s">
        <v>197</v>
      </c>
      <c r="B130" s="17" t="n">
        <v>1</v>
      </c>
      <c r="C130" s="17" t="n">
        <v>2</v>
      </c>
      <c r="D130" s="17" t="n">
        <v>2</v>
      </c>
      <c r="E130" s="17" t="n">
        <v>11</v>
      </c>
      <c r="F130" s="17" t="n">
        <v>4</v>
      </c>
      <c r="G130" s="17" t="n">
        <v>3</v>
      </c>
      <c r="H130" s="4" t="n">
        <v>3004</v>
      </c>
      <c r="I130" s="4" t="n">
        <v>13004</v>
      </c>
      <c r="J130" s="4" t="n">
        <v>3004</v>
      </c>
      <c r="K130" s="4" t="n">
        <v>23004</v>
      </c>
      <c r="L130" s="4" t="s">
        <v>132</v>
      </c>
      <c r="M130" s="16" t="s">
        <v>378</v>
      </c>
      <c r="N130" s="16" t="s">
        <v>348</v>
      </c>
      <c r="O130" s="16" t="s">
        <v>349</v>
      </c>
      <c r="P130" s="16" t="s">
        <v>350</v>
      </c>
      <c r="Q130" s="16" t="s">
        <v>137</v>
      </c>
      <c r="R130" s="16" t="n">
        <f aca="false">(1+LEN(N130)-LEN(SUBSTITUTE(N130," ","")))+1</f>
        <v>6</v>
      </c>
      <c r="S130" s="16" t="n">
        <f aca="false">(1+LEN(O130)-LEN(SUBSTITUTE(O130," ","")))</f>
        <v>10</v>
      </c>
      <c r="T130" s="16" t="s">
        <v>351</v>
      </c>
      <c r="U130" s="16" t="s">
        <v>352</v>
      </c>
      <c r="V130" s="16" t="s">
        <v>380</v>
      </c>
      <c r="W130" s="16" t="s">
        <v>381</v>
      </c>
      <c r="X130" s="16" t="s">
        <v>355</v>
      </c>
      <c r="Y130" s="16" t="s">
        <v>382</v>
      </c>
      <c r="Z130" s="16" t="s">
        <v>383</v>
      </c>
      <c r="AA130" s="16" t="s">
        <v>356</v>
      </c>
      <c r="AB130" s="16" t="s">
        <v>355</v>
      </c>
      <c r="AC130" s="16" t="s">
        <v>357</v>
      </c>
      <c r="AD130" s="16" t="s">
        <v>352</v>
      </c>
      <c r="AE130" s="16" t="s">
        <v>384</v>
      </c>
      <c r="AF130" s="16" t="s">
        <v>355</v>
      </c>
      <c r="AG130" s="16" t="s">
        <v>385</v>
      </c>
      <c r="AH130" s="16" t="s">
        <v>307</v>
      </c>
      <c r="AI130" s="16" t="s">
        <v>352</v>
      </c>
      <c r="AJ130" s="16" t="s">
        <v>382</v>
      </c>
      <c r="AK130" s="16" t="s">
        <v>386</v>
      </c>
      <c r="AL130" s="16" t="s">
        <v>387</v>
      </c>
      <c r="AM130" s="16" t="s">
        <v>388</v>
      </c>
      <c r="AN130" s="16" t="s">
        <v>389</v>
      </c>
      <c r="AO130" s="16" t="s">
        <v>352</v>
      </c>
      <c r="AP130" s="16" t="s">
        <v>390</v>
      </c>
      <c r="AQ130" s="16" t="s">
        <v>391</v>
      </c>
      <c r="AR130" s="16" t="s">
        <v>380</v>
      </c>
      <c r="AS130" s="16" t="s">
        <v>392</v>
      </c>
      <c r="AT130" s="16" t="s">
        <v>393</v>
      </c>
      <c r="AU130" s="16" t="s">
        <v>371</v>
      </c>
      <c r="AV130" s="16" t="s">
        <v>352</v>
      </c>
      <c r="AW130" s="16" t="s">
        <v>352</v>
      </c>
      <c r="AX130" s="16" t="s">
        <v>394</v>
      </c>
      <c r="AY130" s="16" t="s">
        <v>395</v>
      </c>
      <c r="AZ130" s="16" t="s">
        <v>396</v>
      </c>
      <c r="BA130" s="16" t="s">
        <v>397</v>
      </c>
      <c r="BB130" s="16" t="s">
        <v>398</v>
      </c>
      <c r="BC130" s="16" t="s">
        <v>389</v>
      </c>
      <c r="BD130" s="16" t="s">
        <v>352</v>
      </c>
      <c r="BE130" s="16" t="s">
        <v>399</v>
      </c>
      <c r="BF130" s="16" t="s">
        <v>371</v>
      </c>
      <c r="BG130" s="16" t="s">
        <v>352</v>
      </c>
      <c r="BH130" s="16" t="s">
        <v>400</v>
      </c>
      <c r="BI130" s="16" t="s">
        <v>401</v>
      </c>
      <c r="BJ130" s="16" t="s">
        <v>402</v>
      </c>
      <c r="BK130" s="16" t="s">
        <v>382</v>
      </c>
      <c r="BL130" s="16" t="s">
        <v>357</v>
      </c>
      <c r="BM130" s="16" t="s">
        <v>403</v>
      </c>
      <c r="BN130" s="16" t="s">
        <v>404</v>
      </c>
      <c r="BO130" s="16" t="s">
        <v>389</v>
      </c>
      <c r="BP130" s="16" t="s">
        <v>405</v>
      </c>
      <c r="BQ130" s="16" t="s">
        <v>357</v>
      </c>
      <c r="BS130" s="16" t="s">
        <v>406</v>
      </c>
      <c r="BT130" s="16" t="n">
        <f aca="false">49-(COUNTBLANK(U130:BQ130))</f>
        <v>49</v>
      </c>
      <c r="BU130" s="16" t="str">
        <f aca="false">CONCATENATE("*",BS130,"*")</f>
        <v>*wear*</v>
      </c>
      <c r="BV130" s="16" t="n">
        <f aca="false">COUNTIFS(U130:BQ130,BU130)</f>
        <v>0</v>
      </c>
      <c r="BW130" s="18" t="n">
        <f aca="false">BV130/BT130</f>
        <v>0</v>
      </c>
      <c r="BZ130" s="18" t="str">
        <f aca="false">IF(BY130="","",(BY130/BT130))</f>
        <v/>
      </c>
      <c r="CA130" s="16" t="n">
        <f aca="false">COUNTIFS(U130:BQ130,BU129)</f>
        <v>0</v>
      </c>
      <c r="CB130" s="16" t="str">
        <f aca="false">IF(BX130="",BU130,BX130)</f>
        <v>*wear*</v>
      </c>
      <c r="CC130" s="16" t="n">
        <f aca="false">COUNTIFS(U130:BQ130,CB129)</f>
        <v>0</v>
      </c>
      <c r="CD130" s="18" t="n">
        <f aca="false">CC130/BT130</f>
        <v>0</v>
      </c>
      <c r="CE130" s="16" t="s">
        <v>407</v>
      </c>
      <c r="CF130" s="18" t="n">
        <f aca="false">(COUNTIFS(U130:BQ130,CE130))/BT130</f>
        <v>0</v>
      </c>
      <c r="CH130" s="16" t="s">
        <v>408</v>
      </c>
      <c r="CI130" s="18" t="n">
        <v>0.0816326530612245</v>
      </c>
      <c r="CJ130" s="18" t="n">
        <v>0.43</v>
      </c>
      <c r="CK130" s="15" t="s">
        <v>307</v>
      </c>
      <c r="CL130" s="16" t="s">
        <v>377</v>
      </c>
      <c r="CX130" s="16" t="s">
        <v>3650</v>
      </c>
      <c r="CY130" s="16" t="s">
        <v>3651</v>
      </c>
      <c r="CZ130" s="16" t="s">
        <v>3642</v>
      </c>
    </row>
    <row r="131" customFormat="false" ht="14.4" hidden="false" customHeight="false" outlineLevel="0" collapsed="false">
      <c r="A131" s="4" t="s">
        <v>195</v>
      </c>
      <c r="B131" s="17" t="n">
        <v>1</v>
      </c>
      <c r="C131" s="17" t="n">
        <v>2</v>
      </c>
      <c r="D131" s="17" t="n">
        <v>1</v>
      </c>
      <c r="E131" s="17" t="n">
        <v>12</v>
      </c>
      <c r="F131" s="17" t="n">
        <v>5</v>
      </c>
      <c r="G131" s="17" t="n">
        <v>2</v>
      </c>
      <c r="H131" s="4" t="n">
        <v>2005</v>
      </c>
      <c r="I131" s="4" t="n">
        <v>12005</v>
      </c>
      <c r="J131" s="4" t="n">
        <v>2005</v>
      </c>
      <c r="K131" s="4" t="n">
        <v>22005</v>
      </c>
      <c r="L131" s="4" t="s">
        <v>132</v>
      </c>
      <c r="M131" s="16" t="s">
        <v>409</v>
      </c>
      <c r="N131" s="16" t="s">
        <v>410</v>
      </c>
      <c r="O131" s="16" t="s">
        <v>448</v>
      </c>
      <c r="P131" s="16" t="s">
        <v>474</v>
      </c>
      <c r="Q131" s="16" t="s">
        <v>282</v>
      </c>
      <c r="R131" s="16" t="n">
        <f aca="false">(1+LEN(N131)-LEN(SUBSTITUTE(N131," ","")))+1</f>
        <v>5</v>
      </c>
      <c r="S131" s="16" t="n">
        <f aca="false">(1+LEN(O131)-LEN(SUBSTITUTE(O131," ","")))</f>
        <v>9</v>
      </c>
      <c r="T131" s="16" t="s">
        <v>351</v>
      </c>
      <c r="U131" s="24" t="s">
        <v>413</v>
      </c>
      <c r="V131" s="20" t="s">
        <v>414</v>
      </c>
      <c r="W131" s="20" t="s">
        <v>415</v>
      </c>
      <c r="X131" s="24" t="s">
        <v>416</v>
      </c>
      <c r="Y131" s="20" t="s">
        <v>417</v>
      </c>
      <c r="Z131" s="24" t="s">
        <v>418</v>
      </c>
      <c r="AA131" s="20" t="s">
        <v>419</v>
      </c>
      <c r="AB131" s="20" t="s">
        <v>420</v>
      </c>
      <c r="AC131" s="24" t="s">
        <v>421</v>
      </c>
      <c r="AD131" s="20" t="s">
        <v>422</v>
      </c>
      <c r="AE131" s="20" t="s">
        <v>423</v>
      </c>
      <c r="AF131" s="20" t="s">
        <v>422</v>
      </c>
      <c r="AG131" s="24" t="s">
        <v>424</v>
      </c>
      <c r="AH131" s="24" t="s">
        <v>418</v>
      </c>
      <c r="AI131" s="20" t="s">
        <v>425</v>
      </c>
      <c r="AJ131" s="20" t="s">
        <v>420</v>
      </c>
      <c r="AK131" s="24" t="s">
        <v>418</v>
      </c>
      <c r="AL131" s="24" t="s">
        <v>426</v>
      </c>
      <c r="AM131" s="24" t="s">
        <v>427</v>
      </c>
      <c r="AN131" s="20" t="s">
        <v>420</v>
      </c>
      <c r="AO131" s="20" t="s">
        <v>428</v>
      </c>
      <c r="AP131" s="20" t="s">
        <v>422</v>
      </c>
      <c r="AQ131" s="20" t="s">
        <v>420</v>
      </c>
      <c r="AR131" s="24" t="s">
        <v>429</v>
      </c>
      <c r="AS131" s="20" t="s">
        <v>417</v>
      </c>
      <c r="AT131" s="24" t="s">
        <v>430</v>
      </c>
      <c r="AU131" s="20" t="s">
        <v>422</v>
      </c>
      <c r="AV131" s="24" t="s">
        <v>431</v>
      </c>
      <c r="AW131" s="24" t="s">
        <v>427</v>
      </c>
      <c r="AX131" s="24" t="s">
        <v>432</v>
      </c>
      <c r="AY131" s="24" t="s">
        <v>418</v>
      </c>
      <c r="AZ131" s="24" t="s">
        <v>427</v>
      </c>
      <c r="BA131" s="24" t="s">
        <v>427</v>
      </c>
      <c r="BB131" s="24" t="s">
        <v>433</v>
      </c>
      <c r="BC131" s="20" t="s">
        <v>434</v>
      </c>
      <c r="BD131" s="20" t="s">
        <v>422</v>
      </c>
      <c r="BE131" s="24" t="s">
        <v>418</v>
      </c>
      <c r="BF131" s="24" t="s">
        <v>418</v>
      </c>
      <c r="BG131" s="24" t="s">
        <v>418</v>
      </c>
      <c r="BH131" s="20" t="s">
        <v>420</v>
      </c>
      <c r="BI131" s="24" t="s">
        <v>435</v>
      </c>
      <c r="BJ131" s="24" t="s">
        <v>436</v>
      </c>
      <c r="BK131" s="24" t="s">
        <v>418</v>
      </c>
      <c r="BL131" s="20" t="s">
        <v>420</v>
      </c>
      <c r="BM131" s="20" t="s">
        <v>437</v>
      </c>
      <c r="BN131" s="20" t="s">
        <v>438</v>
      </c>
      <c r="BO131" s="24" t="s">
        <v>418</v>
      </c>
      <c r="BP131" s="24" t="s">
        <v>439</v>
      </c>
      <c r="BQ131" s="24" t="s">
        <v>440</v>
      </c>
      <c r="BS131" s="16" t="s">
        <v>441</v>
      </c>
      <c r="BT131" s="16" t="n">
        <f aca="false">49-(COUNTBLANK(U131:BQ131))</f>
        <v>49</v>
      </c>
      <c r="BU131" s="16" t="str">
        <f aca="false">CONCATENATE("*",BS131,"*")</f>
        <v>*walk*</v>
      </c>
      <c r="BV131" s="16" t="n">
        <f aca="false">COUNTIFS(U131:BQ131,BU131)</f>
        <v>0</v>
      </c>
      <c r="BW131" s="18" t="n">
        <f aca="false">BV131/BT131</f>
        <v>0</v>
      </c>
      <c r="BX131" s="16" t="s">
        <v>442</v>
      </c>
      <c r="BY131" s="16" t="n">
        <f aca="false">COUNTIFS(U131:BQ131,BX131)</f>
        <v>0</v>
      </c>
      <c r="BZ131" s="18" t="n">
        <f aca="false">IF(BY131="","",(BY131/BT131))</f>
        <v>0</v>
      </c>
      <c r="CA131" s="16" t="n">
        <f aca="false">COUNTIFS(U131:BQ131,BU132)</f>
        <v>0</v>
      </c>
      <c r="CB131" s="16" t="str">
        <f aca="false">IF(BX131="",BU131,BX131)</f>
        <v>*sink*</v>
      </c>
      <c r="CC131" s="16" t="n">
        <f aca="false">COUNTIFS(U131:BQ131,CB132)</f>
        <v>0</v>
      </c>
      <c r="CD131" s="18" t="n">
        <f aca="false">CC131/BT131</f>
        <v>0</v>
      </c>
      <c r="CE131" s="16" t="s">
        <v>443</v>
      </c>
      <c r="CF131" s="18" t="n">
        <f aca="false">(COUNTIFS(U131:BQ131,CE131))/BT131</f>
        <v>0</v>
      </c>
      <c r="CG131" s="20" t="s">
        <v>444</v>
      </c>
      <c r="CH131" s="16" t="s">
        <v>445</v>
      </c>
      <c r="CI131" s="18" t="n">
        <v>0</v>
      </c>
      <c r="CJ131" s="18" t="n">
        <v>0.2</v>
      </c>
      <c r="CK131" s="15" t="s">
        <v>463</v>
      </c>
      <c r="CL131" s="16" t="s">
        <v>446</v>
      </c>
      <c r="CX131" s="16" t="s">
        <v>3650</v>
      </c>
      <c r="CY131" s="16" t="s">
        <v>3653</v>
      </c>
      <c r="CZ131" s="16" t="s">
        <v>3642</v>
      </c>
    </row>
    <row r="132" customFormat="false" ht="14.4" hidden="false" customHeight="false" outlineLevel="0" collapsed="false">
      <c r="A132" s="4" t="s">
        <v>197</v>
      </c>
      <c r="B132" s="17" t="n">
        <v>1</v>
      </c>
      <c r="C132" s="17" t="n">
        <v>2</v>
      </c>
      <c r="D132" s="17" t="n">
        <v>2</v>
      </c>
      <c r="E132" s="17" t="n">
        <v>12</v>
      </c>
      <c r="F132" s="17" t="n">
        <v>5</v>
      </c>
      <c r="G132" s="17" t="n">
        <v>3</v>
      </c>
      <c r="H132" s="4" t="n">
        <v>3005</v>
      </c>
      <c r="I132" s="4" t="n">
        <v>13005</v>
      </c>
      <c r="J132" s="4" t="n">
        <v>3005</v>
      </c>
      <c r="K132" s="4" t="n">
        <v>23005</v>
      </c>
      <c r="L132" s="4" t="s">
        <v>132</v>
      </c>
      <c r="M132" s="16" t="s">
        <v>447</v>
      </c>
      <c r="N132" s="16" t="s">
        <v>410</v>
      </c>
      <c r="O132" s="16" t="s">
        <v>411</v>
      </c>
      <c r="P132" s="16" t="s">
        <v>449</v>
      </c>
      <c r="Q132" s="16" t="s">
        <v>282</v>
      </c>
      <c r="R132" s="16" t="n">
        <f aca="false">(1+LEN(N132)-LEN(SUBSTITUTE(N132," ","")))+1</f>
        <v>5</v>
      </c>
      <c r="S132" s="16" t="n">
        <f aca="false">(1+LEN(O132)-LEN(SUBSTITUTE(O132," ","")))</f>
        <v>9</v>
      </c>
      <c r="T132" s="16" t="s">
        <v>351</v>
      </c>
      <c r="U132" s="16" t="s">
        <v>450</v>
      </c>
      <c r="V132" s="16" t="s">
        <v>451</v>
      </c>
      <c r="W132" s="16" t="s">
        <v>452</v>
      </c>
      <c r="X132" s="16" t="s">
        <v>441</v>
      </c>
      <c r="Y132" s="16" t="s">
        <v>360</v>
      </c>
      <c r="Z132" s="16" t="s">
        <v>453</v>
      </c>
      <c r="AA132" s="16" t="s">
        <v>413</v>
      </c>
      <c r="AB132" s="16" t="s">
        <v>454</v>
      </c>
      <c r="AC132" s="16" t="s">
        <v>450</v>
      </c>
      <c r="AD132" s="16" t="s">
        <v>454</v>
      </c>
      <c r="AE132" s="16" t="s">
        <v>439</v>
      </c>
      <c r="AF132" s="16" t="s">
        <v>455</v>
      </c>
      <c r="AG132" s="16" t="s">
        <v>456</v>
      </c>
      <c r="AH132" s="16" t="s">
        <v>450</v>
      </c>
      <c r="AI132" s="16" t="s">
        <v>452</v>
      </c>
      <c r="AJ132" s="16" t="s">
        <v>457</v>
      </c>
      <c r="AK132" s="16" t="s">
        <v>458</v>
      </c>
      <c r="AL132" s="16" t="s">
        <v>459</v>
      </c>
      <c r="AM132" s="16" t="s">
        <v>454</v>
      </c>
      <c r="AN132" s="16" t="s">
        <v>460</v>
      </c>
      <c r="AO132" s="16" t="s">
        <v>454</v>
      </c>
      <c r="AP132" s="16" t="s">
        <v>454</v>
      </c>
      <c r="AQ132" s="16" t="s">
        <v>454</v>
      </c>
      <c r="AR132" s="16" t="s">
        <v>461</v>
      </c>
      <c r="AS132" s="16" t="s">
        <v>462</v>
      </c>
      <c r="AT132" s="16" t="s">
        <v>460</v>
      </c>
      <c r="AU132" s="16" t="s">
        <v>452</v>
      </c>
      <c r="AV132" s="16" t="s">
        <v>463</v>
      </c>
      <c r="AW132" s="16" t="s">
        <v>464</v>
      </c>
      <c r="AY132" s="16" t="s">
        <v>465</v>
      </c>
      <c r="AZ132" s="16" t="s">
        <v>466</v>
      </c>
      <c r="BA132" s="16" t="s">
        <v>467</v>
      </c>
      <c r="BB132" s="16" t="s">
        <v>450</v>
      </c>
      <c r="BC132" s="16" t="s">
        <v>450</v>
      </c>
      <c r="BD132" s="16" t="s">
        <v>468</v>
      </c>
      <c r="BE132" s="16" t="s">
        <v>469</v>
      </c>
      <c r="BF132" s="16" t="s">
        <v>463</v>
      </c>
      <c r="BG132" s="16" t="s">
        <v>450</v>
      </c>
      <c r="BH132" s="16" t="s">
        <v>450</v>
      </c>
      <c r="BI132" s="16" t="s">
        <v>458</v>
      </c>
      <c r="BJ132" s="16" t="s">
        <v>463</v>
      </c>
      <c r="BK132" s="16" t="s">
        <v>450</v>
      </c>
      <c r="BL132" s="16" t="s">
        <v>450</v>
      </c>
      <c r="BM132" s="16" t="s">
        <v>470</v>
      </c>
      <c r="BN132" s="16" t="s">
        <v>471</v>
      </c>
      <c r="BO132" s="16" t="s">
        <v>452</v>
      </c>
      <c r="BP132" s="16" t="s">
        <v>360</v>
      </c>
      <c r="BQ132" s="16" t="s">
        <v>359</v>
      </c>
      <c r="BS132" s="16" t="s">
        <v>463</v>
      </c>
      <c r="BT132" s="16" t="n">
        <f aca="false">49-(COUNTBLANK(U132:BQ132))</f>
        <v>48</v>
      </c>
      <c r="BU132" s="16" t="str">
        <f aca="false">CONCATENATE("*",BS132,"*")</f>
        <v>*mow*</v>
      </c>
      <c r="BV132" s="16" t="n">
        <f aca="false">COUNTIFS(U132:BQ132,BU132)</f>
        <v>0</v>
      </c>
      <c r="BW132" s="18" t="n">
        <f aca="false">BV132/BT132</f>
        <v>0</v>
      </c>
      <c r="BZ132" s="18" t="str">
        <f aca="false">IF(BY132="","",(BY132/BT132))</f>
        <v/>
      </c>
      <c r="CA132" s="16" t="n">
        <f aca="false">COUNTIFS(U132:BQ132,BU131)</f>
        <v>0</v>
      </c>
      <c r="CB132" s="16" t="str">
        <f aca="false">IF(BX132="",BU132,BX132)</f>
        <v>*mow*</v>
      </c>
      <c r="CC132" s="16" t="n">
        <f aca="false">COUNTIFS(U132:BQ132,CB131)</f>
        <v>0</v>
      </c>
      <c r="CD132" s="18" t="n">
        <f aca="false">CC132/BT132</f>
        <v>0</v>
      </c>
      <c r="CE132" s="16" t="s">
        <v>472</v>
      </c>
      <c r="CF132" s="18" t="n">
        <f aca="false">(COUNTIFS(U132:BQ132,CE132))/BT132</f>
        <v>0</v>
      </c>
      <c r="CH132" s="16" t="s">
        <v>473</v>
      </c>
      <c r="CI132" s="18" t="n">
        <v>0</v>
      </c>
      <c r="CJ132" s="18" t="n">
        <v>0.38</v>
      </c>
      <c r="CK132" s="15" t="s">
        <v>422</v>
      </c>
      <c r="CL132" s="16" t="s">
        <v>446</v>
      </c>
      <c r="CX132" s="16" t="s">
        <v>3650</v>
      </c>
      <c r="CY132" s="16" t="s">
        <v>3653</v>
      </c>
      <c r="CZ132" s="16" t="s">
        <v>3642</v>
      </c>
    </row>
    <row r="133" customFormat="false" ht="14.4" hidden="false" customHeight="false" outlineLevel="0" collapsed="false">
      <c r="A133" s="4" t="s">
        <v>195</v>
      </c>
      <c r="B133" s="17" t="n">
        <v>1</v>
      </c>
      <c r="C133" s="17" t="n">
        <v>2</v>
      </c>
      <c r="D133" s="17" t="n">
        <v>1</v>
      </c>
      <c r="E133" s="17" t="n">
        <v>13</v>
      </c>
      <c r="F133" s="17" t="n">
        <v>6</v>
      </c>
      <c r="G133" s="17" t="n">
        <v>2</v>
      </c>
      <c r="H133" s="4" t="n">
        <v>2006</v>
      </c>
      <c r="I133" s="4" t="n">
        <v>12006</v>
      </c>
      <c r="J133" s="4" t="n">
        <v>2006</v>
      </c>
      <c r="K133" s="4" t="n">
        <v>22006</v>
      </c>
      <c r="L133" s="4" t="s">
        <v>132</v>
      </c>
      <c r="M133" s="16" t="s">
        <v>475</v>
      </c>
      <c r="N133" s="16" t="s">
        <v>476</v>
      </c>
      <c r="O133" s="16" t="s">
        <v>509</v>
      </c>
      <c r="P133" s="16" t="s">
        <v>547</v>
      </c>
      <c r="Q133" s="16" t="s">
        <v>282</v>
      </c>
      <c r="R133" s="16" t="n">
        <f aca="false">(1+LEN(N133)-LEN(SUBSTITUTE(N133," ","")))+1</f>
        <v>6</v>
      </c>
      <c r="S133" s="16" t="n">
        <f aca="false">(1+LEN(O133)-LEN(SUBSTITUTE(O133," ","")))</f>
        <v>9</v>
      </c>
      <c r="T133" s="16" t="s">
        <v>351</v>
      </c>
      <c r="U133" s="16" t="s">
        <v>479</v>
      </c>
      <c r="V133" s="16" t="s">
        <v>480</v>
      </c>
      <c r="W133" s="16" t="s">
        <v>481</v>
      </c>
      <c r="X133" s="16" t="s">
        <v>482</v>
      </c>
      <c r="Y133" s="16" t="s">
        <v>479</v>
      </c>
      <c r="Z133" s="16" t="s">
        <v>479</v>
      </c>
      <c r="AA133" s="16" t="s">
        <v>479</v>
      </c>
      <c r="AB133" s="16" t="s">
        <v>483</v>
      </c>
      <c r="AC133" s="16" t="s">
        <v>484</v>
      </c>
      <c r="AD133" s="16" t="s">
        <v>485</v>
      </c>
      <c r="AE133" s="16" t="s">
        <v>486</v>
      </c>
      <c r="AF133" s="16" t="s">
        <v>479</v>
      </c>
      <c r="AG133" s="16" t="s">
        <v>487</v>
      </c>
      <c r="AH133" s="16" t="s">
        <v>488</v>
      </c>
      <c r="AI133" s="16" t="s">
        <v>489</v>
      </c>
      <c r="AJ133" s="16" t="s">
        <v>490</v>
      </c>
      <c r="AK133" s="16" t="s">
        <v>479</v>
      </c>
      <c r="AL133" s="16" t="s">
        <v>479</v>
      </c>
      <c r="AM133" s="16" t="s">
        <v>479</v>
      </c>
      <c r="AN133" s="16" t="s">
        <v>479</v>
      </c>
      <c r="AO133" s="16" t="s">
        <v>479</v>
      </c>
      <c r="AP133" s="16" t="s">
        <v>491</v>
      </c>
      <c r="AQ133" s="16" t="s">
        <v>492</v>
      </c>
      <c r="AR133" s="16" t="s">
        <v>479</v>
      </c>
      <c r="AS133" s="16" t="s">
        <v>479</v>
      </c>
      <c r="AT133" s="16" t="s">
        <v>479</v>
      </c>
      <c r="AU133" s="16" t="s">
        <v>493</v>
      </c>
      <c r="AV133" s="16" t="s">
        <v>494</v>
      </c>
      <c r="AW133" s="16" t="s">
        <v>495</v>
      </c>
      <c r="AX133" s="16" t="s">
        <v>496</v>
      </c>
      <c r="AY133" s="16" t="s">
        <v>479</v>
      </c>
      <c r="AZ133" s="16" t="s">
        <v>497</v>
      </c>
      <c r="BA133" s="16" t="s">
        <v>498</v>
      </c>
      <c r="BB133" s="16" t="s">
        <v>499</v>
      </c>
      <c r="BC133" s="16" t="s">
        <v>479</v>
      </c>
      <c r="BD133" s="16" t="s">
        <v>500</v>
      </c>
      <c r="BE133" s="16" t="s">
        <v>479</v>
      </c>
      <c r="BF133" s="16" t="s">
        <v>482</v>
      </c>
      <c r="BG133" s="16" t="s">
        <v>501</v>
      </c>
      <c r="BH133" s="16" t="s">
        <v>479</v>
      </c>
      <c r="BJ133" s="16" t="s">
        <v>172</v>
      </c>
      <c r="BK133" s="16" t="s">
        <v>501</v>
      </c>
      <c r="BL133" s="16" t="s">
        <v>502</v>
      </c>
      <c r="BM133" s="16" t="s">
        <v>479</v>
      </c>
      <c r="BN133" s="16" t="s">
        <v>479</v>
      </c>
      <c r="BO133" s="16" t="s">
        <v>479</v>
      </c>
      <c r="BP133" s="16" t="s">
        <v>503</v>
      </c>
      <c r="BQ133" s="16" t="s">
        <v>504</v>
      </c>
      <c r="BS133" s="16" t="s">
        <v>501</v>
      </c>
      <c r="BT133" s="16" t="n">
        <f aca="false">49-(COUNTBLANK(U133:BQ133))</f>
        <v>48</v>
      </c>
      <c r="BU133" s="16" t="str">
        <f aca="false">CONCATENATE("*",BS133,"*")</f>
        <v>*prescribe*</v>
      </c>
      <c r="BV133" s="16" t="n">
        <f aca="false">COUNTIFS(U133:BQ133,BU133)</f>
        <v>0</v>
      </c>
      <c r="BW133" s="18" t="n">
        <f aca="false">BV133/BT133</f>
        <v>0</v>
      </c>
      <c r="BZ133" s="18" t="str">
        <f aca="false">IF(BY133="","",(BY133/BT133))</f>
        <v/>
      </c>
      <c r="CA133" s="16" t="n">
        <f aca="false">COUNTIFS(U133:BQ133,BU134)</f>
        <v>0</v>
      </c>
      <c r="CB133" s="16" t="str">
        <f aca="false">IF(BX133="",BU133,BX133)</f>
        <v>*prescribe*</v>
      </c>
      <c r="CC133" s="16" t="n">
        <f aca="false">COUNTIFS(U133:BQ133,CB134)</f>
        <v>0</v>
      </c>
      <c r="CD133" s="18" t="n">
        <f aca="false">CC133/BT133</f>
        <v>0</v>
      </c>
      <c r="CE133" s="16" t="s">
        <v>505</v>
      </c>
      <c r="CF133" s="18" t="n">
        <f aca="false">(COUNTIFS(U133:BQ133,CE133))/BT133</f>
        <v>0</v>
      </c>
      <c r="CH133" s="16" t="s">
        <v>506</v>
      </c>
      <c r="CI133" s="18" t="n">
        <v>0</v>
      </c>
      <c r="CJ133" s="18" t="n">
        <v>0.58</v>
      </c>
      <c r="CK133" s="15" t="s">
        <v>535</v>
      </c>
      <c r="CL133" s="16" t="s">
        <v>507</v>
      </c>
      <c r="CX133" s="16" t="s">
        <v>3650</v>
      </c>
      <c r="CY133" s="16" t="s">
        <v>3656</v>
      </c>
      <c r="CZ133" s="16" t="s">
        <v>3642</v>
      </c>
    </row>
    <row r="134" customFormat="false" ht="14.4" hidden="false" customHeight="false" outlineLevel="0" collapsed="false">
      <c r="A134" s="4" t="s">
        <v>197</v>
      </c>
      <c r="B134" s="17" t="n">
        <v>1</v>
      </c>
      <c r="C134" s="17" t="n">
        <v>2</v>
      </c>
      <c r="D134" s="17" t="n">
        <v>2</v>
      </c>
      <c r="E134" s="17" t="n">
        <v>13</v>
      </c>
      <c r="F134" s="17" t="n">
        <v>6</v>
      </c>
      <c r="G134" s="17" t="n">
        <v>3</v>
      </c>
      <c r="H134" s="4" t="n">
        <v>3006</v>
      </c>
      <c r="I134" s="4" t="n">
        <v>13006</v>
      </c>
      <c r="J134" s="4" t="n">
        <v>3006</v>
      </c>
      <c r="K134" s="4" t="n">
        <v>23006</v>
      </c>
      <c r="L134" s="4" t="s">
        <v>132</v>
      </c>
      <c r="M134" s="16" t="s">
        <v>508</v>
      </c>
      <c r="N134" s="16" t="s">
        <v>476</v>
      </c>
      <c r="O134" s="16" t="s">
        <v>477</v>
      </c>
      <c r="P134" s="16" t="s">
        <v>510</v>
      </c>
      <c r="Q134" s="16" t="s">
        <v>282</v>
      </c>
      <c r="R134" s="16" t="n">
        <f aca="false">(1+LEN(N134)-LEN(SUBSTITUTE(N134," ","")))+1</f>
        <v>6</v>
      </c>
      <c r="S134" s="16" t="n">
        <f aca="false">(1+LEN(O134)-LEN(SUBSTITUTE(O134," ","")))</f>
        <v>9</v>
      </c>
      <c r="T134" s="16" t="s">
        <v>351</v>
      </c>
      <c r="U134" s="16" t="s">
        <v>482</v>
      </c>
      <c r="V134" s="16" t="s">
        <v>511</v>
      </c>
      <c r="W134" s="16" t="s">
        <v>512</v>
      </c>
      <c r="X134" s="16" t="s">
        <v>482</v>
      </c>
      <c r="Y134" s="16" t="s">
        <v>513</v>
      </c>
      <c r="Z134" s="20" t="s">
        <v>514</v>
      </c>
      <c r="AA134" s="20" t="s">
        <v>515</v>
      </c>
      <c r="AB134" s="16" t="s">
        <v>516</v>
      </c>
      <c r="AC134" s="20" t="s">
        <v>517</v>
      </c>
      <c r="AE134" s="16" t="s">
        <v>518</v>
      </c>
      <c r="AF134" s="16" t="s">
        <v>519</v>
      </c>
      <c r="AG134" s="20" t="s">
        <v>520</v>
      </c>
      <c r="AH134" s="16" t="s">
        <v>503</v>
      </c>
      <c r="AI134" s="20" t="s">
        <v>517</v>
      </c>
      <c r="AJ134" s="16" t="s">
        <v>521</v>
      </c>
      <c r="AK134" s="16" t="s">
        <v>522</v>
      </c>
      <c r="AL134" s="16" t="s">
        <v>523</v>
      </c>
      <c r="AM134" s="16" t="s">
        <v>524</v>
      </c>
      <c r="AN134" s="16" t="s">
        <v>502</v>
      </c>
      <c r="AO134" s="16" t="s">
        <v>525</v>
      </c>
      <c r="AP134" s="16" t="s">
        <v>526</v>
      </c>
      <c r="AQ134" s="16" t="s">
        <v>482</v>
      </c>
      <c r="AR134" s="20" t="s">
        <v>527</v>
      </c>
      <c r="AS134" s="16" t="s">
        <v>528</v>
      </c>
      <c r="AT134" s="16" t="s">
        <v>529</v>
      </c>
      <c r="AU134" s="20" t="s">
        <v>517</v>
      </c>
      <c r="AV134" s="16" t="s">
        <v>495</v>
      </c>
      <c r="AW134" s="16" t="s">
        <v>521</v>
      </c>
      <c r="AX134" s="16" t="s">
        <v>530</v>
      </c>
      <c r="AY134" s="16" t="s">
        <v>524</v>
      </c>
      <c r="AZ134" s="16" t="s">
        <v>531</v>
      </c>
      <c r="BA134" s="16" t="s">
        <v>495</v>
      </c>
      <c r="BB134" s="16" t="s">
        <v>532</v>
      </c>
      <c r="BC134" s="16" t="s">
        <v>533</v>
      </c>
      <c r="BD134" s="16" t="s">
        <v>482</v>
      </c>
      <c r="BE134" s="20" t="s">
        <v>534</v>
      </c>
      <c r="BF134" s="20" t="s">
        <v>535</v>
      </c>
      <c r="BG134" s="16" t="s">
        <v>536</v>
      </c>
      <c r="BH134" s="16" t="s">
        <v>537</v>
      </c>
      <c r="BI134" s="20" t="s">
        <v>538</v>
      </c>
      <c r="BJ134" s="20" t="s">
        <v>517</v>
      </c>
      <c r="BK134" s="16" t="s">
        <v>521</v>
      </c>
      <c r="BL134" s="20" t="s">
        <v>539</v>
      </c>
      <c r="BM134" s="16" t="s">
        <v>540</v>
      </c>
      <c r="BN134" s="16" t="s">
        <v>541</v>
      </c>
      <c r="BO134" s="16" t="s">
        <v>521</v>
      </c>
      <c r="BP134" s="20" t="s">
        <v>517</v>
      </c>
      <c r="BQ134" s="16" t="s">
        <v>542</v>
      </c>
      <c r="BS134" s="16" t="s">
        <v>543</v>
      </c>
      <c r="BT134" s="16" t="n">
        <f aca="false">49-(COUNTBLANK(U134:BQ134))</f>
        <v>48</v>
      </c>
      <c r="BU134" s="16" t="str">
        <f aca="false">CONCATENATE("*",BS134,"*")</f>
        <v>*deal*</v>
      </c>
      <c r="BV134" s="16" t="n">
        <f aca="false">COUNTIFS(U134:BQ134,BU134)</f>
        <v>0</v>
      </c>
      <c r="BW134" s="18" t="n">
        <f aca="false">BV134/BT134</f>
        <v>0</v>
      </c>
      <c r="BX134" s="16" t="s">
        <v>544</v>
      </c>
      <c r="BY134" s="16" t="n">
        <f aca="false">COUNTIFS(U134:BQ134,BX134)</f>
        <v>0</v>
      </c>
      <c r="BZ134" s="18" t="n">
        <f aca="false">IF(BY134="","",(BY134/BT134))</f>
        <v>0</v>
      </c>
      <c r="CA134" s="16" t="n">
        <f aca="false">COUNTIFS(U134:BQ134,BU133)</f>
        <v>0</v>
      </c>
      <c r="CB134" s="16" t="str">
        <f aca="false">IF(BX134="",BU134,BX134)</f>
        <v>*sell*</v>
      </c>
      <c r="CC134" s="16" t="n">
        <f aca="false">COUNTIFS(U134:BQ134,CB133)</f>
        <v>0</v>
      </c>
      <c r="CD134" s="18" t="n">
        <f aca="false">CC134/BT134</f>
        <v>0</v>
      </c>
      <c r="CE134" s="16" t="s">
        <v>544</v>
      </c>
      <c r="CF134" s="18" t="n">
        <f aca="false">(COUNTIFS(U134:BQ134,CE134))/BT134</f>
        <v>0</v>
      </c>
      <c r="CG134" s="20" t="s">
        <v>545</v>
      </c>
      <c r="CH134" s="16" t="s">
        <v>546</v>
      </c>
      <c r="CI134" s="18" t="n">
        <v>0</v>
      </c>
      <c r="CJ134" s="18" t="n">
        <v>0.19</v>
      </c>
      <c r="CK134" s="15" t="s">
        <v>501</v>
      </c>
      <c r="CL134" s="16" t="s">
        <v>507</v>
      </c>
      <c r="CX134" s="16" t="s">
        <v>3650</v>
      </c>
      <c r="CY134" s="16" t="s">
        <v>3656</v>
      </c>
      <c r="CZ134" s="16" t="s">
        <v>3642</v>
      </c>
    </row>
    <row r="135" customFormat="false" ht="14.4" hidden="false" customHeight="false" outlineLevel="0" collapsed="false">
      <c r="A135" s="4" t="s">
        <v>195</v>
      </c>
      <c r="B135" s="17" t="n">
        <v>1</v>
      </c>
      <c r="C135" s="17" t="n">
        <v>2</v>
      </c>
      <c r="D135" s="17" t="n">
        <v>1</v>
      </c>
      <c r="E135" s="17" t="n">
        <v>16</v>
      </c>
      <c r="F135" s="17" t="n">
        <v>7</v>
      </c>
      <c r="G135" s="17" t="n">
        <v>2</v>
      </c>
      <c r="H135" s="4" t="n">
        <v>2007</v>
      </c>
      <c r="I135" s="4" t="n">
        <v>12007</v>
      </c>
      <c r="J135" s="4" t="n">
        <v>2007</v>
      </c>
      <c r="K135" s="4" t="n">
        <v>22007</v>
      </c>
      <c r="L135" s="4" t="s">
        <v>132</v>
      </c>
      <c r="M135" s="16" t="s">
        <v>548</v>
      </c>
      <c r="N135" s="16" t="s">
        <v>549</v>
      </c>
      <c r="O135" s="16" t="s">
        <v>572</v>
      </c>
      <c r="P135" s="16" t="s">
        <v>573</v>
      </c>
      <c r="Q135" s="16" t="s">
        <v>137</v>
      </c>
      <c r="R135" s="16" t="n">
        <f aca="false">(1+LEN(N135)-LEN(SUBSTITUTE(N135," ","")))+1</f>
        <v>6</v>
      </c>
      <c r="S135" s="16" t="n">
        <f aca="false">(1+LEN(O135)-LEN(SUBSTITUTE(O135," ","")))</f>
        <v>9</v>
      </c>
      <c r="T135" s="16" t="s">
        <v>351</v>
      </c>
      <c r="U135" s="16" t="s">
        <v>552</v>
      </c>
      <c r="V135" s="16" t="s">
        <v>553</v>
      </c>
      <c r="W135" s="16" t="s">
        <v>554</v>
      </c>
      <c r="X135" s="16" t="s">
        <v>555</v>
      </c>
      <c r="Y135" s="16" t="s">
        <v>555</v>
      </c>
      <c r="Z135" s="16" t="s">
        <v>556</v>
      </c>
      <c r="AA135" s="16" t="s">
        <v>552</v>
      </c>
      <c r="AB135" s="16" t="s">
        <v>557</v>
      </c>
      <c r="AC135" s="16" t="s">
        <v>555</v>
      </c>
      <c r="AD135" s="16" t="s">
        <v>555</v>
      </c>
      <c r="AE135" s="16" t="s">
        <v>552</v>
      </c>
      <c r="AF135" s="16" t="s">
        <v>553</v>
      </c>
      <c r="AG135" s="16" t="s">
        <v>555</v>
      </c>
      <c r="AH135" s="16" t="s">
        <v>552</v>
      </c>
      <c r="AI135" s="16" t="s">
        <v>558</v>
      </c>
      <c r="AJ135" s="16" t="s">
        <v>555</v>
      </c>
      <c r="AK135" s="16" t="s">
        <v>555</v>
      </c>
      <c r="AL135" s="16" t="s">
        <v>556</v>
      </c>
      <c r="AM135" s="16" t="s">
        <v>555</v>
      </c>
      <c r="AN135" s="16" t="s">
        <v>558</v>
      </c>
      <c r="AO135" s="16" t="s">
        <v>559</v>
      </c>
      <c r="AP135" s="16" t="s">
        <v>555</v>
      </c>
      <c r="AQ135" s="16" t="s">
        <v>560</v>
      </c>
      <c r="AR135" s="16" t="s">
        <v>555</v>
      </c>
      <c r="AS135" s="16" t="s">
        <v>555</v>
      </c>
      <c r="AT135" s="16" t="s">
        <v>555</v>
      </c>
      <c r="AU135" s="16" t="s">
        <v>555</v>
      </c>
      <c r="AV135" s="16" t="s">
        <v>561</v>
      </c>
      <c r="AW135" s="16" t="s">
        <v>562</v>
      </c>
      <c r="AX135" s="16" t="s">
        <v>555</v>
      </c>
      <c r="AY135" s="16" t="s">
        <v>557</v>
      </c>
      <c r="AZ135" s="16" t="s">
        <v>556</v>
      </c>
      <c r="BA135" s="16" t="s">
        <v>552</v>
      </c>
      <c r="BB135" s="16" t="s">
        <v>555</v>
      </c>
      <c r="BC135" s="16" t="s">
        <v>557</v>
      </c>
      <c r="BD135" s="16" t="s">
        <v>563</v>
      </c>
      <c r="BE135" s="16" t="s">
        <v>556</v>
      </c>
      <c r="BF135" s="16" t="s">
        <v>552</v>
      </c>
      <c r="BG135" s="16" t="s">
        <v>555</v>
      </c>
      <c r="BH135" s="16" t="s">
        <v>557</v>
      </c>
      <c r="BI135" s="16" t="s">
        <v>555</v>
      </c>
      <c r="BJ135" s="16" t="s">
        <v>564</v>
      </c>
      <c r="BK135" s="16" t="s">
        <v>555</v>
      </c>
      <c r="BL135" s="16" t="s">
        <v>556</v>
      </c>
      <c r="BM135" s="16" t="s">
        <v>555</v>
      </c>
      <c r="BN135" s="16" t="s">
        <v>565</v>
      </c>
      <c r="BO135" s="16" t="s">
        <v>555</v>
      </c>
      <c r="BP135" s="16" t="s">
        <v>562</v>
      </c>
      <c r="BQ135" s="16" t="s">
        <v>566</v>
      </c>
      <c r="BS135" s="16" t="s">
        <v>567</v>
      </c>
      <c r="BT135" s="16" t="n">
        <f aca="false">49-(COUNTBLANK(U135:BQ135))</f>
        <v>49</v>
      </c>
      <c r="BU135" s="16" t="str">
        <f aca="false">CONCATENATE("*",BS135,"*")</f>
        <v>*encounter*</v>
      </c>
      <c r="BV135" s="16" t="n">
        <f aca="false">COUNTIFS(U135:BQ135,BU135)</f>
        <v>0</v>
      </c>
      <c r="BW135" s="18" t="n">
        <f aca="false">BV135/BT135</f>
        <v>0</v>
      </c>
      <c r="BX135" s="16" t="s">
        <v>568</v>
      </c>
      <c r="BY135" s="16" t="n">
        <f aca="false">COUNTIFS(U135:BQ135,BX135)</f>
        <v>0</v>
      </c>
      <c r="BZ135" s="18" t="n">
        <f aca="false">IF(BY135="","",(BY135/BT135))</f>
        <v>0</v>
      </c>
      <c r="CA135" s="16" t="n">
        <f aca="false">COUNTIFS(U135:BQ135,BU136)</f>
        <v>0</v>
      </c>
      <c r="CB135" s="16" t="str">
        <f aca="false">IF(BX135="",BU135,BX135)</f>
        <v>*die*</v>
      </c>
      <c r="CC135" s="16" t="n">
        <f aca="false">COUNTIFS(U135:BQ135,CB136)</f>
        <v>0</v>
      </c>
      <c r="CD135" s="18" t="n">
        <f aca="false">CC135/BT135</f>
        <v>0</v>
      </c>
      <c r="CE135" s="16" t="s">
        <v>568</v>
      </c>
      <c r="CF135" s="18" t="n">
        <f aca="false">(COUNTIFS(U135:BQ135,CE135))/BT135</f>
        <v>0</v>
      </c>
      <c r="CH135" s="16" t="s">
        <v>569</v>
      </c>
      <c r="CI135" s="18" t="n">
        <v>0</v>
      </c>
      <c r="CJ135" s="18" t="n">
        <v>0.43</v>
      </c>
      <c r="CK135" s="15" t="s">
        <v>186</v>
      </c>
      <c r="CL135" s="16" t="s">
        <v>570</v>
      </c>
      <c r="CX135" s="16" t="s">
        <v>3650</v>
      </c>
      <c r="CY135" s="16" t="s">
        <v>3658</v>
      </c>
      <c r="CZ135" s="16" t="s">
        <v>3642</v>
      </c>
    </row>
    <row r="136" customFormat="false" ht="14.4" hidden="false" customHeight="false" outlineLevel="0" collapsed="false">
      <c r="A136" s="4" t="s">
        <v>197</v>
      </c>
      <c r="B136" s="17" t="n">
        <v>1</v>
      </c>
      <c r="C136" s="17" t="n">
        <v>2</v>
      </c>
      <c r="D136" s="17" t="n">
        <v>2</v>
      </c>
      <c r="E136" s="17" t="n">
        <v>16</v>
      </c>
      <c r="F136" s="17" t="n">
        <v>7</v>
      </c>
      <c r="G136" s="17" t="n">
        <v>3</v>
      </c>
      <c r="H136" s="4" t="n">
        <v>3007</v>
      </c>
      <c r="I136" s="4" t="n">
        <v>13007</v>
      </c>
      <c r="J136" s="4" t="n">
        <v>3007</v>
      </c>
      <c r="K136" s="4" t="n">
        <v>23007</v>
      </c>
      <c r="L136" s="4" t="s">
        <v>132</v>
      </c>
      <c r="M136" s="16" t="s">
        <v>571</v>
      </c>
      <c r="N136" s="16" t="s">
        <v>549</v>
      </c>
      <c r="O136" s="16" t="s">
        <v>550</v>
      </c>
      <c r="P136" s="16" t="s">
        <v>551</v>
      </c>
      <c r="Q136" s="16" t="s">
        <v>137</v>
      </c>
      <c r="R136" s="16" t="n">
        <f aca="false">(1+LEN(N136)-LEN(SUBSTITUTE(N136," ","")))+1</f>
        <v>6</v>
      </c>
      <c r="S136" s="16" t="n">
        <f aca="false">(1+LEN(O136)-LEN(SUBSTITUTE(O136," ","")))</f>
        <v>9</v>
      </c>
      <c r="T136" s="16" t="s">
        <v>351</v>
      </c>
      <c r="U136" s="16" t="s">
        <v>552</v>
      </c>
      <c r="V136" s="16" t="s">
        <v>574</v>
      </c>
      <c r="W136" s="16" t="s">
        <v>575</v>
      </c>
      <c r="X136" s="16" t="s">
        <v>576</v>
      </c>
      <c r="Y136" s="16" t="s">
        <v>577</v>
      </c>
      <c r="Z136" s="16" t="s">
        <v>578</v>
      </c>
      <c r="AA136" s="16" t="s">
        <v>579</v>
      </c>
      <c r="AB136" s="16" t="s">
        <v>556</v>
      </c>
      <c r="AC136" s="16" t="s">
        <v>552</v>
      </c>
      <c r="AE136" s="16" t="s">
        <v>555</v>
      </c>
      <c r="AF136" s="16" t="s">
        <v>580</v>
      </c>
      <c r="AG136" s="16" t="s">
        <v>581</v>
      </c>
      <c r="AH136" s="16" t="s">
        <v>555</v>
      </c>
      <c r="AI136" s="16" t="s">
        <v>582</v>
      </c>
      <c r="AJ136" s="16" t="s">
        <v>583</v>
      </c>
      <c r="AK136" s="16" t="s">
        <v>584</v>
      </c>
      <c r="AL136" s="16" t="s">
        <v>585</v>
      </c>
      <c r="AM136" s="16" t="s">
        <v>586</v>
      </c>
      <c r="AN136" s="16" t="s">
        <v>186</v>
      </c>
      <c r="AO136" s="16" t="s">
        <v>587</v>
      </c>
      <c r="AP136" s="16" t="s">
        <v>577</v>
      </c>
      <c r="AQ136" s="16" t="s">
        <v>557</v>
      </c>
      <c r="AR136" s="16" t="s">
        <v>588</v>
      </c>
      <c r="AS136" s="16" t="s">
        <v>589</v>
      </c>
      <c r="AT136" s="16" t="s">
        <v>582</v>
      </c>
      <c r="AU136" s="16" t="s">
        <v>582</v>
      </c>
      <c r="AV136" s="16" t="s">
        <v>582</v>
      </c>
      <c r="AW136" s="16" t="s">
        <v>590</v>
      </c>
      <c r="AX136" s="16" t="s">
        <v>591</v>
      </c>
      <c r="AY136" s="16" t="s">
        <v>555</v>
      </c>
      <c r="AZ136" s="16" t="s">
        <v>592</v>
      </c>
      <c r="BA136" s="16" t="s">
        <v>593</v>
      </c>
      <c r="BB136" s="16" t="s">
        <v>557</v>
      </c>
      <c r="BC136" s="16" t="s">
        <v>583</v>
      </c>
      <c r="BD136" s="16" t="s">
        <v>577</v>
      </c>
      <c r="BE136" s="16" t="s">
        <v>594</v>
      </c>
      <c r="BF136" s="16" t="s">
        <v>555</v>
      </c>
      <c r="BG136" s="16" t="s">
        <v>555</v>
      </c>
      <c r="BH136" s="16" t="s">
        <v>582</v>
      </c>
      <c r="BI136" s="16" t="s">
        <v>595</v>
      </c>
      <c r="BJ136" s="16" t="s">
        <v>582</v>
      </c>
      <c r="BK136" s="16" t="s">
        <v>596</v>
      </c>
      <c r="BL136" s="16" t="s">
        <v>597</v>
      </c>
      <c r="BM136" s="16" t="s">
        <v>555</v>
      </c>
      <c r="BN136" s="16" t="s">
        <v>582</v>
      </c>
      <c r="BP136" s="16" t="s">
        <v>582</v>
      </c>
      <c r="BQ136" s="16" t="s">
        <v>186</v>
      </c>
      <c r="BS136" s="16" t="s">
        <v>598</v>
      </c>
      <c r="BT136" s="16" t="n">
        <f aca="false">49-(COUNTBLANK(U136:BQ136))</f>
        <v>47</v>
      </c>
      <c r="BU136" s="16" t="str">
        <f aca="false">CONCATENATE("*",BS136,"*")</f>
        <v>*taste*</v>
      </c>
      <c r="BV136" s="16" t="n">
        <f aca="false">COUNTIFS(U136:BQ136,BU136)</f>
        <v>0</v>
      </c>
      <c r="BW136" s="18" t="n">
        <f aca="false">BV136/BT136</f>
        <v>0</v>
      </c>
      <c r="BX136" s="16" t="s">
        <v>193</v>
      </c>
      <c r="BY136" s="16" t="n">
        <f aca="false">COUNTIFS(U136:BQ136,BX136)</f>
        <v>0</v>
      </c>
      <c r="BZ136" s="18" t="n">
        <f aca="false">IF(BY136="","",(BY136/BT136))</f>
        <v>0</v>
      </c>
      <c r="CA136" s="16" t="n">
        <f aca="false">COUNTIFS(U136:BQ136,BU135)</f>
        <v>0</v>
      </c>
      <c r="CB136" s="16" t="str">
        <f aca="false">IF(BX136="",BU136,BX136)</f>
        <v>*eat*</v>
      </c>
      <c r="CC136" s="16" t="n">
        <f aca="false">COUNTIFS(U136:BQ136,CB135)</f>
        <v>0</v>
      </c>
      <c r="CD136" s="18" t="n">
        <f aca="false">CC136/BT136</f>
        <v>0</v>
      </c>
      <c r="CE136" s="16" t="s">
        <v>193</v>
      </c>
      <c r="CF136" s="18" t="n">
        <f aca="false">(COUNTIFS(U136:BQ136,CE136))/BT136</f>
        <v>0</v>
      </c>
      <c r="CH136" s="16" t="s">
        <v>194</v>
      </c>
      <c r="CI136" s="18" t="n">
        <v>0.127659574468085</v>
      </c>
      <c r="CJ136" s="18" t="n">
        <v>0.36</v>
      </c>
      <c r="CK136" s="15" t="s">
        <v>555</v>
      </c>
      <c r="CL136" s="16" t="s">
        <v>570</v>
      </c>
      <c r="CX136" s="16" t="s">
        <v>3650</v>
      </c>
      <c r="CY136" s="16" t="s">
        <v>3658</v>
      </c>
      <c r="CZ136" s="16" t="s">
        <v>3642</v>
      </c>
    </row>
    <row r="137" customFormat="false" ht="14.4" hidden="false" customHeight="false" outlineLevel="0" collapsed="false">
      <c r="A137" s="4" t="s">
        <v>195</v>
      </c>
      <c r="B137" s="17" t="n">
        <v>1</v>
      </c>
      <c r="C137" s="17" t="n">
        <v>2</v>
      </c>
      <c r="D137" s="17" t="n">
        <v>1</v>
      </c>
      <c r="E137" s="17" t="n">
        <v>17</v>
      </c>
      <c r="F137" s="17" t="n">
        <v>8</v>
      </c>
      <c r="G137" s="17" t="n">
        <v>2</v>
      </c>
      <c r="H137" s="4" t="n">
        <v>2008</v>
      </c>
      <c r="I137" s="4" t="n">
        <v>12008</v>
      </c>
      <c r="J137" s="4" t="n">
        <v>2008</v>
      </c>
      <c r="K137" s="4" t="n">
        <v>22008</v>
      </c>
      <c r="L137" s="4" t="s">
        <v>132</v>
      </c>
      <c r="M137" s="16" t="s">
        <v>599</v>
      </c>
      <c r="N137" s="16" t="s">
        <v>600</v>
      </c>
      <c r="O137" s="16" t="s">
        <v>627</v>
      </c>
      <c r="P137" s="16" t="s">
        <v>602</v>
      </c>
      <c r="Q137" s="16" t="s">
        <v>137</v>
      </c>
      <c r="R137" s="16" t="n">
        <f aca="false">(1+LEN(N137)-LEN(SUBSTITUTE(N137," ","")))+1</f>
        <v>6</v>
      </c>
      <c r="S137" s="16" t="n">
        <f aca="false">(1+LEN(O137)-LEN(SUBSTITUTE(O137," ","")))</f>
        <v>10</v>
      </c>
      <c r="T137" s="16" t="s">
        <v>351</v>
      </c>
      <c r="U137" s="16" t="s">
        <v>603</v>
      </c>
      <c r="V137" s="16" t="s">
        <v>603</v>
      </c>
      <c r="W137" s="16" t="s">
        <v>604</v>
      </c>
      <c r="X137" s="16" t="s">
        <v>222</v>
      </c>
      <c r="Y137" s="16" t="s">
        <v>605</v>
      </c>
      <c r="Z137" s="16" t="s">
        <v>606</v>
      </c>
      <c r="AA137" s="16" t="s">
        <v>607</v>
      </c>
      <c r="AB137" s="16" t="s">
        <v>608</v>
      </c>
      <c r="AC137" s="16" t="s">
        <v>608</v>
      </c>
      <c r="AD137" s="16" t="s">
        <v>609</v>
      </c>
      <c r="AE137" s="16" t="s">
        <v>603</v>
      </c>
      <c r="AF137" s="16" t="s">
        <v>608</v>
      </c>
      <c r="AG137" s="16" t="s">
        <v>610</v>
      </c>
      <c r="AH137" s="16" t="s">
        <v>611</v>
      </c>
      <c r="AI137" s="16" t="s">
        <v>222</v>
      </c>
      <c r="AJ137" s="16" t="s">
        <v>603</v>
      </c>
      <c r="AK137" s="16" t="s">
        <v>612</v>
      </c>
      <c r="AL137" s="16" t="s">
        <v>613</v>
      </c>
      <c r="AM137" s="16" t="s">
        <v>603</v>
      </c>
      <c r="AN137" s="16" t="s">
        <v>614</v>
      </c>
      <c r="AO137" s="16" t="s">
        <v>608</v>
      </c>
      <c r="AP137" s="16" t="s">
        <v>217</v>
      </c>
      <c r="AQ137" s="16" t="s">
        <v>615</v>
      </c>
      <c r="AR137" s="16" t="s">
        <v>616</v>
      </c>
      <c r="AS137" s="16" t="s">
        <v>617</v>
      </c>
      <c r="AT137" s="16" t="s">
        <v>608</v>
      </c>
      <c r="AU137" s="16" t="s">
        <v>217</v>
      </c>
      <c r="AV137" s="16" t="s">
        <v>618</v>
      </c>
      <c r="AW137" s="16" t="s">
        <v>222</v>
      </c>
      <c r="AX137" s="16" t="s">
        <v>217</v>
      </c>
      <c r="AY137" s="16" t="s">
        <v>603</v>
      </c>
      <c r="AZ137" s="16" t="s">
        <v>217</v>
      </c>
      <c r="BA137" s="16" t="s">
        <v>603</v>
      </c>
      <c r="BB137" s="16" t="s">
        <v>217</v>
      </c>
      <c r="BC137" s="16" t="s">
        <v>222</v>
      </c>
      <c r="BD137" s="16" t="s">
        <v>608</v>
      </c>
      <c r="BE137" s="16" t="s">
        <v>619</v>
      </c>
      <c r="BF137" s="16" t="s">
        <v>608</v>
      </c>
      <c r="BG137" s="16" t="s">
        <v>217</v>
      </c>
      <c r="BH137" s="16" t="s">
        <v>603</v>
      </c>
      <c r="BI137" s="16" t="s">
        <v>603</v>
      </c>
      <c r="BJ137" s="16" t="s">
        <v>620</v>
      </c>
      <c r="BK137" s="16" t="s">
        <v>621</v>
      </c>
      <c r="BL137" s="16" t="s">
        <v>622</v>
      </c>
      <c r="BM137" s="16" t="s">
        <v>623</v>
      </c>
      <c r="BN137" s="16" t="s">
        <v>624</v>
      </c>
      <c r="BO137" s="16" t="s">
        <v>217</v>
      </c>
      <c r="BP137" s="16" t="s">
        <v>603</v>
      </c>
      <c r="BQ137" s="16" t="s">
        <v>222</v>
      </c>
      <c r="BS137" s="16" t="s">
        <v>560</v>
      </c>
      <c r="BT137" s="16" t="n">
        <f aca="false">49-(COUNTBLANK(U137:BQ137))</f>
        <v>49</v>
      </c>
      <c r="BU137" s="16" t="str">
        <f aca="false">CONCATENATE("*",BS137,"*")</f>
        <v>*play*</v>
      </c>
      <c r="BV137" s="16" t="n">
        <f aca="false">COUNTIFS(U137:BQ137,BU137)</f>
        <v>0</v>
      </c>
      <c r="BW137" s="18" t="n">
        <f aca="false">BV137/BT137</f>
        <v>0</v>
      </c>
      <c r="BX137" s="16" t="s">
        <v>244</v>
      </c>
      <c r="BY137" s="16" t="n">
        <f aca="false">COUNTIFS(U137:BQ137,BX137)</f>
        <v>0</v>
      </c>
      <c r="BZ137" s="18" t="n">
        <f aca="false">IF(BY137="","",(BY137/BT137))</f>
        <v>0</v>
      </c>
      <c r="CA137" s="16" t="n">
        <f aca="false">COUNTIFS(U137:BQ137,BU138)</f>
        <v>0</v>
      </c>
      <c r="CB137" s="16" t="str">
        <f aca="false">IF(BX137="",BU137,BX137)</f>
        <v>*jump*</v>
      </c>
      <c r="CC137" s="16" t="n">
        <f aca="false">COUNTIFS(U137:BQ137,CB138)</f>
        <v>0</v>
      </c>
      <c r="CD137" s="18" t="n">
        <f aca="false">CC137/BT137</f>
        <v>0</v>
      </c>
      <c r="CE137" s="16" t="s">
        <v>244</v>
      </c>
      <c r="CF137" s="18" t="n">
        <f aca="false">(COUNTIFS(U137:BQ137,CE137))/BT137</f>
        <v>0</v>
      </c>
      <c r="CH137" s="16" t="s">
        <v>246</v>
      </c>
      <c r="CI137" s="18" t="n">
        <v>0</v>
      </c>
      <c r="CJ137" s="18" t="n">
        <v>0.27</v>
      </c>
      <c r="CK137" s="15" t="s">
        <v>633</v>
      </c>
      <c r="CL137" s="16" t="s">
        <v>625</v>
      </c>
      <c r="CX137" s="16" t="s">
        <v>3650</v>
      </c>
      <c r="CY137" s="16" t="s">
        <v>3660</v>
      </c>
      <c r="CZ137" s="16" t="s">
        <v>3642</v>
      </c>
    </row>
    <row r="138" customFormat="false" ht="14.4" hidden="false" customHeight="false" outlineLevel="0" collapsed="false">
      <c r="A138" s="4" t="s">
        <v>197</v>
      </c>
      <c r="B138" s="17" t="n">
        <v>1</v>
      </c>
      <c r="C138" s="17" t="n">
        <v>2</v>
      </c>
      <c r="D138" s="17" t="n">
        <v>2</v>
      </c>
      <c r="E138" s="17" t="n">
        <v>17</v>
      </c>
      <c r="F138" s="17" t="n">
        <v>8</v>
      </c>
      <c r="G138" s="17" t="n">
        <v>3</v>
      </c>
      <c r="H138" s="4" t="n">
        <v>3008</v>
      </c>
      <c r="I138" s="4" t="n">
        <v>13008</v>
      </c>
      <c r="J138" s="4" t="n">
        <v>3008</v>
      </c>
      <c r="K138" s="4" t="n">
        <v>23008</v>
      </c>
      <c r="L138" s="4" t="s">
        <v>132</v>
      </c>
      <c r="M138" s="16" t="s">
        <v>626</v>
      </c>
      <c r="N138" s="16" t="s">
        <v>600</v>
      </c>
      <c r="O138" s="16" t="s">
        <v>601</v>
      </c>
      <c r="P138" s="16" t="s">
        <v>602</v>
      </c>
      <c r="Q138" s="16" t="s">
        <v>137</v>
      </c>
      <c r="R138" s="16" t="n">
        <f aca="false">(1+LEN(N138)-LEN(SUBSTITUTE(N138," ","")))+1</f>
        <v>6</v>
      </c>
      <c r="S138" s="16" t="n">
        <f aca="false">(1+LEN(O138)-LEN(SUBSTITUTE(O138," ","")))</f>
        <v>10</v>
      </c>
      <c r="T138" s="16" t="s">
        <v>351</v>
      </c>
      <c r="U138" s="16" t="s">
        <v>628</v>
      </c>
      <c r="V138" s="16" t="s">
        <v>629</v>
      </c>
      <c r="W138" s="20" t="s">
        <v>630</v>
      </c>
      <c r="X138" s="16" t="s">
        <v>619</v>
      </c>
      <c r="Y138" s="16" t="s">
        <v>631</v>
      </c>
      <c r="Z138" s="16" t="s">
        <v>632</v>
      </c>
      <c r="AA138" s="16" t="s">
        <v>603</v>
      </c>
      <c r="AB138" s="20" t="s">
        <v>633</v>
      </c>
      <c r="AC138" s="16" t="s">
        <v>634</v>
      </c>
      <c r="AD138" s="16" t="s">
        <v>635</v>
      </c>
      <c r="AE138" s="16" t="s">
        <v>636</v>
      </c>
      <c r="AF138" s="16" t="s">
        <v>637</v>
      </c>
      <c r="AG138" s="16" t="s">
        <v>618</v>
      </c>
      <c r="AH138" s="16" t="s">
        <v>638</v>
      </c>
      <c r="AI138" s="16" t="s">
        <v>632</v>
      </c>
      <c r="AJ138" s="20" t="s">
        <v>639</v>
      </c>
      <c r="AK138" s="16" t="s">
        <v>640</v>
      </c>
      <c r="AL138" s="16" t="s">
        <v>629</v>
      </c>
      <c r="AM138" s="16" t="s">
        <v>607</v>
      </c>
      <c r="AN138" s="16" t="s">
        <v>641</v>
      </c>
      <c r="AO138" s="20" t="s">
        <v>633</v>
      </c>
      <c r="AP138" s="16" t="s">
        <v>642</v>
      </c>
      <c r="AQ138" s="20" t="s">
        <v>633</v>
      </c>
      <c r="AR138" s="16" t="s">
        <v>631</v>
      </c>
      <c r="AS138" s="20" t="s">
        <v>643</v>
      </c>
      <c r="AT138" s="16" t="s">
        <v>619</v>
      </c>
      <c r="AU138" s="16" t="s">
        <v>634</v>
      </c>
      <c r="AV138" s="16" t="s">
        <v>644</v>
      </c>
      <c r="AW138" s="16" t="s">
        <v>634</v>
      </c>
      <c r="AX138" s="16" t="s">
        <v>609</v>
      </c>
      <c r="AY138" s="20" t="s">
        <v>633</v>
      </c>
      <c r="AZ138" s="16" t="s">
        <v>645</v>
      </c>
      <c r="BA138" s="16" t="s">
        <v>646</v>
      </c>
      <c r="BB138" s="16" t="s">
        <v>647</v>
      </c>
      <c r="BC138" s="16" t="s">
        <v>619</v>
      </c>
      <c r="BD138" s="16" t="s">
        <v>632</v>
      </c>
      <c r="BE138" s="16" t="s">
        <v>648</v>
      </c>
      <c r="BF138" s="16" t="s">
        <v>646</v>
      </c>
      <c r="BG138" s="16" t="s">
        <v>649</v>
      </c>
      <c r="BH138" s="16" t="s">
        <v>647</v>
      </c>
      <c r="BI138" s="16" t="s">
        <v>650</v>
      </c>
      <c r="BJ138" s="16" t="s">
        <v>632</v>
      </c>
      <c r="BK138" s="20" t="s">
        <v>643</v>
      </c>
      <c r="BL138" s="16" t="s">
        <v>651</v>
      </c>
      <c r="BM138" s="16" t="s">
        <v>652</v>
      </c>
      <c r="BN138" s="20" t="s">
        <v>633</v>
      </c>
      <c r="BO138" s="16" t="s">
        <v>653</v>
      </c>
      <c r="BP138" s="16" t="s">
        <v>654</v>
      </c>
      <c r="BQ138" s="16" t="s">
        <v>655</v>
      </c>
      <c r="BS138" s="16" t="s">
        <v>644</v>
      </c>
      <c r="BT138" s="16" t="n">
        <f aca="false">49-(COUNTBLANK(U138:BQ138))</f>
        <v>49</v>
      </c>
      <c r="BU138" s="16" t="str">
        <f aca="false">CONCATENATE("*",BS138,"*")</f>
        <v>*drive*</v>
      </c>
      <c r="BV138" s="16" t="n">
        <f aca="false">COUNTIFS(U138:BQ138,BU138)</f>
        <v>0</v>
      </c>
      <c r="BW138" s="18" t="n">
        <f aca="false">BV138/BT138</f>
        <v>0</v>
      </c>
      <c r="BX138" s="16" t="s">
        <v>656</v>
      </c>
      <c r="BY138" s="16" t="n">
        <f aca="false">COUNTIFS(U138:BQ138,BX138)</f>
        <v>0</v>
      </c>
      <c r="BZ138" s="18" t="n">
        <f aca="false">IF(BY138="","",(BY138/BT138))</f>
        <v>0</v>
      </c>
      <c r="CA138" s="16" t="n">
        <f aca="false">COUNTIFS(U138:BQ138,BU137)</f>
        <v>0</v>
      </c>
      <c r="CB138" s="16" t="str">
        <f aca="false">IF(BX138="",BU138,BX138)</f>
        <v>*swerve*</v>
      </c>
      <c r="CC138" s="16" t="n">
        <f aca="false">COUNTIFS(U138:BQ138,CB137)</f>
        <v>0</v>
      </c>
      <c r="CD138" s="18" t="n">
        <f aca="false">CC138/BT138</f>
        <v>0</v>
      </c>
      <c r="CE138" s="16" t="s">
        <v>657</v>
      </c>
      <c r="CF138" s="18" t="n">
        <f aca="false">(COUNTIFS(U138:BQ138,CE138))/BT138</f>
        <v>0</v>
      </c>
      <c r="CH138" s="16" t="s">
        <v>658</v>
      </c>
      <c r="CI138" s="18" t="n">
        <v>0.0204081632653061</v>
      </c>
      <c r="CJ138" s="18" t="n">
        <v>0.18</v>
      </c>
      <c r="CK138" s="15" t="s">
        <v>217</v>
      </c>
      <c r="CL138" s="16" t="s">
        <v>625</v>
      </c>
      <c r="CX138" s="16" t="s">
        <v>3650</v>
      </c>
      <c r="CY138" s="16" t="s">
        <v>3660</v>
      </c>
      <c r="CZ138" s="16" t="s">
        <v>3642</v>
      </c>
    </row>
    <row r="139" customFormat="false" ht="14.4" hidden="false" customHeight="false" outlineLevel="0" collapsed="false">
      <c r="A139" s="4" t="s">
        <v>195</v>
      </c>
      <c r="B139" s="17" t="n">
        <v>1</v>
      </c>
      <c r="C139" s="17" t="n">
        <v>2</v>
      </c>
      <c r="D139" s="17" t="n">
        <v>1</v>
      </c>
      <c r="E139" s="17" t="n">
        <v>18</v>
      </c>
      <c r="F139" s="17" t="n">
        <v>9</v>
      </c>
      <c r="G139" s="17" t="n">
        <v>2</v>
      </c>
      <c r="H139" s="4" t="n">
        <v>2009</v>
      </c>
      <c r="I139" s="4" t="n">
        <v>12009</v>
      </c>
      <c r="J139" s="4" t="n">
        <v>2009</v>
      </c>
      <c r="K139" s="4" t="s">
        <v>200</v>
      </c>
      <c r="L139" s="4" t="s">
        <v>132</v>
      </c>
      <c r="M139" s="16" t="s">
        <v>659</v>
      </c>
      <c r="N139" s="16" t="s">
        <v>660</v>
      </c>
      <c r="O139" s="16" t="s">
        <v>702</v>
      </c>
      <c r="R139" s="16" t="n">
        <f aca="false">(1+LEN(N139)-LEN(SUBSTITUTE(N139," ","")))+1</f>
        <v>6</v>
      </c>
      <c r="S139" s="16" t="n">
        <f aca="false">(1+LEN(O139)-LEN(SUBSTITUTE(O139," ","")))</f>
        <v>10</v>
      </c>
      <c r="T139" s="16" t="s">
        <v>351</v>
      </c>
      <c r="U139" s="16" t="s">
        <v>662</v>
      </c>
      <c r="V139" s="20" t="s">
        <v>663</v>
      </c>
      <c r="W139" s="20" t="s">
        <v>664</v>
      </c>
      <c r="X139" s="20" t="s">
        <v>665</v>
      </c>
      <c r="Y139" s="20" t="s">
        <v>666</v>
      </c>
      <c r="Z139" s="16" t="s">
        <v>667</v>
      </c>
      <c r="AA139" s="20" t="s">
        <v>668</v>
      </c>
      <c r="AB139" s="16" t="s">
        <v>669</v>
      </c>
      <c r="AC139" s="16" t="s">
        <v>558</v>
      </c>
      <c r="AD139" s="16" t="s">
        <v>670</v>
      </c>
      <c r="AE139" s="16" t="s">
        <v>671</v>
      </c>
      <c r="AF139" s="16" t="s">
        <v>672</v>
      </c>
      <c r="AG139" s="16" t="s">
        <v>514</v>
      </c>
      <c r="AH139" s="16" t="s">
        <v>673</v>
      </c>
      <c r="AI139" s="16" t="s">
        <v>674</v>
      </c>
      <c r="AJ139" s="16" t="s">
        <v>514</v>
      </c>
      <c r="AK139" s="16" t="s">
        <v>675</v>
      </c>
      <c r="AL139" s="16" t="s">
        <v>676</v>
      </c>
      <c r="AM139" s="16" t="s">
        <v>677</v>
      </c>
      <c r="AN139" s="16" t="s">
        <v>678</v>
      </c>
      <c r="AO139" s="16" t="s">
        <v>679</v>
      </c>
      <c r="AP139" s="20" t="s">
        <v>680</v>
      </c>
      <c r="AQ139" s="20" t="s">
        <v>681</v>
      </c>
      <c r="AR139" s="20" t="s">
        <v>681</v>
      </c>
      <c r="AS139" s="16" t="s">
        <v>682</v>
      </c>
      <c r="AT139" s="20" t="s">
        <v>681</v>
      </c>
      <c r="AU139" s="16" t="s">
        <v>683</v>
      </c>
      <c r="AV139" s="20" t="s">
        <v>684</v>
      </c>
      <c r="AW139" s="16" t="s">
        <v>667</v>
      </c>
      <c r="AX139" s="20" t="s">
        <v>681</v>
      </c>
      <c r="AY139" s="16" t="s">
        <v>556</v>
      </c>
      <c r="AZ139" s="20" t="s">
        <v>681</v>
      </c>
      <c r="BA139" s="16" t="s">
        <v>514</v>
      </c>
      <c r="BB139" s="16" t="s">
        <v>685</v>
      </c>
      <c r="BC139" s="16" t="s">
        <v>374</v>
      </c>
      <c r="BD139" s="20" t="s">
        <v>681</v>
      </c>
      <c r="BE139" s="16" t="s">
        <v>686</v>
      </c>
      <c r="BF139" s="20" t="s">
        <v>681</v>
      </c>
      <c r="BG139" s="16" t="s">
        <v>687</v>
      </c>
      <c r="BH139" s="16" t="s">
        <v>688</v>
      </c>
      <c r="BJ139" s="16" t="s">
        <v>689</v>
      </c>
      <c r="BK139" s="16" t="s">
        <v>690</v>
      </c>
      <c r="BL139" s="16" t="s">
        <v>514</v>
      </c>
      <c r="BM139" s="20" t="s">
        <v>665</v>
      </c>
      <c r="BN139" s="16" t="s">
        <v>691</v>
      </c>
      <c r="BO139" s="16" t="s">
        <v>692</v>
      </c>
      <c r="BP139" s="16" t="s">
        <v>693</v>
      </c>
      <c r="BQ139" s="16" t="s">
        <v>694</v>
      </c>
      <c r="BS139" s="16" t="s">
        <v>695</v>
      </c>
      <c r="BT139" s="16" t="n">
        <f aca="false">49-(COUNTBLANK(U139:BQ139))</f>
        <v>48</v>
      </c>
      <c r="BU139" s="16" t="str">
        <f aca="false">CONCATENATE("*",BS139,"*")</f>
        <v>*treat*</v>
      </c>
      <c r="BV139" s="16" t="n">
        <f aca="false">COUNTIFS(U139:BQ139,BU139)</f>
        <v>0</v>
      </c>
      <c r="BW139" s="18" t="n">
        <f aca="false">BV139/BT139</f>
        <v>0</v>
      </c>
      <c r="BX139" s="16" t="s">
        <v>696</v>
      </c>
      <c r="BY139" s="16" t="n">
        <f aca="false">COUNTIFS(U139:BQ139,BX139)</f>
        <v>0</v>
      </c>
      <c r="BZ139" s="18" t="n">
        <f aca="false">IF(BY139="","",(BY139/BT139))</f>
        <v>0</v>
      </c>
      <c r="CA139" s="16" t="n">
        <f aca="false">COUNTIFS(U139:BQ139,BU140)</f>
        <v>0</v>
      </c>
      <c r="CB139" s="16" t="str">
        <f aca="false">IF(BX139="",BU139,BX139)</f>
        <v>*touch*</v>
      </c>
      <c r="CC139" s="16" t="n">
        <f aca="false">COUNTIFS(U139:BQ139,CB140)</f>
        <v>0</v>
      </c>
      <c r="CD139" s="18" t="n">
        <f aca="false">CC139/BT139</f>
        <v>0</v>
      </c>
      <c r="CE139" s="16" t="s">
        <v>696</v>
      </c>
      <c r="CF139" s="18" t="n">
        <f aca="false">(COUNTIFS(U139:BQ139,CE139))/BT139</f>
        <v>0</v>
      </c>
      <c r="CG139" s="20" t="s">
        <v>697</v>
      </c>
      <c r="CH139" s="16" t="s">
        <v>698</v>
      </c>
      <c r="CI139" s="18" t="n">
        <v>0</v>
      </c>
      <c r="CJ139" s="18" t="n">
        <v>0.23</v>
      </c>
      <c r="CK139" s="15" t="s">
        <v>734</v>
      </c>
      <c r="CL139" s="16" t="s">
        <v>700</v>
      </c>
      <c r="CX139" s="16" t="s">
        <v>3650</v>
      </c>
      <c r="CY139" s="16" t="s">
        <v>676</v>
      </c>
      <c r="CZ139" s="16" t="s">
        <v>3642</v>
      </c>
    </row>
    <row r="140" customFormat="false" ht="14.4" hidden="false" customHeight="false" outlineLevel="0" collapsed="false">
      <c r="A140" s="4" t="s">
        <v>197</v>
      </c>
      <c r="B140" s="17" t="n">
        <v>1</v>
      </c>
      <c r="C140" s="17" t="n">
        <v>2</v>
      </c>
      <c r="D140" s="17" t="n">
        <v>2</v>
      </c>
      <c r="E140" s="17" t="n">
        <v>18</v>
      </c>
      <c r="F140" s="17" t="n">
        <v>9</v>
      </c>
      <c r="G140" s="17" t="n">
        <v>3</v>
      </c>
      <c r="H140" s="4" t="n">
        <v>3009</v>
      </c>
      <c r="I140" s="4" t="n">
        <v>13009</v>
      </c>
      <c r="J140" s="4" t="n">
        <v>3009</v>
      </c>
      <c r="K140" s="4" t="n">
        <v>23009</v>
      </c>
      <c r="L140" s="4" t="s">
        <v>132</v>
      </c>
      <c r="M140" s="16" t="s">
        <v>701</v>
      </c>
      <c r="N140" s="16" t="s">
        <v>660</v>
      </c>
      <c r="O140" s="16" t="s">
        <v>661</v>
      </c>
      <c r="P140" s="16" t="s">
        <v>735</v>
      </c>
      <c r="Q140" s="16" t="s">
        <v>282</v>
      </c>
      <c r="R140" s="16" t="n">
        <f aca="false">(1+LEN(N140)-LEN(SUBSTITUTE(N140," ","")))+1</f>
        <v>6</v>
      </c>
      <c r="S140" s="16" t="n">
        <f aca="false">(1+LEN(O140)-LEN(SUBSTITUTE(O140," ","")))</f>
        <v>10</v>
      </c>
      <c r="T140" s="16" t="s">
        <v>351</v>
      </c>
      <c r="U140" s="16" t="s">
        <v>703</v>
      </c>
      <c r="V140" s="20" t="s">
        <v>704</v>
      </c>
      <c r="W140" s="20" t="s">
        <v>705</v>
      </c>
      <c r="X140" s="16" t="s">
        <v>706</v>
      </c>
      <c r="Y140" s="20" t="s">
        <v>707</v>
      </c>
      <c r="Z140" s="20" t="s">
        <v>708</v>
      </c>
      <c r="AA140" s="20" t="s">
        <v>704</v>
      </c>
      <c r="AB140" s="16" t="s">
        <v>709</v>
      </c>
      <c r="AC140" s="16" t="s">
        <v>710</v>
      </c>
      <c r="AD140" s="20" t="s">
        <v>704</v>
      </c>
      <c r="AE140" s="20" t="s">
        <v>711</v>
      </c>
      <c r="AF140" s="16" t="s">
        <v>712</v>
      </c>
      <c r="AG140" s="16" t="s">
        <v>713</v>
      </c>
      <c r="AH140" s="20" t="s">
        <v>714</v>
      </c>
      <c r="AI140" s="20" t="s">
        <v>704</v>
      </c>
      <c r="AJ140" s="20" t="s">
        <v>715</v>
      </c>
      <c r="AK140" s="16" t="s">
        <v>716</v>
      </c>
      <c r="AL140" s="20" t="s">
        <v>717</v>
      </c>
      <c r="AM140" s="16" t="s">
        <v>718</v>
      </c>
      <c r="AN140" s="20" t="s">
        <v>708</v>
      </c>
      <c r="AO140" s="20" t="s">
        <v>708</v>
      </c>
      <c r="AP140" s="20" t="s">
        <v>719</v>
      </c>
      <c r="AQ140" s="20" t="s">
        <v>708</v>
      </c>
      <c r="AR140" s="20" t="s">
        <v>704</v>
      </c>
      <c r="AS140" s="16" t="s">
        <v>171</v>
      </c>
      <c r="AT140" s="16" t="s">
        <v>720</v>
      </c>
      <c r="AU140" s="20" t="s">
        <v>708</v>
      </c>
      <c r="AV140" s="16" t="s">
        <v>666</v>
      </c>
      <c r="AW140" s="20" t="s">
        <v>708</v>
      </c>
      <c r="AX140" s="16" t="s">
        <v>304</v>
      </c>
      <c r="AY140" s="20" t="s">
        <v>721</v>
      </c>
      <c r="AZ140" s="20" t="s">
        <v>722</v>
      </c>
      <c r="BA140" s="20" t="s">
        <v>723</v>
      </c>
      <c r="BB140" s="20" t="s">
        <v>708</v>
      </c>
      <c r="BC140" s="16" t="s">
        <v>724</v>
      </c>
      <c r="BD140" s="20" t="s">
        <v>722</v>
      </c>
      <c r="BE140" s="16" t="s">
        <v>725</v>
      </c>
      <c r="BF140" s="20" t="s">
        <v>722</v>
      </c>
      <c r="BG140" s="20" t="s">
        <v>708</v>
      </c>
      <c r="BH140" s="20" t="s">
        <v>708</v>
      </c>
      <c r="BI140" s="16" t="s">
        <v>726</v>
      </c>
      <c r="BJ140" s="20" t="s">
        <v>708</v>
      </c>
      <c r="BK140" s="16" t="s">
        <v>727</v>
      </c>
      <c r="BL140" s="20" t="s">
        <v>704</v>
      </c>
      <c r="BM140" s="16" t="s">
        <v>728</v>
      </c>
      <c r="BN140" s="16" t="s">
        <v>729</v>
      </c>
      <c r="BO140" s="20" t="s">
        <v>730</v>
      </c>
      <c r="BP140" s="20" t="s">
        <v>722</v>
      </c>
      <c r="BQ140" s="16" t="s">
        <v>560</v>
      </c>
      <c r="BS140" s="16" t="s">
        <v>728</v>
      </c>
      <c r="BT140" s="16" t="n">
        <f aca="false">49-(COUNTBLANK(U140:BQ140))</f>
        <v>49</v>
      </c>
      <c r="BU140" s="16" t="str">
        <f aca="false">CONCATENATE("*",BS140,"*")</f>
        <v>*visit*</v>
      </c>
      <c r="BV140" s="16" t="n">
        <f aca="false">COUNTIFS(U140:BQ140,BU140)</f>
        <v>0</v>
      </c>
      <c r="BW140" s="18" t="n">
        <f aca="false">BV140/BT140</f>
        <v>0</v>
      </c>
      <c r="BX140" s="16" t="s">
        <v>731</v>
      </c>
      <c r="BY140" s="16" t="n">
        <f aca="false">COUNTIFS(U140:BQ140,BX140)</f>
        <v>0</v>
      </c>
      <c r="BZ140" s="18" t="n">
        <f aca="false">IF(BY140="","",(BY140/BT140))</f>
        <v>0</v>
      </c>
      <c r="CA140" s="16" t="n">
        <f aca="false">COUNTIFS(U140:BQ140,BU139)</f>
        <v>0</v>
      </c>
      <c r="CB140" s="16" t="str">
        <f aca="false">IF(BX140="",BU140,BX140)</f>
        <v>*see*</v>
      </c>
      <c r="CC140" s="16" t="n">
        <f aca="false">COUNTIFS(U140:BQ140,CB139)</f>
        <v>0</v>
      </c>
      <c r="CD140" s="18" t="n">
        <f aca="false">CC140/BT140</f>
        <v>0</v>
      </c>
      <c r="CE140" s="16" t="s">
        <v>731</v>
      </c>
      <c r="CF140" s="18" t="n">
        <f aca="false">(COUNTIFS(U140:BQ140,CE140))/BT140</f>
        <v>0</v>
      </c>
      <c r="CG140" s="20" t="s">
        <v>732</v>
      </c>
      <c r="CH140" s="16" t="s">
        <v>733</v>
      </c>
      <c r="CI140" s="18" t="n">
        <v>0.0408163265306122</v>
      </c>
      <c r="CJ140" s="18" t="n">
        <v>0.43</v>
      </c>
      <c r="CK140" s="15" t="s">
        <v>699</v>
      </c>
      <c r="CL140" s="16" t="s">
        <v>700</v>
      </c>
      <c r="CX140" s="16" t="s">
        <v>3650</v>
      </c>
      <c r="CY140" s="16" t="s">
        <v>676</v>
      </c>
      <c r="CZ140" s="16" t="s">
        <v>3642</v>
      </c>
    </row>
    <row r="141" customFormat="false" ht="14.4" hidden="false" customHeight="false" outlineLevel="0" collapsed="false">
      <c r="A141" s="4" t="s">
        <v>195</v>
      </c>
      <c r="B141" s="17" t="n">
        <v>1</v>
      </c>
      <c r="C141" s="17" t="n">
        <v>2</v>
      </c>
      <c r="D141" s="17" t="n">
        <v>1</v>
      </c>
      <c r="E141" s="17" t="n">
        <v>21</v>
      </c>
      <c r="F141" s="17" t="n">
        <v>10</v>
      </c>
      <c r="G141" s="17" t="n">
        <v>2</v>
      </c>
      <c r="H141" s="4" t="n">
        <v>2010</v>
      </c>
      <c r="I141" s="4" t="n">
        <v>12010</v>
      </c>
      <c r="J141" s="4" t="n">
        <v>2010</v>
      </c>
      <c r="K141" s="4" t="s">
        <v>200</v>
      </c>
      <c r="L141" s="4" t="s">
        <v>132</v>
      </c>
      <c r="M141" s="16" t="s">
        <v>738</v>
      </c>
      <c r="N141" s="16" t="s">
        <v>739</v>
      </c>
      <c r="O141" s="16" t="s">
        <v>772</v>
      </c>
      <c r="R141" s="16" t="n">
        <f aca="false">(1+LEN(N141)-LEN(SUBSTITUTE(N141," ","")))+1</f>
        <v>7</v>
      </c>
      <c r="S141" s="16" t="n">
        <f aca="false">(1+LEN(O141)-LEN(SUBSTITUTE(O141," ","")))</f>
        <v>11</v>
      </c>
      <c r="T141" s="16" t="s">
        <v>741</v>
      </c>
      <c r="U141" s="16" t="s">
        <v>742</v>
      </c>
      <c r="V141" s="16" t="s">
        <v>743</v>
      </c>
      <c r="W141" s="16" t="s">
        <v>744</v>
      </c>
      <c r="X141" s="16" t="s">
        <v>745</v>
      </c>
      <c r="Y141" s="16" t="s">
        <v>746</v>
      </c>
      <c r="Z141" s="16" t="s">
        <v>747</v>
      </c>
      <c r="AA141" s="16" t="s">
        <v>748</v>
      </c>
      <c r="AB141" s="16" t="s">
        <v>212</v>
      </c>
      <c r="AC141" s="16" t="s">
        <v>749</v>
      </c>
      <c r="AD141" s="16" t="s">
        <v>750</v>
      </c>
      <c r="AE141" s="16" t="s">
        <v>751</v>
      </c>
      <c r="AF141" s="16" t="s">
        <v>752</v>
      </c>
      <c r="AG141" s="16" t="s">
        <v>753</v>
      </c>
      <c r="AH141" s="16" t="s">
        <v>747</v>
      </c>
      <c r="AI141" s="16" t="s">
        <v>754</v>
      </c>
      <c r="AJ141" s="16" t="s">
        <v>755</v>
      </c>
      <c r="AK141" s="16" t="s">
        <v>756</v>
      </c>
      <c r="AL141" s="16" t="s">
        <v>756</v>
      </c>
      <c r="AM141" s="16" t="s">
        <v>756</v>
      </c>
      <c r="AN141" s="16" t="s">
        <v>154</v>
      </c>
      <c r="AO141" s="16" t="s">
        <v>750</v>
      </c>
      <c r="AP141" s="16" t="s">
        <v>757</v>
      </c>
      <c r="AQ141" s="16" t="s">
        <v>756</v>
      </c>
      <c r="AR141" s="16" t="s">
        <v>758</v>
      </c>
      <c r="AS141" s="16" t="s">
        <v>747</v>
      </c>
      <c r="AT141" s="16" t="s">
        <v>750</v>
      </c>
      <c r="AU141" s="16" t="s">
        <v>750</v>
      </c>
      <c r="AV141" s="16" t="s">
        <v>759</v>
      </c>
      <c r="AW141" s="16" t="s">
        <v>756</v>
      </c>
      <c r="AX141" s="16" t="s">
        <v>304</v>
      </c>
      <c r="AY141" s="16" t="s">
        <v>755</v>
      </c>
      <c r="AZ141" s="16" t="s">
        <v>756</v>
      </c>
      <c r="BA141" s="16" t="s">
        <v>760</v>
      </c>
      <c r="BB141" s="16" t="s">
        <v>761</v>
      </c>
      <c r="BC141" s="16" t="s">
        <v>756</v>
      </c>
      <c r="BD141" s="16" t="s">
        <v>742</v>
      </c>
      <c r="BE141" s="16" t="s">
        <v>762</v>
      </c>
      <c r="BF141" s="16" t="s">
        <v>154</v>
      </c>
      <c r="BG141" s="16" t="s">
        <v>756</v>
      </c>
      <c r="BH141" s="16" t="s">
        <v>212</v>
      </c>
      <c r="BI141" s="16" t="s">
        <v>756</v>
      </c>
      <c r="BJ141" s="16" t="s">
        <v>763</v>
      </c>
      <c r="BK141" s="16" t="s">
        <v>756</v>
      </c>
      <c r="BL141" s="16" t="s">
        <v>764</v>
      </c>
      <c r="BM141" s="16" t="s">
        <v>765</v>
      </c>
      <c r="BN141" s="16" t="s">
        <v>766</v>
      </c>
      <c r="BO141" s="16" t="s">
        <v>756</v>
      </c>
      <c r="BP141" s="16" t="s">
        <v>212</v>
      </c>
      <c r="BQ141" s="16" t="s">
        <v>767</v>
      </c>
      <c r="BS141" s="16" t="s">
        <v>756</v>
      </c>
      <c r="BT141" s="16" t="n">
        <f aca="false">49-(COUNTBLANK(U141:BQ141))</f>
        <v>49</v>
      </c>
      <c r="BU141" s="16" t="str">
        <f aca="false">CONCATENATE("*",BS141,"*")</f>
        <v>*write*</v>
      </c>
      <c r="BV141" s="16" t="n">
        <f aca="false">COUNTIFS(U141:BQ141,BU141)</f>
        <v>0</v>
      </c>
      <c r="BW141" s="18" t="n">
        <f aca="false">BV141/BT141</f>
        <v>0</v>
      </c>
      <c r="BZ141" s="18" t="str">
        <f aca="false">IF(BY141="","",(BY141/BT141))</f>
        <v/>
      </c>
      <c r="CA141" s="16" t="n">
        <f aca="false">COUNTIFS(U141:BQ141,BU142)</f>
        <v>0</v>
      </c>
      <c r="CB141" s="16" t="str">
        <f aca="false">IF(BX141="",BU141,BX141)</f>
        <v>*write*</v>
      </c>
      <c r="CC141" s="16" t="n">
        <f aca="false">COUNTIFS(U141:BQ141,CB142)</f>
        <v>0</v>
      </c>
      <c r="CD141" s="18" t="n">
        <f aca="false">CC141/BT141</f>
        <v>0</v>
      </c>
      <c r="CE141" s="16" t="s">
        <v>768</v>
      </c>
      <c r="CF141" s="18" t="n">
        <f aca="false">(COUNTIFS(U141:BQ141,CE141))/BT141</f>
        <v>0</v>
      </c>
      <c r="CH141" s="16" t="s">
        <v>769</v>
      </c>
      <c r="CI141" s="18" t="n">
        <v>0.102040816326531</v>
      </c>
      <c r="CJ141" s="18" t="n">
        <v>0.35</v>
      </c>
      <c r="CK141" s="15" t="s">
        <v>750</v>
      </c>
      <c r="CL141" s="16" t="s">
        <v>770</v>
      </c>
      <c r="CX141" s="16" t="s">
        <v>3664</v>
      </c>
      <c r="CY141" s="16" t="s">
        <v>3665</v>
      </c>
      <c r="CZ141" s="16" t="s">
        <v>3642</v>
      </c>
    </row>
    <row r="142" customFormat="false" ht="14.4" hidden="false" customHeight="false" outlineLevel="0" collapsed="false">
      <c r="A142" s="4" t="s">
        <v>197</v>
      </c>
      <c r="B142" s="17" t="n">
        <v>1</v>
      </c>
      <c r="C142" s="17" t="n">
        <v>2</v>
      </c>
      <c r="D142" s="17" t="n">
        <v>2</v>
      </c>
      <c r="E142" s="17" t="n">
        <v>21</v>
      </c>
      <c r="F142" s="17" t="n">
        <v>10</v>
      </c>
      <c r="G142" s="17" t="n">
        <v>3</v>
      </c>
      <c r="H142" s="4" t="n">
        <v>3010</v>
      </c>
      <c r="I142" s="4" t="n">
        <v>13010</v>
      </c>
      <c r="J142" s="4" t="n">
        <v>3010</v>
      </c>
      <c r="K142" s="4" t="n">
        <v>23010</v>
      </c>
      <c r="L142" s="4" t="s">
        <v>132</v>
      </c>
      <c r="M142" s="16" t="s">
        <v>771</v>
      </c>
      <c r="N142" s="16" t="s">
        <v>739</v>
      </c>
      <c r="O142" s="16" t="s">
        <v>740</v>
      </c>
      <c r="P142" s="16" t="s">
        <v>791</v>
      </c>
      <c r="Q142" s="16" t="s">
        <v>137</v>
      </c>
      <c r="R142" s="16" t="n">
        <f aca="false">(1+LEN(N142)-LEN(SUBSTITUTE(N142," ","")))+1</f>
        <v>7</v>
      </c>
      <c r="S142" s="16" t="n">
        <f aca="false">(1+LEN(O142)-LEN(SUBSTITUTE(O142," ","")))</f>
        <v>11</v>
      </c>
      <c r="T142" s="16" t="s">
        <v>741</v>
      </c>
      <c r="U142" s="16" t="s">
        <v>750</v>
      </c>
      <c r="V142" s="16" t="s">
        <v>773</v>
      </c>
      <c r="W142" s="16" t="s">
        <v>774</v>
      </c>
      <c r="X142" s="16" t="s">
        <v>750</v>
      </c>
      <c r="Y142" s="16" t="s">
        <v>775</v>
      </c>
      <c r="Z142" s="16" t="s">
        <v>776</v>
      </c>
      <c r="AA142" s="16" t="s">
        <v>777</v>
      </c>
      <c r="AB142" s="16" t="s">
        <v>750</v>
      </c>
      <c r="AC142" s="16" t="s">
        <v>763</v>
      </c>
      <c r="AD142" s="16" t="s">
        <v>778</v>
      </c>
      <c r="AE142" s="16" t="s">
        <v>750</v>
      </c>
      <c r="AF142" s="16" t="s">
        <v>779</v>
      </c>
      <c r="AG142" s="16" t="s">
        <v>780</v>
      </c>
      <c r="AH142" s="16" t="s">
        <v>750</v>
      </c>
      <c r="AI142" s="16" t="s">
        <v>775</v>
      </c>
      <c r="AJ142" s="16" t="s">
        <v>781</v>
      </c>
      <c r="AK142" s="16" t="s">
        <v>782</v>
      </c>
      <c r="AL142" s="16" t="s">
        <v>783</v>
      </c>
      <c r="AM142" s="16" t="s">
        <v>750</v>
      </c>
      <c r="AN142" s="16" t="s">
        <v>750</v>
      </c>
      <c r="AO142" s="16" t="s">
        <v>776</v>
      </c>
      <c r="AP142" s="16" t="s">
        <v>784</v>
      </c>
      <c r="AQ142" s="16" t="s">
        <v>750</v>
      </c>
      <c r="AR142" s="16" t="s">
        <v>785</v>
      </c>
      <c r="AS142" s="16" t="s">
        <v>785</v>
      </c>
      <c r="AT142" s="16" t="s">
        <v>756</v>
      </c>
      <c r="AU142" s="16" t="s">
        <v>775</v>
      </c>
      <c r="AV142" s="16" t="s">
        <v>756</v>
      </c>
      <c r="AW142" s="16" t="s">
        <v>750</v>
      </c>
      <c r="AX142" s="16" t="s">
        <v>750</v>
      </c>
      <c r="AY142" s="16" t="s">
        <v>776</v>
      </c>
      <c r="AZ142" s="16" t="s">
        <v>747</v>
      </c>
      <c r="BA142" s="16" t="s">
        <v>750</v>
      </c>
      <c r="BB142" s="16" t="s">
        <v>750</v>
      </c>
      <c r="BC142" s="16" t="s">
        <v>756</v>
      </c>
      <c r="BD142" s="16" t="s">
        <v>750</v>
      </c>
      <c r="BE142" s="16" t="s">
        <v>759</v>
      </c>
      <c r="BF142" s="16" t="s">
        <v>750</v>
      </c>
      <c r="BG142" s="16" t="s">
        <v>212</v>
      </c>
      <c r="BH142" s="16" t="s">
        <v>777</v>
      </c>
      <c r="BI142" s="16" t="s">
        <v>786</v>
      </c>
      <c r="BJ142" s="16" t="s">
        <v>750</v>
      </c>
      <c r="BK142" s="16" t="s">
        <v>787</v>
      </c>
      <c r="BL142" s="16" t="s">
        <v>775</v>
      </c>
      <c r="BM142" s="16" t="s">
        <v>750</v>
      </c>
      <c r="BN142" s="16" t="s">
        <v>154</v>
      </c>
      <c r="BO142" s="16" t="s">
        <v>764</v>
      </c>
      <c r="BP142" s="16" t="s">
        <v>788</v>
      </c>
      <c r="BQ142" s="16" t="s">
        <v>756</v>
      </c>
      <c r="BS142" s="16" t="s">
        <v>750</v>
      </c>
      <c r="BT142" s="16" t="n">
        <f aca="false">49-(COUNTBLANK(U142:BQ142))</f>
        <v>49</v>
      </c>
      <c r="BU142" s="16" t="str">
        <f aca="false">CONCATENATE("*",BS142,"*")</f>
        <v>*read*</v>
      </c>
      <c r="BV142" s="16" t="n">
        <f aca="false">COUNTIFS(U142:BQ142,BU142)</f>
        <v>0</v>
      </c>
      <c r="BW142" s="18" t="n">
        <f aca="false">BV142/BT142</f>
        <v>0</v>
      </c>
      <c r="BZ142" s="18" t="str">
        <f aca="false">IF(BY142="","",(BY142/BT142))</f>
        <v/>
      </c>
      <c r="CA142" s="16" t="n">
        <f aca="false">COUNTIFS(U142:BQ142,BU141)</f>
        <v>0</v>
      </c>
      <c r="CB142" s="16" t="str">
        <f aca="false">IF(BX142="",BU142,BX142)</f>
        <v>*read*</v>
      </c>
      <c r="CC142" s="16" t="n">
        <f aca="false">COUNTIFS(U142:BQ142,CB141)</f>
        <v>0</v>
      </c>
      <c r="CD142" s="18" t="n">
        <f aca="false">CC142/BT142</f>
        <v>0</v>
      </c>
      <c r="CE142" s="16" t="s">
        <v>789</v>
      </c>
      <c r="CF142" s="18" t="n">
        <f aca="false">(COUNTIFS(U142:BQ142,CE142))/BT142</f>
        <v>0</v>
      </c>
      <c r="CH142" s="16" t="s">
        <v>790</v>
      </c>
      <c r="CI142" s="18" t="n">
        <v>0.142857142857143</v>
      </c>
      <c r="CJ142" s="18" t="n">
        <v>0.47</v>
      </c>
      <c r="CK142" s="15" t="s">
        <v>756</v>
      </c>
      <c r="CL142" s="16" t="s">
        <v>770</v>
      </c>
      <c r="CX142" s="16" t="s">
        <v>3664</v>
      </c>
      <c r="CY142" s="16" t="s">
        <v>3665</v>
      </c>
      <c r="CZ142" s="16" t="s">
        <v>3642</v>
      </c>
    </row>
    <row r="143" customFormat="false" ht="14.4" hidden="false" customHeight="false" outlineLevel="0" collapsed="false">
      <c r="A143" s="4" t="s">
        <v>195</v>
      </c>
      <c r="B143" s="17" t="n">
        <v>1</v>
      </c>
      <c r="C143" s="17" t="n">
        <v>2</v>
      </c>
      <c r="D143" s="17" t="n">
        <v>1</v>
      </c>
      <c r="E143" s="17" t="n">
        <v>23</v>
      </c>
      <c r="F143" s="17" t="n">
        <v>12</v>
      </c>
      <c r="G143" s="17" t="n">
        <v>2</v>
      </c>
      <c r="H143" s="4" t="n">
        <v>2012</v>
      </c>
      <c r="I143" s="4" t="n">
        <v>12012</v>
      </c>
      <c r="J143" s="4" t="n">
        <v>2012</v>
      </c>
      <c r="K143" s="4" t="s">
        <v>200</v>
      </c>
      <c r="L143" s="4" t="s">
        <v>132</v>
      </c>
      <c r="M143" s="16" t="s">
        <v>834</v>
      </c>
      <c r="N143" s="16" t="s">
        <v>835</v>
      </c>
      <c r="O143" s="16" t="s">
        <v>855</v>
      </c>
      <c r="R143" s="16" t="n">
        <f aca="false">(1+LEN(N143)-LEN(SUBSTITUTE(N143," ","")))+1</f>
        <v>5</v>
      </c>
      <c r="S143" s="16" t="n">
        <f aca="false">(1+LEN(O143)-LEN(SUBSTITUTE(O143," ","")))</f>
        <v>8</v>
      </c>
      <c r="T143" s="16" t="s">
        <v>741</v>
      </c>
      <c r="U143" s="16" t="s">
        <v>837</v>
      </c>
      <c r="V143" s="16" t="s">
        <v>838</v>
      </c>
      <c r="W143" s="16" t="s">
        <v>839</v>
      </c>
      <c r="X143" s="16" t="s">
        <v>840</v>
      </c>
      <c r="Y143" s="16" t="s">
        <v>171</v>
      </c>
      <c r="Z143" s="16" t="s">
        <v>840</v>
      </c>
      <c r="AA143" s="16" t="s">
        <v>840</v>
      </c>
      <c r="AB143" s="16" t="s">
        <v>841</v>
      </c>
      <c r="AC143" s="16" t="s">
        <v>842</v>
      </c>
      <c r="AD143" s="16" t="s">
        <v>843</v>
      </c>
      <c r="AE143" s="16" t="s">
        <v>837</v>
      </c>
      <c r="AF143" s="16" t="s">
        <v>839</v>
      </c>
      <c r="AG143" s="16" t="s">
        <v>186</v>
      </c>
      <c r="AH143" s="16" t="s">
        <v>171</v>
      </c>
      <c r="AI143" s="16" t="s">
        <v>840</v>
      </c>
      <c r="AJ143" s="16" t="s">
        <v>186</v>
      </c>
      <c r="AK143" s="16" t="s">
        <v>186</v>
      </c>
      <c r="AL143" s="16" t="s">
        <v>837</v>
      </c>
      <c r="AM143" s="16" t="s">
        <v>171</v>
      </c>
      <c r="AN143" s="16" t="s">
        <v>844</v>
      </c>
      <c r="AO143" s="16" t="s">
        <v>845</v>
      </c>
      <c r="AP143" s="16" t="s">
        <v>846</v>
      </c>
      <c r="AQ143" s="16" t="s">
        <v>846</v>
      </c>
      <c r="AR143" s="16" t="s">
        <v>843</v>
      </c>
      <c r="AS143" s="16" t="s">
        <v>171</v>
      </c>
      <c r="AT143" s="16" t="s">
        <v>847</v>
      </c>
      <c r="AU143" s="16" t="s">
        <v>843</v>
      </c>
      <c r="AV143" s="16" t="s">
        <v>179</v>
      </c>
      <c r="AW143" s="16" t="s">
        <v>848</v>
      </c>
      <c r="AX143" s="16" t="s">
        <v>849</v>
      </c>
      <c r="AY143" s="16" t="s">
        <v>186</v>
      </c>
      <c r="AZ143" s="16" t="s">
        <v>848</v>
      </c>
      <c r="BA143" s="16" t="s">
        <v>840</v>
      </c>
      <c r="BB143" s="16" t="s">
        <v>843</v>
      </c>
      <c r="BC143" s="16" t="s">
        <v>171</v>
      </c>
      <c r="BD143" s="16" t="s">
        <v>837</v>
      </c>
      <c r="BE143" s="16" t="s">
        <v>171</v>
      </c>
      <c r="BF143" s="16" t="s">
        <v>848</v>
      </c>
      <c r="BG143" s="16" t="s">
        <v>186</v>
      </c>
      <c r="BH143" s="16" t="s">
        <v>582</v>
      </c>
      <c r="BI143" s="16" t="s">
        <v>186</v>
      </c>
      <c r="BJ143" s="16" t="s">
        <v>842</v>
      </c>
      <c r="BK143" s="16" t="s">
        <v>177</v>
      </c>
      <c r="BL143" s="16" t="s">
        <v>848</v>
      </c>
      <c r="BM143" s="16" t="s">
        <v>850</v>
      </c>
      <c r="BN143" s="16" t="s">
        <v>851</v>
      </c>
      <c r="BO143" s="16" t="s">
        <v>843</v>
      </c>
      <c r="BP143" s="16" t="s">
        <v>846</v>
      </c>
      <c r="BQ143" s="16" t="s">
        <v>837</v>
      </c>
      <c r="BS143" s="16" t="s">
        <v>843</v>
      </c>
      <c r="BT143" s="16" t="n">
        <f aca="false">49-(COUNTBLANK(U143:BQ143))</f>
        <v>49</v>
      </c>
      <c r="BU143" s="16" t="str">
        <f aca="false">CONCATENATE("*",BS143,"*")</f>
        <v>*lick*</v>
      </c>
      <c r="BV143" s="16" t="n">
        <f aca="false">COUNTIFS(U143:BQ143,BU143)</f>
        <v>0</v>
      </c>
      <c r="BW143" s="18" t="n">
        <f aca="false">BV143/BT143</f>
        <v>0</v>
      </c>
      <c r="BZ143" s="18" t="str">
        <f aca="false">IF(BY143="","",(BY143/BT143))</f>
        <v/>
      </c>
      <c r="CA143" s="16" t="n">
        <f aca="false">COUNTIFS(U143:BQ143,BU144)</f>
        <v>0</v>
      </c>
      <c r="CB143" s="16" t="str">
        <f aca="false">IF(BX143="",BU143,BX143)</f>
        <v>*lick*</v>
      </c>
      <c r="CC143" s="16" t="n">
        <f aca="false">COUNTIFS(U143:BQ143,CB144)</f>
        <v>0</v>
      </c>
      <c r="CD143" s="18" t="n">
        <f aca="false">CC143/BT143</f>
        <v>0</v>
      </c>
      <c r="CE143" s="16" t="s">
        <v>852</v>
      </c>
      <c r="CF143" s="18" t="n">
        <f aca="false">(COUNTIFS(U143:BQ143,CE143))/BT143</f>
        <v>0</v>
      </c>
      <c r="CH143" s="16" t="s">
        <v>194</v>
      </c>
      <c r="CI143" s="18" t="n">
        <v>0</v>
      </c>
      <c r="CJ143" s="18" t="n">
        <v>0.45</v>
      </c>
      <c r="CK143" s="15" t="s">
        <v>879</v>
      </c>
      <c r="CL143" s="16" t="s">
        <v>853</v>
      </c>
      <c r="CX143" s="16" t="s">
        <v>3664</v>
      </c>
      <c r="CY143" s="16" t="s">
        <v>3667</v>
      </c>
      <c r="CZ143" s="16" t="s">
        <v>3642</v>
      </c>
    </row>
    <row r="144" customFormat="false" ht="14.4" hidden="false" customHeight="false" outlineLevel="0" collapsed="false">
      <c r="A144" s="4" t="s">
        <v>197</v>
      </c>
      <c r="B144" s="17" t="n">
        <v>1</v>
      </c>
      <c r="C144" s="17" t="n">
        <v>2</v>
      </c>
      <c r="D144" s="17" t="n">
        <v>2</v>
      </c>
      <c r="E144" s="17" t="n">
        <v>23</v>
      </c>
      <c r="F144" s="17" t="n">
        <v>12</v>
      </c>
      <c r="G144" s="17" t="n">
        <v>3</v>
      </c>
      <c r="H144" s="4" t="n">
        <v>3012</v>
      </c>
      <c r="I144" s="4" t="n">
        <v>13012</v>
      </c>
      <c r="J144" s="4" t="n">
        <v>3012</v>
      </c>
      <c r="K144" s="4" t="n">
        <v>23012</v>
      </c>
      <c r="L144" s="4" t="s">
        <v>132</v>
      </c>
      <c r="M144" s="16" t="s">
        <v>854</v>
      </c>
      <c r="N144" s="16" t="s">
        <v>835</v>
      </c>
      <c r="O144" s="16" t="s">
        <v>836</v>
      </c>
      <c r="P144" s="16" t="s">
        <v>882</v>
      </c>
      <c r="Q144" s="16" t="s">
        <v>137</v>
      </c>
      <c r="R144" s="16" t="n">
        <f aca="false">(1+LEN(N144)-LEN(SUBSTITUTE(N144," ","")))+1</f>
        <v>5</v>
      </c>
      <c r="S144" s="16" t="n">
        <f aca="false">(1+LEN(O144)-LEN(SUBSTITUTE(O144," ","")))</f>
        <v>8</v>
      </c>
      <c r="T144" s="16" t="s">
        <v>741</v>
      </c>
      <c r="U144" s="16" t="s">
        <v>856</v>
      </c>
      <c r="V144" s="16" t="s">
        <v>857</v>
      </c>
      <c r="W144" s="16" t="s">
        <v>843</v>
      </c>
      <c r="X144" s="16" t="s">
        <v>843</v>
      </c>
      <c r="Y144" s="16" t="s">
        <v>856</v>
      </c>
      <c r="Z144" s="16" t="s">
        <v>502</v>
      </c>
      <c r="AA144" s="16" t="s">
        <v>858</v>
      </c>
      <c r="AB144" s="16" t="s">
        <v>856</v>
      </c>
      <c r="AC144" s="16" t="s">
        <v>858</v>
      </c>
      <c r="AD144" s="16" t="s">
        <v>859</v>
      </c>
      <c r="AE144" s="16" t="s">
        <v>860</v>
      </c>
      <c r="AF144" s="16" t="s">
        <v>861</v>
      </c>
      <c r="AG144" s="16" t="s">
        <v>862</v>
      </c>
      <c r="AH144" s="16" t="s">
        <v>863</v>
      </c>
      <c r="AI144" s="16" t="s">
        <v>856</v>
      </c>
      <c r="AJ144" s="16" t="s">
        <v>864</v>
      </c>
      <c r="AK144" s="16" t="s">
        <v>865</v>
      </c>
      <c r="AL144" s="16" t="s">
        <v>866</v>
      </c>
      <c r="AM144" s="16" t="s">
        <v>856</v>
      </c>
      <c r="AN144" s="16" t="s">
        <v>867</v>
      </c>
      <c r="AO144" s="16" t="s">
        <v>843</v>
      </c>
      <c r="AP144" s="16" t="s">
        <v>868</v>
      </c>
      <c r="AQ144" s="16" t="s">
        <v>869</v>
      </c>
      <c r="AR144" s="16" t="s">
        <v>870</v>
      </c>
      <c r="AS144" s="16" t="s">
        <v>848</v>
      </c>
      <c r="AT144" s="16" t="s">
        <v>871</v>
      </c>
      <c r="AU144" s="16" t="s">
        <v>867</v>
      </c>
      <c r="AV144" s="16" t="s">
        <v>858</v>
      </c>
      <c r="AW144" s="16" t="s">
        <v>872</v>
      </c>
      <c r="AX144" s="16" t="s">
        <v>843</v>
      </c>
      <c r="AY144" s="16" t="s">
        <v>873</v>
      </c>
      <c r="AZ144" s="16" t="s">
        <v>874</v>
      </c>
      <c r="BA144" s="16" t="s">
        <v>875</v>
      </c>
      <c r="BB144" s="16" t="s">
        <v>856</v>
      </c>
      <c r="BC144" s="16" t="s">
        <v>873</v>
      </c>
      <c r="BD144" s="16" t="s">
        <v>858</v>
      </c>
      <c r="BE144" s="16" t="s">
        <v>876</v>
      </c>
      <c r="BF144" s="16" t="s">
        <v>873</v>
      </c>
      <c r="BG144" s="16" t="s">
        <v>843</v>
      </c>
      <c r="BH144" s="16" t="s">
        <v>856</v>
      </c>
      <c r="BI144" s="16" t="s">
        <v>865</v>
      </c>
      <c r="BJ144" s="16" t="s">
        <v>856</v>
      </c>
      <c r="BK144" s="16" t="s">
        <v>867</v>
      </c>
      <c r="BL144" s="16" t="s">
        <v>858</v>
      </c>
      <c r="BM144" s="16" t="s">
        <v>873</v>
      </c>
      <c r="BN144" s="16" t="s">
        <v>877</v>
      </c>
      <c r="BO144" s="16" t="s">
        <v>878</v>
      </c>
      <c r="BP144" s="16" t="s">
        <v>867</v>
      </c>
      <c r="BQ144" s="16" t="s">
        <v>843</v>
      </c>
      <c r="BS144" s="16" t="s">
        <v>879</v>
      </c>
      <c r="BT144" s="16" t="n">
        <f aca="false">49-(COUNTBLANK(U144:BQ144))</f>
        <v>49</v>
      </c>
      <c r="BU144" s="16" t="str">
        <f aca="false">CONCATENATE("*",BS144,"*")</f>
        <v>*make*</v>
      </c>
      <c r="BV144" s="16" t="n">
        <f aca="false">COUNTIFS(U144:BQ144,BU144)</f>
        <v>0</v>
      </c>
      <c r="BW144" s="18" t="n">
        <f aca="false">BV144/BT144</f>
        <v>0</v>
      </c>
      <c r="BZ144" s="18" t="str">
        <f aca="false">IF(BY144="","",(BY144/BT144))</f>
        <v/>
      </c>
      <c r="CA144" s="16" t="n">
        <f aca="false">COUNTIFS(U144:BQ144,BU143)</f>
        <v>0</v>
      </c>
      <c r="CB144" s="16" t="str">
        <f aca="false">IF(BX144="",BU144,BX144)</f>
        <v>*make*</v>
      </c>
      <c r="CC144" s="16" t="n">
        <f aca="false">COUNTIFS(U144:BQ144,CB143)</f>
        <v>0</v>
      </c>
      <c r="CD144" s="18" t="n">
        <f aca="false">CC144/BT144</f>
        <v>0</v>
      </c>
      <c r="CE144" s="16" t="s">
        <v>880</v>
      </c>
      <c r="CF144" s="18" t="n">
        <f aca="false">(COUNTIFS(U144:BQ144,CE144))/BT144</f>
        <v>0</v>
      </c>
      <c r="CH144" s="16" t="s">
        <v>881</v>
      </c>
      <c r="CI144" s="18" t="n">
        <v>0.0408163265306122</v>
      </c>
      <c r="CJ144" s="18" t="n">
        <v>0.33</v>
      </c>
      <c r="CK144" s="15" t="s">
        <v>186</v>
      </c>
      <c r="CL144" s="16" t="s">
        <v>853</v>
      </c>
      <c r="CX144" s="16" t="s">
        <v>3664</v>
      </c>
      <c r="CY144" s="16" t="s">
        <v>3667</v>
      </c>
      <c r="CZ144" s="16" t="s">
        <v>3642</v>
      </c>
    </row>
    <row r="145" customFormat="false" ht="14.4" hidden="false" customHeight="false" outlineLevel="0" collapsed="false">
      <c r="A145" s="4" t="s">
        <v>195</v>
      </c>
      <c r="B145" s="17" t="n">
        <v>1</v>
      </c>
      <c r="C145" s="17" t="n">
        <v>2</v>
      </c>
      <c r="D145" s="17" t="n">
        <v>1</v>
      </c>
      <c r="E145" s="17" t="n">
        <v>25</v>
      </c>
      <c r="F145" s="17" t="n">
        <v>14</v>
      </c>
      <c r="G145" s="17" t="n">
        <v>2</v>
      </c>
      <c r="H145" s="4" t="n">
        <v>2014</v>
      </c>
      <c r="I145" s="4" t="n">
        <v>12014</v>
      </c>
      <c r="J145" s="4" t="n">
        <v>2014</v>
      </c>
      <c r="K145" s="4" t="s">
        <v>200</v>
      </c>
      <c r="L145" s="4" t="s">
        <v>132</v>
      </c>
      <c r="M145" s="16" t="s">
        <v>933</v>
      </c>
      <c r="N145" s="16" t="s">
        <v>934</v>
      </c>
      <c r="O145" s="16" t="s">
        <v>956</v>
      </c>
      <c r="R145" s="16" t="n">
        <f aca="false">(1+LEN(N145)-LEN(SUBSTITUTE(N145," ","")))+1</f>
        <v>5</v>
      </c>
      <c r="S145" s="16" t="n">
        <f aca="false">(1+LEN(O145)-LEN(SUBSTITUTE(O145," ","")))</f>
        <v>10</v>
      </c>
      <c r="T145" s="16" t="s">
        <v>741</v>
      </c>
      <c r="U145" s="16" t="s">
        <v>452</v>
      </c>
      <c r="V145" s="16" t="s">
        <v>936</v>
      </c>
      <c r="W145" s="16" t="s">
        <v>937</v>
      </c>
      <c r="X145" s="16" t="s">
        <v>938</v>
      </c>
      <c r="Y145" s="16" t="s">
        <v>452</v>
      </c>
      <c r="Z145" s="16" t="s">
        <v>454</v>
      </c>
      <c r="AA145" s="16" t="s">
        <v>939</v>
      </c>
      <c r="AB145" s="16" t="s">
        <v>452</v>
      </c>
      <c r="AC145" s="16" t="s">
        <v>940</v>
      </c>
      <c r="AD145" s="16" t="s">
        <v>463</v>
      </c>
      <c r="AE145" s="16" t="s">
        <v>454</v>
      </c>
      <c r="AF145" s="16" t="s">
        <v>941</v>
      </c>
      <c r="AG145" s="16" t="s">
        <v>938</v>
      </c>
      <c r="AH145" s="16" t="s">
        <v>463</v>
      </c>
      <c r="AI145" s="16" t="s">
        <v>463</v>
      </c>
      <c r="AJ145" s="16" t="s">
        <v>942</v>
      </c>
      <c r="AK145" s="16" t="s">
        <v>938</v>
      </c>
      <c r="AL145" s="16" t="s">
        <v>454</v>
      </c>
      <c r="AM145" s="16" t="s">
        <v>452</v>
      </c>
      <c r="AN145" s="16" t="s">
        <v>454</v>
      </c>
      <c r="AO145" s="16" t="s">
        <v>450</v>
      </c>
      <c r="AP145" s="16" t="s">
        <v>943</v>
      </c>
      <c r="AQ145" s="16" t="s">
        <v>463</v>
      </c>
      <c r="AR145" s="16" t="s">
        <v>943</v>
      </c>
      <c r="AS145" s="16" t="s">
        <v>463</v>
      </c>
      <c r="AT145" s="16" t="s">
        <v>938</v>
      </c>
      <c r="AU145" s="16" t="s">
        <v>944</v>
      </c>
      <c r="AV145" s="16" t="s">
        <v>456</v>
      </c>
      <c r="AW145" s="16" t="s">
        <v>463</v>
      </c>
      <c r="AX145" s="16" t="s">
        <v>945</v>
      </c>
      <c r="AY145" s="16" t="s">
        <v>463</v>
      </c>
      <c r="AZ145" s="16" t="s">
        <v>946</v>
      </c>
      <c r="BA145" s="16" t="s">
        <v>947</v>
      </c>
      <c r="BB145" s="16" t="s">
        <v>463</v>
      </c>
      <c r="BC145" s="16" t="s">
        <v>454</v>
      </c>
      <c r="BD145" s="16" t="s">
        <v>948</v>
      </c>
      <c r="BE145" s="16" t="s">
        <v>452</v>
      </c>
      <c r="BF145" s="16" t="s">
        <v>949</v>
      </c>
      <c r="BG145" s="16" t="s">
        <v>452</v>
      </c>
      <c r="BH145" s="16" t="s">
        <v>454</v>
      </c>
      <c r="BI145" s="16" t="s">
        <v>463</v>
      </c>
      <c r="BJ145" s="16" t="s">
        <v>454</v>
      </c>
      <c r="BK145" s="16" t="s">
        <v>463</v>
      </c>
      <c r="BL145" s="16" t="s">
        <v>950</v>
      </c>
      <c r="BM145" s="16" t="s">
        <v>951</v>
      </c>
      <c r="BN145" s="16" t="s">
        <v>952</v>
      </c>
      <c r="BO145" s="16" t="s">
        <v>463</v>
      </c>
      <c r="BP145" s="16" t="s">
        <v>953</v>
      </c>
      <c r="BQ145" s="16" t="s">
        <v>944</v>
      </c>
      <c r="BS145" s="16" t="s">
        <v>463</v>
      </c>
      <c r="BT145" s="16" t="n">
        <f aca="false">49-(COUNTBLANK(U145:BQ145))</f>
        <v>49</v>
      </c>
      <c r="BU145" s="16" t="str">
        <f aca="false">CONCATENATE("*",BS145,"*")</f>
        <v>*mow*</v>
      </c>
      <c r="BV145" s="16" t="n">
        <f aca="false">COUNTIFS(U145:BQ145,BU145)</f>
        <v>0</v>
      </c>
      <c r="BW145" s="18" t="n">
        <f aca="false">BV145/BT145</f>
        <v>0</v>
      </c>
      <c r="BZ145" s="18" t="str">
        <f aca="false">IF(BY145="","",(BY145/BT145))</f>
        <v/>
      </c>
      <c r="CA145" s="16" t="n">
        <f aca="false">COUNTIFS(U145:BQ145,BU146)</f>
        <v>0</v>
      </c>
      <c r="CB145" s="16" t="str">
        <f aca="false">IF(BX145="",BU145,BX145)</f>
        <v>*mow*</v>
      </c>
      <c r="CC145" s="16" t="n">
        <f aca="false">COUNTIFS(U145:BQ145,CB146)</f>
        <v>0</v>
      </c>
      <c r="CD145" s="18" t="n">
        <f aca="false">CC145/BT145</f>
        <v>0</v>
      </c>
      <c r="CE145" s="16" t="s">
        <v>472</v>
      </c>
      <c r="CF145" s="18" t="n">
        <f aca="false">(COUNTIFS(U145:BQ145,CE145))/BT145</f>
        <v>0</v>
      </c>
      <c r="CH145" s="16" t="s">
        <v>473</v>
      </c>
      <c r="CI145" s="18" t="n">
        <v>0</v>
      </c>
      <c r="CJ145" s="18" t="n">
        <v>0.61</v>
      </c>
      <c r="CK145" s="15" t="s">
        <v>962</v>
      </c>
      <c r="CL145" s="16" t="s">
        <v>954</v>
      </c>
      <c r="CX145" s="16" t="s">
        <v>3664</v>
      </c>
      <c r="CY145" s="16" t="s">
        <v>3669</v>
      </c>
      <c r="CZ145" s="16" t="s">
        <v>3642</v>
      </c>
    </row>
    <row r="146" customFormat="false" ht="14.4" hidden="false" customHeight="false" outlineLevel="0" collapsed="false">
      <c r="A146" s="4" t="s">
        <v>197</v>
      </c>
      <c r="B146" s="17" t="n">
        <v>1</v>
      </c>
      <c r="C146" s="17" t="n">
        <v>2</v>
      </c>
      <c r="D146" s="17" t="n">
        <v>2</v>
      </c>
      <c r="E146" s="17" t="n">
        <v>25</v>
      </c>
      <c r="F146" s="17" t="n">
        <v>14</v>
      </c>
      <c r="G146" s="17" t="n">
        <v>3</v>
      </c>
      <c r="H146" s="4" t="n">
        <v>3014</v>
      </c>
      <c r="I146" s="4" t="n">
        <v>13014</v>
      </c>
      <c r="J146" s="4" t="n">
        <v>3014</v>
      </c>
      <c r="K146" s="4" t="n">
        <v>23014</v>
      </c>
      <c r="L146" s="4" t="s">
        <v>132</v>
      </c>
      <c r="M146" s="16" t="s">
        <v>955</v>
      </c>
      <c r="N146" s="16" t="s">
        <v>934</v>
      </c>
      <c r="O146" s="16" t="s">
        <v>935</v>
      </c>
      <c r="P146" s="16" t="s">
        <v>990</v>
      </c>
      <c r="Q146" s="16" t="s">
        <v>282</v>
      </c>
      <c r="R146" s="16" t="n">
        <f aca="false">(1+LEN(N146)-LEN(SUBSTITUTE(N146," ","")))+1</f>
        <v>5</v>
      </c>
      <c r="S146" s="16" t="n">
        <f aca="false">(1+LEN(O146)-LEN(SUBSTITUTE(O146," ","")))</f>
        <v>10</v>
      </c>
      <c r="T146" s="16" t="s">
        <v>741</v>
      </c>
      <c r="U146" s="16" t="s">
        <v>938</v>
      </c>
      <c r="V146" s="16" t="s">
        <v>957</v>
      </c>
      <c r="W146" s="16" t="s">
        <v>958</v>
      </c>
      <c r="X146" s="16" t="s">
        <v>959</v>
      </c>
      <c r="Y146" s="16" t="s">
        <v>960</v>
      </c>
      <c r="Z146" s="16" t="s">
        <v>961</v>
      </c>
      <c r="AB146" s="16" t="s">
        <v>962</v>
      </c>
      <c r="AC146" s="16" t="s">
        <v>963</v>
      </c>
      <c r="AD146" s="16" t="s">
        <v>964</v>
      </c>
      <c r="AE146" s="16" t="s">
        <v>936</v>
      </c>
      <c r="AF146" s="16" t="s">
        <v>965</v>
      </c>
      <c r="AG146" s="16" t="s">
        <v>966</v>
      </c>
      <c r="AH146" s="16" t="s">
        <v>967</v>
      </c>
      <c r="AI146" s="16" t="s">
        <v>936</v>
      </c>
      <c r="AJ146" s="16" t="s">
        <v>968</v>
      </c>
      <c r="AK146" s="16" t="s">
        <v>969</v>
      </c>
      <c r="AL146" s="16" t="s">
        <v>970</v>
      </c>
      <c r="AM146" s="16" t="s">
        <v>971</v>
      </c>
      <c r="AN146" s="16" t="s">
        <v>971</v>
      </c>
      <c r="AO146" s="16" t="s">
        <v>972</v>
      </c>
      <c r="AP146" s="16" t="s">
        <v>973</v>
      </c>
      <c r="AQ146" s="16" t="s">
        <v>974</v>
      </c>
      <c r="AR146" s="16" t="s">
        <v>957</v>
      </c>
      <c r="AS146" s="16" t="s">
        <v>975</v>
      </c>
      <c r="AT146" s="16" t="s">
        <v>463</v>
      </c>
      <c r="AU146" s="16" t="s">
        <v>971</v>
      </c>
      <c r="AV146" s="16" t="s">
        <v>959</v>
      </c>
      <c r="AW146" s="16" t="s">
        <v>976</v>
      </c>
      <c r="AX146" s="16" t="s">
        <v>976</v>
      </c>
      <c r="AY146" s="16" t="s">
        <v>962</v>
      </c>
      <c r="AZ146" s="16" t="s">
        <v>971</v>
      </c>
      <c r="BA146" s="16" t="s">
        <v>977</v>
      </c>
      <c r="BB146" s="16" t="s">
        <v>971</v>
      </c>
      <c r="BC146" s="16" t="s">
        <v>957</v>
      </c>
      <c r="BD146" s="16" t="s">
        <v>978</v>
      </c>
      <c r="BE146" s="16" t="s">
        <v>979</v>
      </c>
      <c r="BF146" s="16" t="s">
        <v>980</v>
      </c>
      <c r="BG146" s="16" t="s">
        <v>981</v>
      </c>
      <c r="BH146" s="16" t="s">
        <v>938</v>
      </c>
      <c r="BI146" s="16" t="s">
        <v>982</v>
      </c>
      <c r="BJ146" s="16" t="s">
        <v>962</v>
      </c>
      <c r="BK146" s="16" t="s">
        <v>983</v>
      </c>
      <c r="BL146" s="16" t="s">
        <v>957</v>
      </c>
      <c r="BM146" s="16" t="s">
        <v>984</v>
      </c>
      <c r="BO146" s="16" t="s">
        <v>985</v>
      </c>
      <c r="BP146" s="16" t="s">
        <v>986</v>
      </c>
      <c r="BQ146" s="16" t="s">
        <v>987</v>
      </c>
      <c r="BS146" s="16" t="s">
        <v>962</v>
      </c>
      <c r="BT146" s="16" t="n">
        <f aca="false">49-(COUNTBLANK(U146:BQ146))</f>
        <v>47</v>
      </c>
      <c r="BU146" s="16" t="str">
        <f aca="false">CONCATENATE("*",BS146,"*")</f>
        <v>*water*</v>
      </c>
      <c r="BV146" s="16" t="n">
        <f aca="false">COUNTIFS(U146:BQ146,BU146)</f>
        <v>0</v>
      </c>
      <c r="BW146" s="18" t="n">
        <f aca="false">BV146/BT146</f>
        <v>0</v>
      </c>
      <c r="BZ146" s="18" t="str">
        <f aca="false">IF(BY146="","",(BY146/BT146))</f>
        <v/>
      </c>
      <c r="CA146" s="16" t="n">
        <f aca="false">COUNTIFS(U146:BQ146,BU145)</f>
        <v>0</v>
      </c>
      <c r="CB146" s="16" t="str">
        <f aca="false">IF(BX146="",BU146,BX146)</f>
        <v>*water*</v>
      </c>
      <c r="CC146" s="16" t="n">
        <f aca="false">COUNTIFS(U146:BQ146,CB145)</f>
        <v>0</v>
      </c>
      <c r="CD146" s="18" t="n">
        <f aca="false">CC146/BT146</f>
        <v>0</v>
      </c>
      <c r="CE146" s="16" t="s">
        <v>988</v>
      </c>
      <c r="CF146" s="18" t="n">
        <f aca="false">(COUNTIFS(U146:BQ146,CE146))/BT146</f>
        <v>0</v>
      </c>
      <c r="CH146" s="16" t="s">
        <v>989</v>
      </c>
      <c r="CI146" s="18" t="n">
        <v>0.0638297872340425</v>
      </c>
      <c r="CJ146" s="18" t="n">
        <v>0.47</v>
      </c>
      <c r="CK146" s="15" t="s">
        <v>463</v>
      </c>
      <c r="CL146" s="16" t="s">
        <v>954</v>
      </c>
      <c r="CX146" s="16" t="s">
        <v>3664</v>
      </c>
      <c r="CY146" s="16" t="s">
        <v>3669</v>
      </c>
      <c r="CZ146" s="16" t="s">
        <v>3642</v>
      </c>
    </row>
    <row r="147" customFormat="false" ht="14.4" hidden="false" customHeight="false" outlineLevel="0" collapsed="false">
      <c r="A147" s="4" t="s">
        <v>167</v>
      </c>
      <c r="B147" s="17" t="n">
        <v>1</v>
      </c>
      <c r="C147" s="17" t="n">
        <v>2</v>
      </c>
      <c r="D147" s="17" t="n">
        <v>1</v>
      </c>
      <c r="E147" s="17" t="n">
        <v>34</v>
      </c>
      <c r="F147" s="17" t="n">
        <v>17</v>
      </c>
      <c r="G147" s="17" t="n">
        <v>2</v>
      </c>
      <c r="H147" s="4" t="n">
        <v>2017</v>
      </c>
      <c r="I147" s="4" t="n">
        <v>12017</v>
      </c>
      <c r="J147" s="4" t="n">
        <v>2017</v>
      </c>
      <c r="K147" s="4" t="s">
        <v>200</v>
      </c>
      <c r="L147" s="4" t="s">
        <v>132</v>
      </c>
      <c r="M147" s="16" t="s">
        <v>1104</v>
      </c>
      <c r="N147" s="16" t="s">
        <v>1105</v>
      </c>
      <c r="O147" s="16" t="s">
        <v>1133</v>
      </c>
      <c r="R147" s="16" t="n">
        <f aca="false">(1+LEN(N147)-LEN(SUBSTITUTE(N147," ","")))+1</f>
        <v>6</v>
      </c>
      <c r="S147" s="16" t="n">
        <f aca="false">(1+LEN(O147)-LEN(SUBSTITUTE(O147," ","")))</f>
        <v>10</v>
      </c>
      <c r="T147" s="16" t="s">
        <v>1107</v>
      </c>
      <c r="U147" s="16" t="s">
        <v>1108</v>
      </c>
      <c r="V147" s="20" t="s">
        <v>1109</v>
      </c>
      <c r="W147" s="16" t="s">
        <v>1110</v>
      </c>
      <c r="X147" s="20" t="s">
        <v>1111</v>
      </c>
      <c r="Y147" s="16" t="s">
        <v>154</v>
      </c>
      <c r="Z147" s="24" t="s">
        <v>1112</v>
      </c>
      <c r="AA147" s="20" t="s">
        <v>1113</v>
      </c>
      <c r="AB147" s="16" t="s">
        <v>879</v>
      </c>
      <c r="AC147" s="16" t="s">
        <v>1114</v>
      </c>
      <c r="AD147" s="16" t="s">
        <v>1115</v>
      </c>
      <c r="AE147" s="16" t="s">
        <v>154</v>
      </c>
      <c r="AF147" s="16" t="s">
        <v>1116</v>
      </c>
      <c r="AG147" s="20" t="s">
        <v>369</v>
      </c>
      <c r="AH147" s="16" t="s">
        <v>1117</v>
      </c>
      <c r="AI147" s="20" t="s">
        <v>376</v>
      </c>
      <c r="AJ147" s="16" t="s">
        <v>742</v>
      </c>
      <c r="AK147" s="16" t="s">
        <v>945</v>
      </c>
      <c r="AL147" s="20" t="s">
        <v>1118</v>
      </c>
      <c r="AM147" s="16" t="s">
        <v>879</v>
      </c>
      <c r="AN147" s="16" t="s">
        <v>873</v>
      </c>
      <c r="AO147" s="20" t="s">
        <v>376</v>
      </c>
      <c r="AP147" s="20" t="s">
        <v>376</v>
      </c>
      <c r="AQ147" s="20" t="s">
        <v>1119</v>
      </c>
      <c r="AR147" s="16" t="s">
        <v>1045</v>
      </c>
      <c r="AS147" s="16" t="s">
        <v>879</v>
      </c>
      <c r="AT147" s="16" t="s">
        <v>1045</v>
      </c>
      <c r="AU147" s="16" t="s">
        <v>879</v>
      </c>
      <c r="AV147" s="20" t="s">
        <v>1120</v>
      </c>
      <c r="AW147" s="20" t="s">
        <v>1121</v>
      </c>
      <c r="AX147" s="16" t="s">
        <v>154</v>
      </c>
      <c r="AY147" s="20" t="s">
        <v>376</v>
      </c>
      <c r="AZ147" s="16" t="s">
        <v>1110</v>
      </c>
      <c r="BA147" s="16" t="s">
        <v>1122</v>
      </c>
      <c r="BB147" s="20" t="s">
        <v>1113</v>
      </c>
      <c r="BC147" s="20" t="s">
        <v>376</v>
      </c>
      <c r="BD147" s="20" t="s">
        <v>1113</v>
      </c>
      <c r="BE147" s="16" t="s">
        <v>154</v>
      </c>
      <c r="BF147" s="20" t="s">
        <v>1113</v>
      </c>
      <c r="BG147" s="20" t="s">
        <v>376</v>
      </c>
      <c r="BH147" s="16" t="s">
        <v>154</v>
      </c>
      <c r="BI147" s="20" t="s">
        <v>1113</v>
      </c>
      <c r="BJ147" s="16" t="s">
        <v>1123</v>
      </c>
      <c r="BK147" s="16" t="s">
        <v>1124</v>
      </c>
      <c r="BL147" s="16" t="s">
        <v>873</v>
      </c>
      <c r="BM147" s="16" t="s">
        <v>1125</v>
      </c>
      <c r="BN147" s="20" t="s">
        <v>1126</v>
      </c>
      <c r="BO147" s="20" t="s">
        <v>376</v>
      </c>
      <c r="BP147" s="16" t="s">
        <v>212</v>
      </c>
      <c r="BQ147" s="20" t="s">
        <v>1127</v>
      </c>
      <c r="BS147" s="16" t="s">
        <v>1113</v>
      </c>
      <c r="BT147" s="16" t="n">
        <f aca="false">49-(COUNTBLANK(U147:BQ147))</f>
        <v>49</v>
      </c>
      <c r="BU147" s="16" t="str">
        <f aca="false">CONCATENATE("*",BS147,"*")</f>
        <v>*weave*</v>
      </c>
      <c r="BV147" s="16" t="n">
        <f aca="false">COUNTIFS(U147:BQ147,BU147)</f>
        <v>0</v>
      </c>
      <c r="BW147" s="18" t="n">
        <f aca="false">BV147/BT147</f>
        <v>0</v>
      </c>
      <c r="BZ147" s="18" t="str">
        <f aca="false">IF(BY147="","",(BY147/BT147))</f>
        <v/>
      </c>
      <c r="CA147" s="16" t="n">
        <f aca="false">COUNTIFS(U147:BQ147,BU148)</f>
        <v>0</v>
      </c>
      <c r="CB147" s="16" t="str">
        <f aca="false">IF(BX147="",BU147,BX147)</f>
        <v>*weave*</v>
      </c>
      <c r="CC147" s="16" t="n">
        <f aca="false">COUNTIFS(U147:BQ147,CB148)</f>
        <v>0</v>
      </c>
      <c r="CD147" s="18" t="n">
        <f aca="false">CC147/BT147</f>
        <v>0</v>
      </c>
      <c r="CE147" s="16" t="s">
        <v>1128</v>
      </c>
      <c r="CF147" s="18" t="n">
        <f aca="false">(COUNTIFS(U147:BQ147,CE147))/BT147</f>
        <v>0</v>
      </c>
      <c r="CG147" s="20" t="s">
        <v>1129</v>
      </c>
      <c r="CH147" s="16" t="s">
        <v>1130</v>
      </c>
      <c r="CI147" s="18" t="n">
        <v>0</v>
      </c>
      <c r="CJ147" s="18" t="n">
        <v>0.18</v>
      </c>
      <c r="CK147" s="16" t="s">
        <v>1134</v>
      </c>
      <c r="CL147" s="16" t="s">
        <v>1131</v>
      </c>
      <c r="CP147" s="0" t="s">
        <v>1127</v>
      </c>
      <c r="CQ147" s="14" t="n">
        <v>0.0204081632653061</v>
      </c>
      <c r="CR147" s="0" t="str">
        <f aca="false">CONCATENATE(CP147,CS147)</f>
        <v>stitch*</v>
      </c>
      <c r="CS147" s="0" t="s">
        <v>3639</v>
      </c>
      <c r="CT147" s="0" t="n">
        <f aca="false">CP148</f>
        <v>0</v>
      </c>
      <c r="CU147" s="0" t="str">
        <f aca="false">CONCATENATE(CT147,CS147)</f>
        <v>0*</v>
      </c>
      <c r="CV147" s="14" t="n">
        <f aca="false">(COUNTIFS(U147:BQ147,CU147))/BT147</f>
        <v>0</v>
      </c>
      <c r="CX147" s="16" t="s">
        <v>3664</v>
      </c>
      <c r="CY147" s="16" t="s">
        <v>3671</v>
      </c>
      <c r="CZ147" s="16" t="s">
        <v>3642</v>
      </c>
    </row>
    <row r="148" customFormat="false" ht="14.4" hidden="false" customHeight="false" outlineLevel="0" collapsed="false">
      <c r="A148" s="4" t="s">
        <v>195</v>
      </c>
      <c r="B148" s="17" t="n">
        <v>1</v>
      </c>
      <c r="C148" s="17" t="n">
        <v>2</v>
      </c>
      <c r="D148" s="17" t="n">
        <v>2</v>
      </c>
      <c r="E148" s="17" t="n">
        <v>34</v>
      </c>
      <c r="F148" s="17" t="n">
        <v>17</v>
      </c>
      <c r="G148" s="17" t="n">
        <v>3</v>
      </c>
      <c r="H148" s="4" t="n">
        <v>3017</v>
      </c>
      <c r="I148" s="4" t="n">
        <v>13017</v>
      </c>
      <c r="J148" s="4" t="n">
        <v>3017</v>
      </c>
      <c r="K148" s="4" t="s">
        <v>200</v>
      </c>
      <c r="L148" s="4" t="s">
        <v>132</v>
      </c>
      <c r="M148" s="16" t="s">
        <v>1132</v>
      </c>
      <c r="N148" s="16" t="s">
        <v>1105</v>
      </c>
      <c r="O148" s="16" t="s">
        <v>1106</v>
      </c>
      <c r="R148" s="16" t="n">
        <f aca="false">(1+LEN(N148)-LEN(SUBSTITUTE(N148," ","")))+1</f>
        <v>6</v>
      </c>
      <c r="S148" s="16" t="n">
        <f aca="false">(1+LEN(O148)-LEN(SUBSTITUTE(O148," ","")))</f>
        <v>10</v>
      </c>
      <c r="T148" s="16" t="s">
        <v>1107</v>
      </c>
      <c r="U148" s="16" t="s">
        <v>1134</v>
      </c>
      <c r="V148" s="16" t="s">
        <v>1135</v>
      </c>
      <c r="W148" s="16" t="s">
        <v>1136</v>
      </c>
      <c r="X148" s="16" t="s">
        <v>1134</v>
      </c>
      <c r="Y148" s="16" t="s">
        <v>1137</v>
      </c>
      <c r="Z148" s="16" t="s">
        <v>873</v>
      </c>
      <c r="AA148" s="16" t="s">
        <v>1134</v>
      </c>
      <c r="AB148" s="16" t="s">
        <v>376</v>
      </c>
      <c r="AC148" s="16" t="s">
        <v>1137</v>
      </c>
      <c r="AD148" s="16" t="s">
        <v>1138</v>
      </c>
      <c r="AE148" s="16" t="s">
        <v>1136</v>
      </c>
      <c r="AF148" s="16" t="s">
        <v>1136</v>
      </c>
      <c r="AG148" s="16" t="s">
        <v>1139</v>
      </c>
      <c r="AH148" s="16" t="s">
        <v>376</v>
      </c>
      <c r="AI148" s="16" t="s">
        <v>1136</v>
      </c>
      <c r="AJ148" s="16" t="s">
        <v>1140</v>
      </c>
      <c r="AK148" s="16" t="s">
        <v>1141</v>
      </c>
      <c r="AL148" s="16" t="s">
        <v>1142</v>
      </c>
      <c r="AM148" s="16" t="s">
        <v>376</v>
      </c>
      <c r="AN148" s="16" t="s">
        <v>1143</v>
      </c>
      <c r="AO148" s="16" t="s">
        <v>1137</v>
      </c>
      <c r="AP148" s="16" t="s">
        <v>1144</v>
      </c>
      <c r="AQ148" s="16" t="s">
        <v>1121</v>
      </c>
      <c r="AR148" s="16" t="s">
        <v>1145</v>
      </c>
      <c r="AS148" s="16" t="s">
        <v>1121</v>
      </c>
      <c r="AT148" s="16" t="s">
        <v>1134</v>
      </c>
      <c r="AU148" s="16" t="s">
        <v>1134</v>
      </c>
      <c r="AV148" s="16" t="s">
        <v>1136</v>
      </c>
      <c r="AW148" s="16" t="s">
        <v>1134</v>
      </c>
      <c r="AX148" s="16" t="s">
        <v>212</v>
      </c>
      <c r="AY148" s="16" t="s">
        <v>1134</v>
      </c>
      <c r="AZ148" s="16" t="s">
        <v>1134</v>
      </c>
      <c r="BA148" s="16" t="s">
        <v>1134</v>
      </c>
      <c r="BB148" s="16" t="s">
        <v>1134</v>
      </c>
      <c r="BC148" s="16" t="s">
        <v>1134</v>
      </c>
      <c r="BD148" s="16" t="s">
        <v>1136</v>
      </c>
      <c r="BE148" s="16" t="s">
        <v>759</v>
      </c>
      <c r="BF148" s="16" t="s">
        <v>1134</v>
      </c>
      <c r="BG148" s="16" t="s">
        <v>1134</v>
      </c>
      <c r="BH148" s="16" t="s">
        <v>1146</v>
      </c>
      <c r="BI148" s="16" t="s">
        <v>1147</v>
      </c>
      <c r="BJ148" s="16" t="s">
        <v>1134</v>
      </c>
      <c r="BK148" s="16" t="s">
        <v>1134</v>
      </c>
      <c r="BL148" s="16" t="s">
        <v>1137</v>
      </c>
      <c r="BM148" s="16" t="s">
        <v>1134</v>
      </c>
      <c r="BN148" s="16" t="s">
        <v>1113</v>
      </c>
      <c r="BO148" s="16" t="s">
        <v>1148</v>
      </c>
      <c r="BP148" s="16" t="s">
        <v>1149</v>
      </c>
      <c r="BQ148" s="16" t="s">
        <v>945</v>
      </c>
      <c r="BS148" s="16" t="s">
        <v>1136</v>
      </c>
      <c r="BT148" s="16" t="n">
        <f aca="false">49-(COUNTBLANK(U148:BQ148))</f>
        <v>49</v>
      </c>
      <c r="BU148" s="16" t="str">
        <f aca="false">CONCATENATE("*",BS148,"*")</f>
        <v>*vacuum*</v>
      </c>
      <c r="BV148" s="16" t="n">
        <f aca="false">COUNTIFS(U148:BQ148,BU148)</f>
        <v>0</v>
      </c>
      <c r="BW148" s="18" t="n">
        <f aca="false">BV148/BT148</f>
        <v>0</v>
      </c>
      <c r="BZ148" s="18" t="str">
        <f aca="false">IF(BY148="","",(BY148/BT148))</f>
        <v/>
      </c>
      <c r="CA148" s="16" t="n">
        <f aca="false">COUNTIFS(U148:BQ148,BU147)</f>
        <v>0</v>
      </c>
      <c r="CB148" s="16" t="str">
        <f aca="false">IF(BX148="",BU148,BX148)</f>
        <v>*vacuum*</v>
      </c>
      <c r="CC148" s="16" t="n">
        <f aca="false">COUNTIFS(U148:BQ148,CB147)</f>
        <v>0</v>
      </c>
      <c r="CD148" s="18" t="n">
        <f aca="false">CC148/BT148</f>
        <v>0</v>
      </c>
      <c r="CE148" s="16" t="s">
        <v>1150</v>
      </c>
      <c r="CF148" s="18" t="n">
        <f aca="false">(COUNTIFS(U148:BQ148,CE148))/BT148</f>
        <v>0</v>
      </c>
      <c r="CH148" s="16" t="s">
        <v>1151</v>
      </c>
      <c r="CI148" s="18" t="n">
        <v>0.102040816326531</v>
      </c>
      <c r="CJ148" s="18" t="n">
        <v>0.47</v>
      </c>
      <c r="CK148" s="16" t="s">
        <v>376</v>
      </c>
      <c r="CL148" s="16" t="s">
        <v>1131</v>
      </c>
      <c r="CX148" s="16" t="s">
        <v>3664</v>
      </c>
      <c r="CY148" s="16" t="s">
        <v>3671</v>
      </c>
      <c r="CZ148" s="16" t="s">
        <v>3642</v>
      </c>
    </row>
    <row r="149" customFormat="false" ht="14.4" hidden="false" customHeight="false" outlineLevel="0" collapsed="false">
      <c r="A149" s="4" t="s">
        <v>167</v>
      </c>
      <c r="B149" s="17" t="n">
        <v>1</v>
      </c>
      <c r="C149" s="17" t="n">
        <v>2</v>
      </c>
      <c r="D149" s="17" t="n">
        <v>1</v>
      </c>
      <c r="E149" s="17" t="n">
        <v>35</v>
      </c>
      <c r="F149" s="17" t="n">
        <v>18</v>
      </c>
      <c r="G149" s="17" t="n">
        <v>2</v>
      </c>
      <c r="H149" s="4" t="n">
        <v>2018</v>
      </c>
      <c r="I149" s="4" t="n">
        <v>12018</v>
      </c>
      <c r="J149" s="4" t="n">
        <v>2018</v>
      </c>
      <c r="K149" s="4" t="s">
        <v>200</v>
      </c>
      <c r="L149" s="4" t="s">
        <v>132</v>
      </c>
      <c r="M149" s="16" t="s">
        <v>1152</v>
      </c>
      <c r="N149" s="16" t="s">
        <v>1153</v>
      </c>
      <c r="O149" s="16" t="s">
        <v>1174</v>
      </c>
      <c r="R149" s="16" t="n">
        <f aca="false">(1+LEN(N149)-LEN(SUBSTITUTE(N149," ","")))+1</f>
        <v>6</v>
      </c>
      <c r="S149" s="16" t="n">
        <f aca="false">(1+LEN(O149)-LEN(SUBSTITUTE(O149," ","")))</f>
        <v>11</v>
      </c>
      <c r="T149" s="16" t="s">
        <v>1107</v>
      </c>
      <c r="U149" s="16" t="s">
        <v>1155</v>
      </c>
      <c r="V149" s="16" t="s">
        <v>1156</v>
      </c>
      <c r="W149" s="16" t="s">
        <v>1157</v>
      </c>
      <c r="X149" s="16" t="s">
        <v>1158</v>
      </c>
      <c r="Y149" s="16" t="s">
        <v>945</v>
      </c>
      <c r="Z149" s="16" t="s">
        <v>1134</v>
      </c>
      <c r="AA149" s="16" t="s">
        <v>1134</v>
      </c>
      <c r="AB149" s="16" t="s">
        <v>945</v>
      </c>
      <c r="AC149" s="16" t="s">
        <v>1159</v>
      </c>
      <c r="AD149" s="16" t="s">
        <v>1160</v>
      </c>
      <c r="AE149" s="16" t="s">
        <v>1161</v>
      </c>
      <c r="AF149" s="16" t="s">
        <v>1162</v>
      </c>
      <c r="AG149" s="16" t="s">
        <v>1163</v>
      </c>
      <c r="AH149" s="16" t="s">
        <v>1134</v>
      </c>
      <c r="AI149" s="16" t="s">
        <v>1134</v>
      </c>
      <c r="AJ149" s="16" t="s">
        <v>1155</v>
      </c>
      <c r="AK149" s="16" t="s">
        <v>1164</v>
      </c>
      <c r="AL149" s="16" t="s">
        <v>1165</v>
      </c>
      <c r="AM149" s="16" t="s">
        <v>945</v>
      </c>
      <c r="AN149" s="16" t="s">
        <v>1134</v>
      </c>
      <c r="AO149" s="16" t="s">
        <v>1166</v>
      </c>
      <c r="AP149" s="16" t="s">
        <v>945</v>
      </c>
      <c r="AQ149" s="16" t="s">
        <v>1134</v>
      </c>
      <c r="AR149" s="16" t="s">
        <v>1134</v>
      </c>
      <c r="AS149" s="16" t="s">
        <v>1134</v>
      </c>
      <c r="AT149" s="16" t="s">
        <v>1155</v>
      </c>
      <c r="AU149" s="16" t="s">
        <v>226</v>
      </c>
      <c r="AV149" s="16" t="s">
        <v>1147</v>
      </c>
      <c r="AW149" s="16" t="s">
        <v>1134</v>
      </c>
      <c r="AX149" s="16" t="s">
        <v>1167</v>
      </c>
      <c r="AY149" s="16" t="s">
        <v>1165</v>
      </c>
      <c r="AZ149" s="16" t="s">
        <v>1134</v>
      </c>
      <c r="BA149" s="16" t="s">
        <v>1134</v>
      </c>
      <c r="BB149" s="16" t="s">
        <v>1155</v>
      </c>
      <c r="BC149" s="16" t="s">
        <v>1134</v>
      </c>
      <c r="BD149" s="16" t="s">
        <v>945</v>
      </c>
      <c r="BE149" s="16" t="s">
        <v>1134</v>
      </c>
      <c r="BF149" s="16" t="s">
        <v>1165</v>
      </c>
      <c r="BG149" s="16" t="s">
        <v>1134</v>
      </c>
      <c r="BH149" s="16" t="s">
        <v>1134</v>
      </c>
      <c r="BI149" s="16" t="s">
        <v>1165</v>
      </c>
      <c r="BJ149" s="16" t="s">
        <v>1168</v>
      </c>
      <c r="BK149" s="16" t="s">
        <v>1155</v>
      </c>
      <c r="BL149" s="16" t="s">
        <v>1134</v>
      </c>
      <c r="BM149" s="16" t="s">
        <v>1134</v>
      </c>
      <c r="BN149" s="16" t="s">
        <v>1169</v>
      </c>
      <c r="BO149" s="16" t="s">
        <v>1134</v>
      </c>
      <c r="BP149" s="16" t="s">
        <v>1170</v>
      </c>
      <c r="BQ149" s="16" t="s">
        <v>1171</v>
      </c>
      <c r="BS149" s="16" t="s">
        <v>1134</v>
      </c>
      <c r="BT149" s="16" t="n">
        <f aca="false">49-(COUNTBLANK(U149:BQ149))</f>
        <v>49</v>
      </c>
      <c r="BU149" s="16" t="str">
        <f aca="false">CONCATENATE("*",BS149,"*")</f>
        <v>*clean*</v>
      </c>
      <c r="BV149" s="16" t="n">
        <f aca="false">COUNTIFS(U149:BQ149,BU149)</f>
        <v>0</v>
      </c>
      <c r="BW149" s="18" t="n">
        <f aca="false">BV149/BT149</f>
        <v>0</v>
      </c>
      <c r="BZ149" s="18" t="str">
        <f aca="false">IF(BY149="","",(BY149/BT149))</f>
        <v/>
      </c>
      <c r="CA149" s="16" t="n">
        <f aca="false">COUNTIFS(U149:BQ149,BU150)</f>
        <v>0</v>
      </c>
      <c r="CB149" s="16" t="str">
        <f aca="false">IF(BX149="",BU149,BX149)</f>
        <v>*clean*</v>
      </c>
      <c r="CC149" s="16" t="n">
        <f aca="false">COUNTIFS(U149:BQ149,CB150)</f>
        <v>0</v>
      </c>
      <c r="CD149" s="18" t="n">
        <f aca="false">CC149/BT149</f>
        <v>0</v>
      </c>
      <c r="CE149" s="16" t="s">
        <v>1150</v>
      </c>
      <c r="CF149" s="18" t="n">
        <f aca="false">(COUNTIFS(U149:BQ149,CE149))/BT149</f>
        <v>0</v>
      </c>
      <c r="CH149" s="16" t="s">
        <v>1151</v>
      </c>
      <c r="CI149" s="18" t="n">
        <v>0.0204081632653061</v>
      </c>
      <c r="CJ149" s="18" t="n">
        <v>0.47</v>
      </c>
      <c r="CK149" s="15" t="s">
        <v>1170</v>
      </c>
      <c r="CL149" s="16" t="s">
        <v>1172</v>
      </c>
      <c r="CP149" s="0" t="s">
        <v>1329</v>
      </c>
      <c r="CQ149" s="14" t="n">
        <v>0</v>
      </c>
      <c r="CR149" s="0" t="str">
        <f aca="false">CONCATENATE(CP149,CS149)</f>
        <v>rinse*</v>
      </c>
      <c r="CS149" s="0" t="s">
        <v>3639</v>
      </c>
      <c r="CT149" s="0" t="n">
        <f aca="false">CP148</f>
        <v>0</v>
      </c>
      <c r="CU149" s="0" t="str">
        <f aca="false">CONCATENATE(CT149,CS149)</f>
        <v>0*</v>
      </c>
      <c r="CV149" s="14" t="n">
        <f aca="false">(COUNTIFS(U149:BQ149,CU149))/BT149</f>
        <v>0</v>
      </c>
      <c r="CX149" s="16" t="s">
        <v>3664</v>
      </c>
      <c r="CY149" s="16" t="s">
        <v>3673</v>
      </c>
      <c r="CZ149" s="16" t="s">
        <v>3642</v>
      </c>
    </row>
    <row r="150" customFormat="false" ht="14.4" hidden="false" customHeight="false" outlineLevel="0" collapsed="false">
      <c r="A150" s="4" t="s">
        <v>195</v>
      </c>
      <c r="B150" s="17" t="n">
        <v>1</v>
      </c>
      <c r="C150" s="17" t="n">
        <v>2</v>
      </c>
      <c r="D150" s="17" t="n">
        <v>2</v>
      </c>
      <c r="E150" s="17" t="n">
        <v>35</v>
      </c>
      <c r="F150" s="17" t="n">
        <v>18</v>
      </c>
      <c r="G150" s="17" t="n">
        <v>3</v>
      </c>
      <c r="H150" s="4" t="n">
        <v>3018</v>
      </c>
      <c r="I150" s="4" t="n">
        <v>13018</v>
      </c>
      <c r="J150" s="4" t="n">
        <v>3018</v>
      </c>
      <c r="K150" s="4" t="s">
        <v>200</v>
      </c>
      <c r="L150" s="4" t="s">
        <v>132</v>
      </c>
      <c r="M150" s="16" t="s">
        <v>1173</v>
      </c>
      <c r="N150" s="16" t="s">
        <v>1153</v>
      </c>
      <c r="O150" s="16" t="s">
        <v>1154</v>
      </c>
      <c r="R150" s="16" t="n">
        <f aca="false">(1+LEN(N150)-LEN(SUBSTITUTE(N150," ","")))+1</f>
        <v>6</v>
      </c>
      <c r="S150" s="16" t="n">
        <f aca="false">(1+LEN(O150)-LEN(SUBSTITUTE(O150," ","")))</f>
        <v>11</v>
      </c>
      <c r="T150" s="16" t="s">
        <v>1107</v>
      </c>
      <c r="U150" s="16" t="s">
        <v>1170</v>
      </c>
      <c r="V150" s="16" t="s">
        <v>1175</v>
      </c>
      <c r="W150" s="16" t="s">
        <v>1170</v>
      </c>
      <c r="X150" s="16" t="s">
        <v>1170</v>
      </c>
      <c r="Y150" s="16" t="s">
        <v>1176</v>
      </c>
      <c r="Z150" s="16" t="s">
        <v>1170</v>
      </c>
      <c r="AA150" s="16" t="s">
        <v>1170</v>
      </c>
      <c r="AB150" s="16" t="s">
        <v>1170</v>
      </c>
      <c r="AC150" s="16" t="s">
        <v>1177</v>
      </c>
      <c r="AE150" s="16" t="s">
        <v>236</v>
      </c>
      <c r="AF150" s="16" t="s">
        <v>1170</v>
      </c>
      <c r="AG150" s="16" t="s">
        <v>1178</v>
      </c>
      <c r="AH150" s="16" t="s">
        <v>1155</v>
      </c>
      <c r="AI150" s="16" t="s">
        <v>1165</v>
      </c>
      <c r="AJ150" s="16" t="s">
        <v>1170</v>
      </c>
      <c r="AK150" s="16" t="s">
        <v>1179</v>
      </c>
      <c r="AL150" s="16" t="s">
        <v>1134</v>
      </c>
      <c r="AM150" s="16" t="s">
        <v>1170</v>
      </c>
      <c r="AN150" s="16" t="s">
        <v>1165</v>
      </c>
      <c r="AO150" s="16" t="s">
        <v>1160</v>
      </c>
      <c r="AP150" s="16" t="s">
        <v>1180</v>
      </c>
      <c r="AQ150" s="16" t="s">
        <v>1181</v>
      </c>
      <c r="AR150" s="16" t="s">
        <v>1182</v>
      </c>
      <c r="AS150" s="16" t="s">
        <v>1155</v>
      </c>
      <c r="AT150" s="16" t="s">
        <v>1183</v>
      </c>
      <c r="AU150" s="16" t="s">
        <v>1170</v>
      </c>
      <c r="AV150" s="16" t="s">
        <v>1184</v>
      </c>
      <c r="AW150" s="16" t="s">
        <v>1165</v>
      </c>
      <c r="AX150" s="16" t="s">
        <v>1185</v>
      </c>
      <c r="AY150" s="16" t="s">
        <v>1160</v>
      </c>
      <c r="AZ150" s="16" t="s">
        <v>1186</v>
      </c>
      <c r="BA150" s="16" t="s">
        <v>1187</v>
      </c>
      <c r="BB150" s="16" t="s">
        <v>1134</v>
      </c>
      <c r="BC150" s="16" t="s">
        <v>1188</v>
      </c>
      <c r="BD150" s="16" t="s">
        <v>1189</v>
      </c>
      <c r="BE150" s="16" t="s">
        <v>759</v>
      </c>
      <c r="BF150" s="16" t="s">
        <v>1165</v>
      </c>
      <c r="BG150" s="16" t="s">
        <v>1190</v>
      </c>
      <c r="BH150" s="16" t="s">
        <v>1191</v>
      </c>
      <c r="BI150" s="16" t="s">
        <v>1192</v>
      </c>
      <c r="BJ150" s="16" t="s">
        <v>1170</v>
      </c>
      <c r="BK150" s="16" t="s">
        <v>1193</v>
      </c>
      <c r="BL150" s="16" t="s">
        <v>1183</v>
      </c>
      <c r="BM150" s="16" t="s">
        <v>1194</v>
      </c>
      <c r="BN150" s="16" t="s">
        <v>1170</v>
      </c>
      <c r="BO150" s="16" t="s">
        <v>1195</v>
      </c>
      <c r="BP150" s="16" t="s">
        <v>300</v>
      </c>
      <c r="BQ150" s="16" t="s">
        <v>945</v>
      </c>
      <c r="BS150" s="16" t="s">
        <v>1170</v>
      </c>
      <c r="BT150" s="16" t="n">
        <f aca="false">49-(COUNTBLANK(U150:BQ150))</f>
        <v>48</v>
      </c>
      <c r="BU150" s="16" t="str">
        <f aca="false">CONCATENATE("*",BS150,"*")</f>
        <v>*install*</v>
      </c>
      <c r="BV150" s="16" t="n">
        <f aca="false">COUNTIFS(U150:BQ150,BU150)</f>
        <v>0</v>
      </c>
      <c r="BW150" s="18" t="n">
        <f aca="false">BV150/BT150</f>
        <v>0</v>
      </c>
      <c r="BZ150" s="18" t="str">
        <f aca="false">IF(BY150="","",(BY150/BT150))</f>
        <v/>
      </c>
      <c r="CA150" s="16" t="n">
        <f aca="false">COUNTIFS(U150:BQ150,BU149)</f>
        <v>0</v>
      </c>
      <c r="CB150" s="16" t="str">
        <f aca="false">IF(BX150="",BU150,BX150)</f>
        <v>*install*</v>
      </c>
      <c r="CC150" s="16" t="n">
        <f aca="false">COUNTIFS(U150:BQ150,CB149)</f>
        <v>0</v>
      </c>
      <c r="CD150" s="18" t="n">
        <f aca="false">CC150/BT150</f>
        <v>0</v>
      </c>
      <c r="CE150" s="16" t="s">
        <v>1196</v>
      </c>
      <c r="CF150" s="18" t="n">
        <f aca="false">(COUNTIFS(U150:BQ150,CE150))/BT150</f>
        <v>0</v>
      </c>
      <c r="CH150" s="16" t="s">
        <v>1197</v>
      </c>
      <c r="CI150" s="18" t="n">
        <v>0.0625</v>
      </c>
      <c r="CJ150" s="18" t="n">
        <v>0.27</v>
      </c>
      <c r="CK150" s="15" t="s">
        <v>1134</v>
      </c>
      <c r="CL150" s="16" t="s">
        <v>1172</v>
      </c>
      <c r="CX150" s="16" t="s">
        <v>3664</v>
      </c>
      <c r="CY150" s="16" t="s">
        <v>3673</v>
      </c>
      <c r="CZ150" s="16" t="s">
        <v>3642</v>
      </c>
    </row>
    <row r="151" customFormat="false" ht="14.4" hidden="false" customHeight="false" outlineLevel="0" collapsed="false">
      <c r="A151" s="4" t="s">
        <v>167</v>
      </c>
      <c r="B151" s="17" t="n">
        <v>1</v>
      </c>
      <c r="C151" s="17" t="n">
        <v>2</v>
      </c>
      <c r="D151" s="17" t="n">
        <v>1</v>
      </c>
      <c r="E151" s="17" t="n">
        <v>36</v>
      </c>
      <c r="F151" s="17" t="n">
        <v>19</v>
      </c>
      <c r="G151" s="17" t="n">
        <v>2</v>
      </c>
      <c r="H151" s="4" t="n">
        <v>2019</v>
      </c>
      <c r="I151" s="4" t="n">
        <v>12019</v>
      </c>
      <c r="J151" s="4" t="n">
        <v>2019</v>
      </c>
      <c r="K151" s="4" t="s">
        <v>200</v>
      </c>
      <c r="L151" s="4" t="s">
        <v>132</v>
      </c>
      <c r="M151" s="16" t="s">
        <v>1198</v>
      </c>
      <c r="N151" s="16" t="s">
        <v>1199</v>
      </c>
      <c r="O151" s="16" t="s">
        <v>1236</v>
      </c>
      <c r="R151" s="16" t="n">
        <f aca="false">(1+LEN(N151)-LEN(SUBSTITUTE(N151," ","")))+1</f>
        <v>6</v>
      </c>
      <c r="S151" s="16" t="n">
        <f aca="false">(1+LEN(O151)-LEN(SUBSTITUTE(O151," ","")))</f>
        <v>9</v>
      </c>
      <c r="T151" s="16" t="s">
        <v>1107</v>
      </c>
      <c r="U151" s="20" t="s">
        <v>1201</v>
      </c>
      <c r="V151" s="16" t="s">
        <v>1202</v>
      </c>
      <c r="W151" s="20" t="s">
        <v>1203</v>
      </c>
      <c r="X151" s="16" t="s">
        <v>1204</v>
      </c>
      <c r="Y151" s="16" t="s">
        <v>1205</v>
      </c>
      <c r="Z151" s="20" t="s">
        <v>1206</v>
      </c>
      <c r="AB151" s="16" t="s">
        <v>212</v>
      </c>
      <c r="AC151" s="16" t="s">
        <v>1207</v>
      </c>
      <c r="AD151" s="16" t="s">
        <v>972</v>
      </c>
      <c r="AE151" s="16" t="s">
        <v>1208</v>
      </c>
      <c r="AF151" s="16" t="s">
        <v>1209</v>
      </c>
      <c r="AG151" s="16" t="s">
        <v>1210</v>
      </c>
      <c r="AH151" s="20" t="s">
        <v>1211</v>
      </c>
      <c r="AI151" s="16" t="s">
        <v>1212</v>
      </c>
      <c r="AJ151" s="20" t="s">
        <v>879</v>
      </c>
      <c r="AK151" s="20" t="s">
        <v>1189</v>
      </c>
      <c r="AL151" s="16" t="s">
        <v>1213</v>
      </c>
      <c r="AM151" s="20" t="s">
        <v>235</v>
      </c>
      <c r="AN151" s="16" t="s">
        <v>1117</v>
      </c>
      <c r="AO151" s="16" t="s">
        <v>1214</v>
      </c>
      <c r="AP151" s="16" t="s">
        <v>1210</v>
      </c>
      <c r="AQ151" s="16" t="s">
        <v>1215</v>
      </c>
      <c r="AR151" s="20" t="s">
        <v>1216</v>
      </c>
      <c r="AS151" s="20" t="s">
        <v>1217</v>
      </c>
      <c r="AT151" s="16" t="s">
        <v>1218</v>
      </c>
      <c r="AU151" s="16" t="s">
        <v>677</v>
      </c>
      <c r="AV151" s="16" t="s">
        <v>1219</v>
      </c>
      <c r="AW151" s="20" t="s">
        <v>1220</v>
      </c>
      <c r="AX151" s="16" t="s">
        <v>154</v>
      </c>
      <c r="AY151" s="16" t="s">
        <v>1221</v>
      </c>
      <c r="AZ151" s="16" t="s">
        <v>1222</v>
      </c>
      <c r="BA151" s="20" t="s">
        <v>1223</v>
      </c>
      <c r="BB151" s="20" t="s">
        <v>879</v>
      </c>
      <c r="BC151" s="20" t="s">
        <v>867</v>
      </c>
      <c r="BD151" s="16" t="s">
        <v>1224</v>
      </c>
      <c r="BE151" s="20" t="s">
        <v>1225</v>
      </c>
      <c r="BF151" s="16" t="s">
        <v>1226</v>
      </c>
      <c r="BG151" s="20" t="s">
        <v>1227</v>
      </c>
      <c r="BH151" s="16" t="s">
        <v>1228</v>
      </c>
      <c r="BI151" s="20" t="s">
        <v>1189</v>
      </c>
      <c r="BJ151" s="20" t="s">
        <v>1229</v>
      </c>
      <c r="BK151" s="16" t="s">
        <v>1124</v>
      </c>
      <c r="BL151" s="16" t="s">
        <v>1230</v>
      </c>
      <c r="BM151" s="16" t="s">
        <v>1205</v>
      </c>
      <c r="BN151" s="16" t="s">
        <v>1231</v>
      </c>
      <c r="BO151" s="16" t="s">
        <v>212</v>
      </c>
      <c r="BP151" s="16" t="s">
        <v>212</v>
      </c>
      <c r="BQ151" s="20" t="s">
        <v>1232</v>
      </c>
      <c r="BS151" s="16" t="s">
        <v>879</v>
      </c>
      <c r="BT151" s="16" t="n">
        <f aca="false">49-(COUNTBLANK(U151:BQ151))</f>
        <v>48</v>
      </c>
      <c r="BU151" s="16" t="str">
        <f aca="false">CONCATENATE("*",BS151,"*")</f>
        <v>*make*</v>
      </c>
      <c r="BV151" s="16" t="n">
        <f aca="false">COUNTIFS(U151:BQ151,BU151)</f>
        <v>0</v>
      </c>
      <c r="BW151" s="18" t="n">
        <f aca="false">BV151/BT151</f>
        <v>0</v>
      </c>
      <c r="BZ151" s="18" t="str">
        <f aca="false">IF(BY151="","",(BY151/BT151))</f>
        <v/>
      </c>
      <c r="CA151" s="16" t="n">
        <f aca="false">COUNTIFS(U151:BQ151,BU152)</f>
        <v>0</v>
      </c>
      <c r="CB151" s="16" t="str">
        <f aca="false">IF(BX151="",BU151,BX151)</f>
        <v>*make*</v>
      </c>
      <c r="CC151" s="16" t="n">
        <f aca="false">COUNTIFS(U151:BQ151,CB152)</f>
        <v>0</v>
      </c>
      <c r="CD151" s="18" t="n">
        <f aca="false">CC151/BT151</f>
        <v>0</v>
      </c>
      <c r="CE151" s="16" t="s">
        <v>880</v>
      </c>
      <c r="CF151" s="18" t="n">
        <f aca="false">(COUNTIFS(U151:BQ151,CE151))/BT151</f>
        <v>0</v>
      </c>
      <c r="CG151" s="20" t="s">
        <v>1233</v>
      </c>
      <c r="CH151" s="16" t="s">
        <v>881</v>
      </c>
      <c r="CI151" s="18" t="n">
        <v>0.0208333333333333</v>
      </c>
      <c r="CJ151" s="18" t="n">
        <v>0.21</v>
      </c>
      <c r="CK151" s="15" t="s">
        <v>1221</v>
      </c>
      <c r="CL151" s="16" t="s">
        <v>1234</v>
      </c>
      <c r="CP151" s="0" t="s">
        <v>160</v>
      </c>
      <c r="CQ151" s="14" t="n">
        <v>0.0208333333333333</v>
      </c>
      <c r="CR151" s="0" t="str">
        <f aca="false">CONCATENATE(CP151,CS151)</f>
        <v>produce*</v>
      </c>
      <c r="CS151" s="0" t="s">
        <v>3639</v>
      </c>
      <c r="CT151" s="0" t="n">
        <f aca="false">CP150</f>
        <v>0</v>
      </c>
      <c r="CU151" s="0" t="str">
        <f aca="false">CONCATENATE(CT151,CS151)</f>
        <v>0*</v>
      </c>
      <c r="CV151" s="14" t="n">
        <f aca="false">(COUNTIFS(U151:BQ151,CU151))/BT151</f>
        <v>0</v>
      </c>
      <c r="CX151" s="16" t="s">
        <v>3664</v>
      </c>
      <c r="CY151" s="16" t="s">
        <v>3674</v>
      </c>
      <c r="CZ151" s="16" t="s">
        <v>3642</v>
      </c>
    </row>
    <row r="152" customFormat="false" ht="14.4" hidden="false" customHeight="false" outlineLevel="0" collapsed="false">
      <c r="A152" s="4" t="s">
        <v>195</v>
      </c>
      <c r="B152" s="17" t="n">
        <v>1</v>
      </c>
      <c r="C152" s="17" t="n">
        <v>2</v>
      </c>
      <c r="D152" s="17" t="n">
        <v>2</v>
      </c>
      <c r="E152" s="17" t="n">
        <v>36</v>
      </c>
      <c r="F152" s="17" t="n">
        <v>19</v>
      </c>
      <c r="G152" s="17" t="n">
        <v>3</v>
      </c>
      <c r="H152" s="4" t="n">
        <v>3019</v>
      </c>
      <c r="I152" s="4" t="n">
        <v>13019</v>
      </c>
      <c r="J152" s="4" t="n">
        <v>3019</v>
      </c>
      <c r="K152" s="4" t="s">
        <v>200</v>
      </c>
      <c r="L152" s="4" t="s">
        <v>132</v>
      </c>
      <c r="M152" s="16" t="s">
        <v>1235</v>
      </c>
      <c r="N152" s="16" t="s">
        <v>1199</v>
      </c>
      <c r="O152" s="16" t="s">
        <v>1200</v>
      </c>
      <c r="R152" s="16" t="n">
        <f aca="false">(1+LEN(N152)-LEN(SUBSTITUTE(N152," ","")))+1</f>
        <v>6</v>
      </c>
      <c r="S152" s="16" t="n">
        <f aca="false">(1+LEN(O152)-LEN(SUBSTITUTE(O152," ","")))</f>
        <v>9</v>
      </c>
      <c r="T152" s="16" t="s">
        <v>1107</v>
      </c>
      <c r="U152" s="16" t="s">
        <v>1237</v>
      </c>
      <c r="V152" s="16" t="s">
        <v>1238</v>
      </c>
      <c r="W152" s="16" t="s">
        <v>1239</v>
      </c>
      <c r="X152" s="16" t="s">
        <v>1240</v>
      </c>
      <c r="Y152" s="16" t="s">
        <v>1241</v>
      </c>
      <c r="Z152" s="16" t="s">
        <v>1242</v>
      </c>
      <c r="AA152" s="16" t="s">
        <v>1243</v>
      </c>
      <c r="AB152" s="16" t="s">
        <v>1244</v>
      </c>
      <c r="AC152" s="16" t="s">
        <v>1245</v>
      </c>
      <c r="AD152" s="16" t="s">
        <v>1246</v>
      </c>
      <c r="AE152" s="16" t="s">
        <v>1247</v>
      </c>
      <c r="AF152" s="16" t="s">
        <v>1248</v>
      </c>
      <c r="AG152" s="16" t="s">
        <v>1249</v>
      </c>
      <c r="AH152" s="16" t="s">
        <v>1221</v>
      </c>
      <c r="AI152" s="16" t="s">
        <v>1250</v>
      </c>
      <c r="AJ152" s="16" t="s">
        <v>1251</v>
      </c>
      <c r="AK152" s="16" t="s">
        <v>1252</v>
      </c>
      <c r="AL152" s="16" t="s">
        <v>1253</v>
      </c>
      <c r="AM152" s="16" t="s">
        <v>1242</v>
      </c>
      <c r="AN152" s="16" t="s">
        <v>1254</v>
      </c>
      <c r="AO152" s="16" t="s">
        <v>1255</v>
      </c>
      <c r="AP152" s="16" t="s">
        <v>1237</v>
      </c>
      <c r="AQ152" s="16" t="s">
        <v>1256</v>
      </c>
      <c r="AR152" s="16" t="s">
        <v>1255</v>
      </c>
      <c r="AS152" s="16" t="s">
        <v>1257</v>
      </c>
      <c r="AT152" s="16" t="s">
        <v>1247</v>
      </c>
      <c r="AU152" s="16" t="s">
        <v>677</v>
      </c>
      <c r="AV152" s="16" t="s">
        <v>1258</v>
      </c>
      <c r="AW152" s="16" t="s">
        <v>1259</v>
      </c>
      <c r="AX152" s="16" t="s">
        <v>1221</v>
      </c>
      <c r="AY152" s="16" t="s">
        <v>1260</v>
      </c>
      <c r="AZ152" s="16" t="s">
        <v>1241</v>
      </c>
      <c r="BA152" s="16" t="s">
        <v>1261</v>
      </c>
      <c r="BB152" s="16" t="s">
        <v>1247</v>
      </c>
      <c r="BC152" s="16" t="s">
        <v>1262</v>
      </c>
      <c r="BD152" s="16" t="s">
        <v>1263</v>
      </c>
      <c r="BE152" s="16" t="s">
        <v>1264</v>
      </c>
      <c r="BF152" s="16" t="s">
        <v>1242</v>
      </c>
      <c r="BG152" s="16" t="s">
        <v>1265</v>
      </c>
      <c r="BH152" s="16" t="s">
        <v>1266</v>
      </c>
      <c r="BI152" s="16" t="s">
        <v>1267</v>
      </c>
      <c r="BJ152" s="16" t="s">
        <v>1268</v>
      </c>
      <c r="BK152" s="16" t="s">
        <v>1262</v>
      </c>
      <c r="BL152" s="16" t="s">
        <v>1237</v>
      </c>
      <c r="BM152" s="16" t="s">
        <v>172</v>
      </c>
      <c r="BN152" s="16" t="s">
        <v>1269</v>
      </c>
      <c r="BO152" s="16" t="s">
        <v>1270</v>
      </c>
      <c r="BP152" s="16" t="s">
        <v>1271</v>
      </c>
      <c r="BQ152" s="16" t="s">
        <v>1272</v>
      </c>
      <c r="BS152" s="16" t="s">
        <v>677</v>
      </c>
      <c r="BT152" s="16" t="n">
        <f aca="false">49-(COUNTBLANK(U152:BQ152))</f>
        <v>49</v>
      </c>
      <c r="BU152" s="16" t="str">
        <f aca="false">CONCATENATE("*",BS152,"*")</f>
        <v>*move*</v>
      </c>
      <c r="BV152" s="16" t="n">
        <f aca="false">COUNTIFS(U152:BQ152,BU152)</f>
        <v>0</v>
      </c>
      <c r="BW152" s="18" t="n">
        <f aca="false">BV152/BT152</f>
        <v>0</v>
      </c>
      <c r="BZ152" s="18" t="str">
        <f aca="false">IF(BY152="","",(BY152/BT152))</f>
        <v/>
      </c>
      <c r="CA152" s="16" t="n">
        <f aca="false">COUNTIFS(U152:BQ152,BU151)</f>
        <v>0</v>
      </c>
      <c r="CB152" s="16" t="str">
        <f aca="false">IF(BX152="",BU152,BX152)</f>
        <v>*move*</v>
      </c>
      <c r="CC152" s="16" t="n">
        <f aca="false">COUNTIFS(U152:BQ152,CB151)</f>
        <v>0</v>
      </c>
      <c r="CD152" s="18" t="n">
        <f aca="false">CC152/BT152</f>
        <v>0</v>
      </c>
      <c r="CE152" s="16" t="s">
        <v>1273</v>
      </c>
      <c r="CF152" s="18" t="n">
        <f aca="false">(COUNTIFS(U152:BQ152,CE152))/BT152</f>
        <v>0</v>
      </c>
      <c r="CH152" s="16" t="s">
        <v>1274</v>
      </c>
      <c r="CI152" s="18" t="n">
        <v>0</v>
      </c>
      <c r="CJ152" s="18" t="n">
        <v>0.45</v>
      </c>
      <c r="CK152" s="15" t="s">
        <v>879</v>
      </c>
      <c r="CL152" s="16" t="s">
        <v>1234</v>
      </c>
      <c r="CX152" s="16" t="s">
        <v>3664</v>
      </c>
      <c r="CY152" s="16" t="s">
        <v>3674</v>
      </c>
      <c r="CZ152" s="16" t="s">
        <v>3642</v>
      </c>
    </row>
    <row r="153" customFormat="false" ht="14.4" hidden="false" customHeight="false" outlineLevel="0" collapsed="false">
      <c r="A153" s="4" t="s">
        <v>167</v>
      </c>
      <c r="B153" s="17" t="n">
        <v>1</v>
      </c>
      <c r="C153" s="17" t="n">
        <v>2</v>
      </c>
      <c r="D153" s="17" t="n">
        <v>1</v>
      </c>
      <c r="E153" s="17" t="n">
        <v>61</v>
      </c>
      <c r="F153" s="17" t="n">
        <v>30</v>
      </c>
      <c r="G153" s="17" t="n">
        <v>2</v>
      </c>
      <c r="H153" s="4" t="n">
        <v>2030</v>
      </c>
      <c r="I153" s="4" t="n">
        <v>12030</v>
      </c>
      <c r="J153" s="4" t="n">
        <v>2030</v>
      </c>
      <c r="K153" s="4" t="s">
        <v>200</v>
      </c>
      <c r="L153" s="4" t="s">
        <v>132</v>
      </c>
      <c r="M153" s="16" t="s">
        <v>1789</v>
      </c>
      <c r="N153" s="16" t="s">
        <v>1790</v>
      </c>
      <c r="O153" s="16" t="s">
        <v>1816</v>
      </c>
      <c r="R153" s="16" t="n">
        <f aca="false">(1+LEN(N153)-LEN(SUBSTITUTE(N153," ","")))+1</f>
        <v>7</v>
      </c>
      <c r="S153" s="16" t="n">
        <f aca="false">(1+LEN(O153)-LEN(SUBSTITUTE(O153," ","")))</f>
        <v>10</v>
      </c>
      <c r="T153" s="16" t="s">
        <v>1792</v>
      </c>
      <c r="U153" s="16" t="s">
        <v>1793</v>
      </c>
      <c r="V153" s="16" t="s">
        <v>1794</v>
      </c>
      <c r="W153" s="16" t="s">
        <v>1795</v>
      </c>
      <c r="X153" s="16" t="s">
        <v>1796</v>
      </c>
      <c r="Y153" s="16" t="s">
        <v>1309</v>
      </c>
      <c r="Z153" s="16" t="s">
        <v>1797</v>
      </c>
      <c r="AA153" s="16" t="s">
        <v>1798</v>
      </c>
      <c r="AB153" s="16" t="s">
        <v>1793</v>
      </c>
      <c r="AC153" s="16" t="s">
        <v>1797</v>
      </c>
      <c r="AD153" s="16" t="s">
        <v>762</v>
      </c>
      <c r="AE153" s="16" t="s">
        <v>1799</v>
      </c>
      <c r="AF153" s="16" t="s">
        <v>1800</v>
      </c>
      <c r="AG153" s="16" t="s">
        <v>890</v>
      </c>
      <c r="AH153" s="16" t="s">
        <v>1797</v>
      </c>
      <c r="AI153" s="16" t="s">
        <v>1801</v>
      </c>
      <c r="AJ153" s="16" t="s">
        <v>1802</v>
      </c>
      <c r="AK153" s="16" t="s">
        <v>304</v>
      </c>
      <c r="AL153" s="16" t="s">
        <v>1797</v>
      </c>
      <c r="AM153" s="16" t="s">
        <v>186</v>
      </c>
      <c r="AN153" s="16" t="s">
        <v>762</v>
      </c>
      <c r="AO153" s="16" t="s">
        <v>1797</v>
      </c>
      <c r="AP153" s="16" t="s">
        <v>1803</v>
      </c>
      <c r="AQ153" s="16" t="s">
        <v>1309</v>
      </c>
      <c r="AR153" s="16" t="s">
        <v>1797</v>
      </c>
      <c r="AS153" s="16" t="s">
        <v>237</v>
      </c>
      <c r="AT153" s="16" t="s">
        <v>1010</v>
      </c>
      <c r="AU153" s="16" t="s">
        <v>1625</v>
      </c>
      <c r="AV153" s="16" t="s">
        <v>1804</v>
      </c>
      <c r="AW153" s="16" t="s">
        <v>1309</v>
      </c>
      <c r="AX153" s="16" t="s">
        <v>304</v>
      </c>
      <c r="AY153" s="16" t="s">
        <v>1797</v>
      </c>
      <c r="AZ153" s="16" t="s">
        <v>1805</v>
      </c>
      <c r="BA153" s="16" t="s">
        <v>1806</v>
      </c>
      <c r="BB153" s="16" t="s">
        <v>1797</v>
      </c>
      <c r="BC153" s="16" t="s">
        <v>1309</v>
      </c>
      <c r="BD153" s="16" t="s">
        <v>1807</v>
      </c>
      <c r="BE153" s="16" t="s">
        <v>1793</v>
      </c>
      <c r="BF153" s="16" t="s">
        <v>186</v>
      </c>
      <c r="BG153" s="16" t="s">
        <v>1797</v>
      </c>
      <c r="BH153" s="16" t="s">
        <v>750</v>
      </c>
      <c r="BI153" s="16" t="s">
        <v>1797</v>
      </c>
      <c r="BJ153" s="16" t="s">
        <v>1808</v>
      </c>
      <c r="BK153" s="16" t="s">
        <v>1809</v>
      </c>
      <c r="BL153" s="16" t="s">
        <v>1810</v>
      </c>
      <c r="BM153" s="16" t="s">
        <v>1309</v>
      </c>
      <c r="BN153" s="16" t="s">
        <v>1811</v>
      </c>
      <c r="BO153" s="16" t="s">
        <v>1797</v>
      </c>
      <c r="BP153" s="16" t="s">
        <v>1309</v>
      </c>
      <c r="BQ153" s="16" t="s">
        <v>1309</v>
      </c>
      <c r="BS153" s="16" t="s">
        <v>1797</v>
      </c>
      <c r="BT153" s="16" t="n">
        <f aca="false">49-(COUNTBLANK(U153:BQ153))</f>
        <v>49</v>
      </c>
      <c r="BU153" s="16" t="str">
        <f aca="false">CONCATENATE("*",BS153,"*")</f>
        <v>*fish*</v>
      </c>
      <c r="BV153" s="16" t="n">
        <f aca="false">COUNTIFS(U153:BQ153,BU153)</f>
        <v>0</v>
      </c>
      <c r="BW153" s="18" t="n">
        <f aca="false">BV153/BT153</f>
        <v>0</v>
      </c>
      <c r="BZ153" s="18" t="str">
        <f aca="false">IF(BY153="","",(BY153/BT153))</f>
        <v/>
      </c>
      <c r="CA153" s="16" t="n">
        <f aca="false">COUNTIFS(U153:BQ153,BU154)</f>
        <v>0</v>
      </c>
      <c r="CB153" s="16" t="str">
        <f aca="false">IF(BX153="",BU153,BX153)</f>
        <v>*fish*</v>
      </c>
      <c r="CC153" s="16" t="n">
        <f aca="false">COUNTIFS(U153:BQ153,CB154)</f>
        <v>0</v>
      </c>
      <c r="CD153" s="18" t="n">
        <f aca="false">CC153/BT153</f>
        <v>0</v>
      </c>
      <c r="CE153" s="16" t="s">
        <v>1812</v>
      </c>
      <c r="CF153" s="18" t="n">
        <f aca="false">(COUNTIFS(U153:BQ153,CE153))/BT153</f>
        <v>0</v>
      </c>
      <c r="CH153" s="16" t="s">
        <v>1813</v>
      </c>
      <c r="CI153" s="18" t="n">
        <v>0.122448979591837</v>
      </c>
      <c r="CJ153" s="18" t="n">
        <v>0.31</v>
      </c>
      <c r="CK153" s="16" t="s">
        <v>1793</v>
      </c>
      <c r="CL153" s="16" t="s">
        <v>1814</v>
      </c>
      <c r="CP153" s="0" t="s">
        <v>3738</v>
      </c>
      <c r="CQ153" s="14" t="n">
        <v>0</v>
      </c>
      <c r="CR153" s="0" t="str">
        <f aca="false">CONCATENATE(CP153,CS153)</f>
        <v>cast*</v>
      </c>
      <c r="CS153" s="0" t="s">
        <v>3639</v>
      </c>
      <c r="CT153" s="0" t="n">
        <f aca="false">CP154</f>
        <v>0</v>
      </c>
      <c r="CU153" s="0" t="str">
        <f aca="false">CONCATENATE(CT153,CS153)</f>
        <v>0*</v>
      </c>
      <c r="CV153" s="14" t="n">
        <f aca="false">(COUNTIFS(U153:BQ153,CU153))/BT153</f>
        <v>0</v>
      </c>
      <c r="CX153" s="16" t="s">
        <v>3650</v>
      </c>
      <c r="CY153" s="16" t="s">
        <v>3676</v>
      </c>
      <c r="CZ153" s="16" t="s">
        <v>3642</v>
      </c>
    </row>
    <row r="154" customFormat="false" ht="14.4" hidden="false" customHeight="false" outlineLevel="0" collapsed="false">
      <c r="A154" s="4" t="s">
        <v>195</v>
      </c>
      <c r="B154" s="17" t="n">
        <v>1</v>
      </c>
      <c r="C154" s="17" t="n">
        <v>2</v>
      </c>
      <c r="D154" s="17" t="n">
        <v>2</v>
      </c>
      <c r="E154" s="17" t="n">
        <v>61</v>
      </c>
      <c r="F154" s="17" t="n">
        <v>30</v>
      </c>
      <c r="G154" s="17" t="n">
        <v>3</v>
      </c>
      <c r="H154" s="4" t="n">
        <v>3030</v>
      </c>
      <c r="I154" s="4" t="n">
        <v>13030</v>
      </c>
      <c r="J154" s="4" t="n">
        <v>3030</v>
      </c>
      <c r="K154" s="4" t="s">
        <v>200</v>
      </c>
      <c r="L154" s="4" t="s">
        <v>132</v>
      </c>
      <c r="M154" s="16" t="s">
        <v>1815</v>
      </c>
      <c r="N154" s="16" t="s">
        <v>1790</v>
      </c>
      <c r="O154" s="16" t="s">
        <v>1791</v>
      </c>
      <c r="R154" s="16" t="n">
        <f aca="false">(1+LEN(N154)-LEN(SUBSTITUTE(N154," ","")))+1</f>
        <v>7</v>
      </c>
      <c r="S154" s="16" t="n">
        <f aca="false">(1+LEN(O154)-LEN(SUBSTITUTE(O154," ","")))</f>
        <v>10</v>
      </c>
      <c r="T154" s="16" t="s">
        <v>1792</v>
      </c>
      <c r="U154" s="16" t="s">
        <v>1793</v>
      </c>
      <c r="V154" s="16" t="s">
        <v>1817</v>
      </c>
      <c r="W154" s="16" t="s">
        <v>1818</v>
      </c>
      <c r="X154" s="16" t="s">
        <v>1793</v>
      </c>
      <c r="Y154" s="16" t="s">
        <v>1819</v>
      </c>
      <c r="Z154" s="16" t="s">
        <v>1793</v>
      </c>
      <c r="AA154" s="16" t="s">
        <v>1820</v>
      </c>
      <c r="AB154" s="16" t="s">
        <v>1793</v>
      </c>
      <c r="AC154" s="16" t="s">
        <v>1309</v>
      </c>
      <c r="AD154" s="16" t="s">
        <v>1309</v>
      </c>
      <c r="AE154" s="16" t="s">
        <v>1793</v>
      </c>
      <c r="AF154" s="16" t="s">
        <v>1821</v>
      </c>
      <c r="AG154" s="16" t="s">
        <v>1822</v>
      </c>
      <c r="AH154" s="16" t="s">
        <v>1823</v>
      </c>
      <c r="AI154" s="16" t="s">
        <v>1010</v>
      </c>
      <c r="AJ154" s="16" t="s">
        <v>1824</v>
      </c>
      <c r="AK154" s="16" t="s">
        <v>1825</v>
      </c>
      <c r="AL154" s="16" t="s">
        <v>1826</v>
      </c>
      <c r="AM154" s="16" t="s">
        <v>1827</v>
      </c>
      <c r="AN154" s="16" t="s">
        <v>1309</v>
      </c>
      <c r="AO154" s="16" t="s">
        <v>1828</v>
      </c>
      <c r="AP154" s="16" t="s">
        <v>1829</v>
      </c>
      <c r="AQ154" s="16" t="s">
        <v>1793</v>
      </c>
      <c r="AR154" s="16" t="s">
        <v>1829</v>
      </c>
      <c r="AS154" s="16" t="s">
        <v>1793</v>
      </c>
      <c r="AT154" s="16" t="s">
        <v>1793</v>
      </c>
      <c r="AU154" s="16" t="s">
        <v>1793</v>
      </c>
      <c r="AV154" s="16" t="s">
        <v>1309</v>
      </c>
      <c r="AW154" s="16" t="s">
        <v>1325</v>
      </c>
      <c r="AX154" s="16" t="s">
        <v>186</v>
      </c>
      <c r="AY154" s="16" t="s">
        <v>1793</v>
      </c>
      <c r="AZ154" s="16" t="s">
        <v>1830</v>
      </c>
      <c r="BA154" s="16" t="s">
        <v>1309</v>
      </c>
      <c r="BB154" s="16" t="s">
        <v>1793</v>
      </c>
      <c r="BC154" s="16" t="s">
        <v>1309</v>
      </c>
      <c r="BD154" s="16" t="s">
        <v>1793</v>
      </c>
      <c r="BE154" s="16" t="s">
        <v>1831</v>
      </c>
      <c r="BF154" s="16" t="s">
        <v>1793</v>
      </c>
      <c r="BG154" s="16" t="s">
        <v>1793</v>
      </c>
      <c r="BH154" s="16" t="s">
        <v>1807</v>
      </c>
      <c r="BI154" s="16" t="s">
        <v>1832</v>
      </c>
      <c r="BJ154" s="16" t="s">
        <v>1309</v>
      </c>
      <c r="BK154" s="16" t="s">
        <v>1833</v>
      </c>
      <c r="BL154" s="16" t="s">
        <v>1834</v>
      </c>
      <c r="BM154" s="16" t="s">
        <v>1309</v>
      </c>
      <c r="BN154" s="16" t="s">
        <v>1309</v>
      </c>
      <c r="BO154" s="16" t="s">
        <v>1835</v>
      </c>
      <c r="BP154" s="16" t="s">
        <v>1818</v>
      </c>
      <c r="BQ154" s="16" t="s">
        <v>1793</v>
      </c>
      <c r="BS154" s="16" t="s">
        <v>1793</v>
      </c>
      <c r="BT154" s="16" t="n">
        <f aca="false">49-(COUNTBLANK(U154:BQ154))</f>
        <v>49</v>
      </c>
      <c r="BU154" s="16" t="str">
        <f aca="false">CONCATENATE("*",BS154,"*")</f>
        <v>*swim*</v>
      </c>
      <c r="BV154" s="16" t="n">
        <f aca="false">COUNTIFS(U154:BQ154,BU154)</f>
        <v>0</v>
      </c>
      <c r="BW154" s="18" t="n">
        <f aca="false">BV154/BT154</f>
        <v>0</v>
      </c>
      <c r="BZ154" s="18" t="str">
        <f aca="false">IF(BY154="","",(BY154/BT154))</f>
        <v/>
      </c>
      <c r="CA154" s="16" t="n">
        <f aca="false">COUNTIFS(U154:BQ154,BU153)</f>
        <v>0</v>
      </c>
      <c r="CB154" s="16" t="str">
        <f aca="false">IF(BX154="",BU154,BX154)</f>
        <v>*swim*</v>
      </c>
      <c r="CC154" s="16" t="n">
        <f aca="false">COUNTIFS(U154:BQ154,CB153)</f>
        <v>0</v>
      </c>
      <c r="CD154" s="18" t="n">
        <f aca="false">CC154/BT154</f>
        <v>0</v>
      </c>
      <c r="CE154" s="16" t="s">
        <v>1836</v>
      </c>
      <c r="CF154" s="18" t="n">
        <f aca="false">(COUNTIFS(U154:BQ154,CE154))/BT154</f>
        <v>0</v>
      </c>
      <c r="CH154" s="16" t="s">
        <v>1837</v>
      </c>
      <c r="CI154" s="18" t="n">
        <v>0</v>
      </c>
      <c r="CJ154" s="18" t="n">
        <v>0.43</v>
      </c>
      <c r="CK154" s="16" t="s">
        <v>1797</v>
      </c>
      <c r="CL154" s="16" t="s">
        <v>1814</v>
      </c>
      <c r="CX154" s="16" t="s">
        <v>3650</v>
      </c>
      <c r="CY154" s="16" t="s">
        <v>3676</v>
      </c>
      <c r="CZ154" s="16" t="s">
        <v>3642</v>
      </c>
    </row>
    <row r="155" customFormat="false" ht="14.4" hidden="false" customHeight="false" outlineLevel="0" collapsed="false">
      <c r="A155" s="4" t="s">
        <v>131</v>
      </c>
      <c r="B155" s="17" t="n">
        <v>1</v>
      </c>
      <c r="C155" s="17" t="n">
        <v>2</v>
      </c>
      <c r="D155" s="17" t="n">
        <v>1</v>
      </c>
      <c r="E155" s="17" t="n">
        <v>63</v>
      </c>
      <c r="F155" s="17" t="n">
        <v>32</v>
      </c>
      <c r="G155" s="17" t="n">
        <v>2</v>
      </c>
      <c r="H155" s="4" t="n">
        <v>2032</v>
      </c>
      <c r="I155" s="4" t="n">
        <v>12032</v>
      </c>
      <c r="J155" s="4" t="n">
        <v>2032</v>
      </c>
      <c r="K155" s="4" t="n">
        <v>22032</v>
      </c>
      <c r="L155" s="4" t="s">
        <v>132</v>
      </c>
      <c r="M155" s="16" t="s">
        <v>1911</v>
      </c>
      <c r="N155" s="16" t="s">
        <v>1912</v>
      </c>
      <c r="O155" s="16" t="s">
        <v>1950</v>
      </c>
      <c r="P155" s="16" t="s">
        <v>1969</v>
      </c>
      <c r="Q155" s="16" t="s">
        <v>282</v>
      </c>
      <c r="R155" s="16" t="n">
        <f aca="false">(1+LEN(N155)-LEN(SUBSTITUTE(N155," ","")))+1</f>
        <v>6</v>
      </c>
      <c r="S155" s="16" t="n">
        <f aca="false">(1+LEN(O155)-LEN(SUBSTITUTE(O155," ","")))</f>
        <v>10</v>
      </c>
      <c r="T155" s="16" t="s">
        <v>1792</v>
      </c>
      <c r="U155" s="16" t="s">
        <v>1915</v>
      </c>
      <c r="V155" s="16" t="s">
        <v>1916</v>
      </c>
      <c r="W155" s="16" t="s">
        <v>1917</v>
      </c>
      <c r="X155" s="16" t="s">
        <v>1918</v>
      </c>
      <c r="Y155" s="16" t="s">
        <v>1919</v>
      </c>
      <c r="Z155" s="16" t="s">
        <v>1920</v>
      </c>
      <c r="AA155" s="16" t="s">
        <v>1921</v>
      </c>
      <c r="AB155" s="16" t="s">
        <v>1922</v>
      </c>
      <c r="AC155" s="16" t="s">
        <v>1923</v>
      </c>
      <c r="AD155" s="16" t="s">
        <v>1625</v>
      </c>
      <c r="AE155" s="16" t="s">
        <v>1924</v>
      </c>
      <c r="AF155" s="16" t="s">
        <v>1925</v>
      </c>
      <c r="AG155" s="16" t="s">
        <v>1923</v>
      </c>
      <c r="AH155" s="16" t="s">
        <v>1625</v>
      </c>
      <c r="AI155" s="16" t="s">
        <v>1926</v>
      </c>
      <c r="AJ155" s="16" t="s">
        <v>1927</v>
      </c>
      <c r="AK155" s="16" t="s">
        <v>1928</v>
      </c>
      <c r="AL155" s="16" t="s">
        <v>1918</v>
      </c>
      <c r="AM155" s="16" t="s">
        <v>441</v>
      </c>
      <c r="AN155" s="16" t="s">
        <v>1929</v>
      </c>
      <c r="AO155" s="16" t="s">
        <v>1930</v>
      </c>
      <c r="AP155" s="16" t="s">
        <v>1931</v>
      </c>
      <c r="AQ155" s="16" t="s">
        <v>1932</v>
      </c>
      <c r="AR155" s="16" t="s">
        <v>1933</v>
      </c>
      <c r="AS155" s="16" t="s">
        <v>1918</v>
      </c>
      <c r="AT155" s="16" t="s">
        <v>1625</v>
      </c>
      <c r="AU155" s="16" t="s">
        <v>1796</v>
      </c>
      <c r="AV155" s="16" t="s">
        <v>1934</v>
      </c>
      <c r="AW155" s="16" t="s">
        <v>1935</v>
      </c>
      <c r="AX155" s="16" t="s">
        <v>1936</v>
      </c>
      <c r="AY155" s="16" t="s">
        <v>1625</v>
      </c>
      <c r="AZ155" s="16" t="s">
        <v>1918</v>
      </c>
      <c r="BA155" s="16" t="s">
        <v>1937</v>
      </c>
      <c r="BB155" s="16" t="s">
        <v>1938</v>
      </c>
      <c r="BC155" s="16" t="s">
        <v>1939</v>
      </c>
      <c r="BD155" s="16" t="s">
        <v>1940</v>
      </c>
      <c r="BE155" s="16" t="s">
        <v>1940</v>
      </c>
      <c r="BF155" s="16" t="s">
        <v>1625</v>
      </c>
      <c r="BG155" s="16" t="s">
        <v>1918</v>
      </c>
      <c r="BH155" s="16" t="s">
        <v>1941</v>
      </c>
      <c r="BI155" s="16" t="s">
        <v>1625</v>
      </c>
      <c r="BJ155" s="16" t="s">
        <v>1942</v>
      </c>
      <c r="BK155" s="16" t="s">
        <v>1625</v>
      </c>
      <c r="BL155" s="16" t="s">
        <v>1943</v>
      </c>
      <c r="BM155" s="16" t="s">
        <v>1309</v>
      </c>
      <c r="BN155" s="16" t="s">
        <v>1944</v>
      </c>
      <c r="BO155" s="16" t="s">
        <v>190</v>
      </c>
      <c r="BP155" s="16" t="s">
        <v>1918</v>
      </c>
      <c r="BQ155" s="16" t="s">
        <v>1945</v>
      </c>
      <c r="BS155" s="16" t="s">
        <v>1625</v>
      </c>
      <c r="BT155" s="16" t="n">
        <f aca="false">49-(COUNTBLANK(U155:BQ155))</f>
        <v>49</v>
      </c>
      <c r="BU155" s="16" t="str">
        <f aca="false">CONCATENATE("*",BS155,"*")</f>
        <v>*sit*</v>
      </c>
      <c r="BV155" s="16" t="n">
        <f aca="false">COUNTIFS(U155:BQ155,BU155)</f>
        <v>0</v>
      </c>
      <c r="BW155" s="18" t="n">
        <f aca="false">BV155/BT155</f>
        <v>0</v>
      </c>
      <c r="BZ155" s="18" t="str">
        <f aca="false">IF(BY155="","",(BY155/BT155))</f>
        <v/>
      </c>
      <c r="CA155" s="16" t="n">
        <f aca="false">COUNTIFS(U155:BQ155,BU156)</f>
        <v>0</v>
      </c>
      <c r="CB155" s="16" t="str">
        <f aca="false">IF(BX155="",BU155,BX155)</f>
        <v>*sit*</v>
      </c>
      <c r="CC155" s="16" t="n">
        <f aca="false">COUNTIFS(U155:BQ155,CB156)</f>
        <v>0</v>
      </c>
      <c r="CD155" s="18" t="n">
        <f aca="false">CC155/BT155</f>
        <v>0</v>
      </c>
      <c r="CE155" s="16" t="s">
        <v>1946</v>
      </c>
      <c r="CF155" s="18" t="n">
        <f aca="false">(COUNTIFS(U155:BQ155,CE155))/BT155</f>
        <v>0</v>
      </c>
      <c r="CH155" s="16" t="s">
        <v>1947</v>
      </c>
      <c r="CI155" s="18" t="n">
        <v>0.0204081632653061</v>
      </c>
      <c r="CJ155" s="18" t="n">
        <v>0.55</v>
      </c>
      <c r="CK155" s="16" t="s">
        <v>236</v>
      </c>
      <c r="CL155" s="16" t="s">
        <v>1948</v>
      </c>
      <c r="CP155" s="0" t="s">
        <v>3739</v>
      </c>
      <c r="CQ155" s="14" t="n">
        <v>0</v>
      </c>
      <c r="CR155" s="0" t="str">
        <f aca="false">CONCATENATE(CP155,CS155)</f>
        <v>recline*</v>
      </c>
      <c r="CS155" s="0" t="s">
        <v>3639</v>
      </c>
      <c r="CT155" s="0" t="n">
        <f aca="false">CP154</f>
        <v>0</v>
      </c>
      <c r="CU155" s="0" t="str">
        <f aca="false">CONCATENATE(CT155,CS155)</f>
        <v>0*</v>
      </c>
      <c r="CV155" s="14" t="n">
        <f aca="false">(COUNTIFS(U155:BQ155,CU155))/BT155</f>
        <v>0</v>
      </c>
      <c r="CX155" s="16" t="s">
        <v>3650</v>
      </c>
      <c r="CY155" s="16" t="s">
        <v>3678</v>
      </c>
      <c r="CZ155" s="16" t="s">
        <v>3642</v>
      </c>
    </row>
    <row r="156" customFormat="false" ht="14.4" hidden="false" customHeight="false" outlineLevel="0" collapsed="false">
      <c r="A156" s="4" t="s">
        <v>167</v>
      </c>
      <c r="B156" s="17" t="n">
        <v>1</v>
      </c>
      <c r="C156" s="17" t="n">
        <v>2</v>
      </c>
      <c r="D156" s="17" t="n">
        <v>2</v>
      </c>
      <c r="E156" s="17" t="n">
        <v>63</v>
      </c>
      <c r="F156" s="17" t="n">
        <v>32</v>
      </c>
      <c r="G156" s="17" t="n">
        <v>3</v>
      </c>
      <c r="H156" s="4" t="n">
        <v>3032</v>
      </c>
      <c r="I156" s="4" t="n">
        <v>13032</v>
      </c>
      <c r="J156" s="4" t="n">
        <v>3032</v>
      </c>
      <c r="K156" s="4" t="n">
        <v>23032</v>
      </c>
      <c r="L156" s="4" t="s">
        <v>132</v>
      </c>
      <c r="M156" s="16" t="s">
        <v>1949</v>
      </c>
      <c r="N156" s="16" t="s">
        <v>1912</v>
      </c>
      <c r="O156" s="16" t="s">
        <v>1913</v>
      </c>
      <c r="P156" s="16" t="s">
        <v>1970</v>
      </c>
      <c r="Q156" s="16" t="s">
        <v>282</v>
      </c>
      <c r="R156" s="16" t="n">
        <f aca="false">(1+LEN(N156)-LEN(SUBSTITUTE(N156," ","")))+1</f>
        <v>6</v>
      </c>
      <c r="S156" s="16" t="n">
        <f aca="false">(1+LEN(O156)-LEN(SUBSTITUTE(O156," ","")))</f>
        <v>10</v>
      </c>
      <c r="T156" s="16" t="s">
        <v>1792</v>
      </c>
      <c r="U156" s="16" t="s">
        <v>236</v>
      </c>
      <c r="V156" s="16" t="s">
        <v>1952</v>
      </c>
      <c r="W156" s="16" t="s">
        <v>1953</v>
      </c>
      <c r="X156" s="16" t="s">
        <v>1625</v>
      </c>
      <c r="Y156" s="16" t="s">
        <v>1954</v>
      </c>
      <c r="Z156" s="16" t="s">
        <v>1936</v>
      </c>
      <c r="AA156" s="16" t="s">
        <v>1955</v>
      </c>
      <c r="AB156" s="16" t="s">
        <v>236</v>
      </c>
      <c r="AC156" s="16" t="s">
        <v>1956</v>
      </c>
      <c r="AD156" s="16" t="s">
        <v>236</v>
      </c>
      <c r="AE156" s="16" t="s">
        <v>236</v>
      </c>
      <c r="AF156" s="16" t="s">
        <v>236</v>
      </c>
      <c r="AG156" s="16" t="s">
        <v>1957</v>
      </c>
      <c r="AH156" s="16" t="s">
        <v>1926</v>
      </c>
      <c r="AI156" s="16" t="s">
        <v>1936</v>
      </c>
      <c r="AJ156" s="16" t="s">
        <v>1958</v>
      </c>
      <c r="AK156" s="16" t="s">
        <v>1959</v>
      </c>
      <c r="AL156" s="16" t="s">
        <v>236</v>
      </c>
      <c r="AM156" s="16" t="s">
        <v>236</v>
      </c>
      <c r="AN156" s="16" t="s">
        <v>1936</v>
      </c>
      <c r="AO156" s="16" t="s">
        <v>1960</v>
      </c>
      <c r="AP156" s="16" t="s">
        <v>1930</v>
      </c>
      <c r="AQ156" s="16" t="s">
        <v>1936</v>
      </c>
      <c r="AR156" s="16" t="s">
        <v>1930</v>
      </c>
      <c r="AS156" s="16" t="s">
        <v>1961</v>
      </c>
      <c r="AT156" s="16" t="s">
        <v>1936</v>
      </c>
      <c r="AU156" s="16" t="s">
        <v>1936</v>
      </c>
      <c r="AV156" s="16" t="s">
        <v>236</v>
      </c>
      <c r="AW156" s="16" t="s">
        <v>1962</v>
      </c>
      <c r="AX156" s="16" t="s">
        <v>967</v>
      </c>
      <c r="AY156" s="16" t="s">
        <v>236</v>
      </c>
      <c r="AZ156" s="16" t="s">
        <v>1936</v>
      </c>
      <c r="BA156" s="16" t="s">
        <v>1936</v>
      </c>
      <c r="BB156" s="16" t="s">
        <v>750</v>
      </c>
      <c r="BC156" s="16" t="s">
        <v>236</v>
      </c>
      <c r="BD156" s="16" t="s">
        <v>1963</v>
      </c>
      <c r="BE156" s="16" t="s">
        <v>1959</v>
      </c>
      <c r="BF156" s="16" t="s">
        <v>236</v>
      </c>
      <c r="BG156" s="16" t="s">
        <v>1964</v>
      </c>
      <c r="BH156" s="16" t="s">
        <v>1965</v>
      </c>
      <c r="BI156" s="16" t="s">
        <v>1957</v>
      </c>
      <c r="BJ156" s="16" t="s">
        <v>236</v>
      </c>
      <c r="BK156" s="16" t="s">
        <v>1936</v>
      </c>
      <c r="BL156" s="16" t="s">
        <v>1936</v>
      </c>
      <c r="BM156" s="16" t="s">
        <v>1966</v>
      </c>
      <c r="BN156" s="16" t="s">
        <v>186</v>
      </c>
      <c r="BO156" s="16" t="s">
        <v>1936</v>
      </c>
      <c r="BP156" s="16" t="s">
        <v>1936</v>
      </c>
      <c r="BQ156" s="16" t="s">
        <v>236</v>
      </c>
      <c r="BS156" s="16" t="s">
        <v>236</v>
      </c>
      <c r="BT156" s="16" t="n">
        <f aca="false">49-(COUNTBLANK(U156:BQ156))</f>
        <v>49</v>
      </c>
      <c r="BU156" s="16" t="str">
        <f aca="false">CONCATENATE("*",BS156,"*")</f>
        <v>*climb*</v>
      </c>
      <c r="BV156" s="16" t="n">
        <f aca="false">COUNTIFS(U156:BQ156,BU156)</f>
        <v>0</v>
      </c>
      <c r="BW156" s="18" t="n">
        <f aca="false">BV156/BT156</f>
        <v>0</v>
      </c>
      <c r="BZ156" s="18" t="str">
        <f aca="false">IF(BY156="","",(BY156/BT156))</f>
        <v/>
      </c>
      <c r="CA156" s="16" t="n">
        <f aca="false">COUNTIFS(U156:BQ156,BU155)</f>
        <v>0</v>
      </c>
      <c r="CB156" s="16" t="str">
        <f aca="false">IF(BX156="",BU156,BX156)</f>
        <v>*climb*</v>
      </c>
      <c r="CC156" s="16" t="n">
        <f aca="false">COUNTIFS(U156:BQ156,CB155)</f>
        <v>0</v>
      </c>
      <c r="CD156" s="18" t="n">
        <f aca="false">CC156/BT156</f>
        <v>0</v>
      </c>
      <c r="CE156" s="16" t="s">
        <v>1967</v>
      </c>
      <c r="CF156" s="18" t="n">
        <f aca="false">(COUNTIFS(U156:BQ156,CE156))/BT156</f>
        <v>0</v>
      </c>
      <c r="CH156" s="16" t="s">
        <v>1968</v>
      </c>
      <c r="CI156" s="18" t="n">
        <v>0.0612244897959184</v>
      </c>
      <c r="CJ156" s="18" t="n">
        <v>0.65</v>
      </c>
      <c r="CK156" s="16" t="s">
        <v>1625</v>
      </c>
      <c r="CL156" s="16" t="s">
        <v>1948</v>
      </c>
      <c r="CP156" s="0" t="s">
        <v>263</v>
      </c>
      <c r="CQ156" s="14" t="n">
        <v>0</v>
      </c>
      <c r="CR156" s="0" t="str">
        <f aca="false">CONCATENATE(CP156,CS156)</f>
        <v>ascend*</v>
      </c>
      <c r="CS156" s="0" t="s">
        <v>3639</v>
      </c>
      <c r="CT156" s="0" t="str">
        <f aca="false">CP157</f>
        <v>toboggan</v>
      </c>
      <c r="CU156" s="0" t="str">
        <f aca="false">CONCATENATE(CT156,CS156)</f>
        <v>toboggan*</v>
      </c>
      <c r="CV156" s="14" t="n">
        <f aca="false">(COUNTIFS(U156:BQ156,CU156))/BT156</f>
        <v>0</v>
      </c>
      <c r="CX156" s="16" t="s">
        <v>3650</v>
      </c>
      <c r="CY156" s="16" t="s">
        <v>3678</v>
      </c>
      <c r="CZ156" s="16" t="s">
        <v>3642</v>
      </c>
    </row>
    <row r="157" customFormat="false" ht="14.4" hidden="false" customHeight="false" outlineLevel="0" collapsed="false">
      <c r="A157" s="4" t="s">
        <v>131</v>
      </c>
      <c r="B157" s="17" t="n">
        <v>1</v>
      </c>
      <c r="C157" s="17" t="n">
        <v>2</v>
      </c>
      <c r="D157" s="17" t="n">
        <v>1</v>
      </c>
      <c r="E157" s="17" t="n">
        <v>68</v>
      </c>
      <c r="F157" s="17" t="n">
        <v>34</v>
      </c>
      <c r="G157" s="17" t="n">
        <v>2</v>
      </c>
      <c r="H157" s="4" t="n">
        <v>2034</v>
      </c>
      <c r="I157" s="4" t="n">
        <v>12034</v>
      </c>
      <c r="J157" s="4" t="n">
        <v>2034</v>
      </c>
      <c r="K157" s="4" t="n">
        <v>22034</v>
      </c>
      <c r="L157" s="4" t="s">
        <v>132</v>
      </c>
      <c r="M157" s="16" t="s">
        <v>2020</v>
      </c>
      <c r="N157" s="16" t="s">
        <v>2021</v>
      </c>
      <c r="O157" s="16" t="s">
        <v>2040</v>
      </c>
      <c r="P157" s="16" t="s">
        <v>2051</v>
      </c>
      <c r="Q157" s="16" t="s">
        <v>137</v>
      </c>
      <c r="R157" s="16" t="n">
        <f aca="false">(1+LEN(N157)-LEN(SUBSTITUTE(N157," ","")))+1</f>
        <v>7</v>
      </c>
      <c r="S157" s="16" t="n">
        <f aca="false">(1+LEN(O157)-LEN(SUBSTITUTE(O157," ","")))</f>
        <v>10</v>
      </c>
      <c r="T157" s="16" t="s">
        <v>1792</v>
      </c>
      <c r="U157" s="16" t="s">
        <v>2024</v>
      </c>
      <c r="V157" s="16" t="s">
        <v>2025</v>
      </c>
      <c r="W157" s="16" t="s">
        <v>2025</v>
      </c>
      <c r="X157" s="16" t="s">
        <v>2025</v>
      </c>
      <c r="Y157" s="16" t="s">
        <v>2026</v>
      </c>
      <c r="Z157" s="16" t="s">
        <v>2026</v>
      </c>
      <c r="AA157" s="16" t="s">
        <v>2025</v>
      </c>
      <c r="AB157" s="16" t="s">
        <v>2026</v>
      </c>
      <c r="AC157" s="16" t="s">
        <v>2027</v>
      </c>
      <c r="AD157" s="16" t="s">
        <v>2026</v>
      </c>
      <c r="AE157" s="16" t="s">
        <v>2025</v>
      </c>
      <c r="AF157" s="16" t="s">
        <v>2028</v>
      </c>
      <c r="AG157" s="16" t="s">
        <v>2029</v>
      </c>
      <c r="AH157" s="16" t="s">
        <v>2025</v>
      </c>
      <c r="AI157" s="16" t="s">
        <v>2030</v>
      </c>
      <c r="AJ157" s="16" t="s">
        <v>2025</v>
      </c>
      <c r="AK157" s="16" t="s">
        <v>2026</v>
      </c>
      <c r="AL157" s="16" t="s">
        <v>2031</v>
      </c>
      <c r="AM157" s="16" t="s">
        <v>2026</v>
      </c>
      <c r="AN157" s="16" t="s">
        <v>2025</v>
      </c>
      <c r="AO157" s="16" t="s">
        <v>2025</v>
      </c>
      <c r="AP157" s="16" t="s">
        <v>2026</v>
      </c>
      <c r="AQ157" s="16" t="s">
        <v>2032</v>
      </c>
      <c r="AR157" s="16" t="s">
        <v>2026</v>
      </c>
      <c r="AS157" s="16" t="s">
        <v>2026</v>
      </c>
      <c r="AT157" s="16" t="s">
        <v>2026</v>
      </c>
      <c r="AU157" s="16" t="s">
        <v>2030</v>
      </c>
      <c r="AV157" s="16" t="s">
        <v>2033</v>
      </c>
      <c r="AW157" s="16" t="s">
        <v>2026</v>
      </c>
      <c r="AX157" s="16" t="s">
        <v>2030</v>
      </c>
      <c r="AY157" s="16" t="s">
        <v>2034</v>
      </c>
      <c r="AZ157" s="16" t="s">
        <v>2026</v>
      </c>
      <c r="BA157" s="16" t="s">
        <v>2026</v>
      </c>
      <c r="BB157" s="16" t="s">
        <v>2026</v>
      </c>
      <c r="BC157" s="16" t="s">
        <v>2029</v>
      </c>
      <c r="BD157" s="16" t="s">
        <v>2026</v>
      </c>
      <c r="BE157" s="16" t="s">
        <v>2026</v>
      </c>
      <c r="BF157" s="16" t="s">
        <v>2026</v>
      </c>
      <c r="BG157" s="16" t="s">
        <v>2026</v>
      </c>
      <c r="BH157" s="16" t="s">
        <v>2030</v>
      </c>
      <c r="BI157" s="16" t="s">
        <v>2026</v>
      </c>
      <c r="BJ157" s="16" t="s">
        <v>2026</v>
      </c>
      <c r="BK157" s="16" t="s">
        <v>560</v>
      </c>
      <c r="BL157" s="16" t="s">
        <v>2025</v>
      </c>
      <c r="BM157" s="16" t="s">
        <v>2026</v>
      </c>
      <c r="BN157" s="16" t="s">
        <v>2026</v>
      </c>
      <c r="BO157" s="16" t="s">
        <v>1819</v>
      </c>
      <c r="BP157" s="16" t="s">
        <v>2026</v>
      </c>
      <c r="BQ157" s="16" t="s">
        <v>2035</v>
      </c>
      <c r="BS157" s="16" t="s">
        <v>2026</v>
      </c>
      <c r="BT157" s="16" t="n">
        <f aca="false">49-(COUNTBLANK(U157:BQ157))</f>
        <v>49</v>
      </c>
      <c r="BU157" s="16" t="str">
        <f aca="false">CONCATENATE("*",BS157,"*")</f>
        <v>*sled*</v>
      </c>
      <c r="BV157" s="16" t="n">
        <f aca="false">COUNTIFS(U157:BQ157,BU157)</f>
        <v>0</v>
      </c>
      <c r="BW157" s="18" t="n">
        <f aca="false">BV157/BT157</f>
        <v>0</v>
      </c>
      <c r="BZ157" s="18" t="str">
        <f aca="false">IF(BY157="","",(BY157/BT157))</f>
        <v/>
      </c>
      <c r="CA157" s="16" t="n">
        <f aca="false">COUNTIFS(U157:BQ157,BU158)</f>
        <v>0</v>
      </c>
      <c r="CB157" s="16" t="str">
        <f aca="false">IF(BX157="",BU157,BX157)</f>
        <v>*sled*</v>
      </c>
      <c r="CC157" s="16" t="n">
        <f aca="false">COUNTIFS(U157:BQ157,CB158)</f>
        <v>0</v>
      </c>
      <c r="CD157" s="18" t="n">
        <f aca="false">CC157/BT157</f>
        <v>0</v>
      </c>
      <c r="CE157" s="16" t="s">
        <v>2036</v>
      </c>
      <c r="CF157" s="18" t="n">
        <f aca="false">(COUNTIFS(U157:BQ157,CE157))/BT157</f>
        <v>0</v>
      </c>
      <c r="CH157" s="16" t="s">
        <v>2037</v>
      </c>
      <c r="CI157" s="18" t="n">
        <v>0.0816326530612245</v>
      </c>
      <c r="CJ157" s="18" t="n">
        <v>0.47</v>
      </c>
      <c r="CK157" s="16" t="s">
        <v>2030</v>
      </c>
      <c r="CL157" s="16" t="s">
        <v>2038</v>
      </c>
      <c r="CP157" s="0" t="s">
        <v>2024</v>
      </c>
      <c r="CQ157" s="14" t="n">
        <v>0.0204081632653061</v>
      </c>
      <c r="CR157" s="0" t="str">
        <f aca="false">CONCATENATE(CP157,CS157)</f>
        <v>toboggan*</v>
      </c>
      <c r="CS157" s="0" t="s">
        <v>3639</v>
      </c>
      <c r="CT157" s="0" t="str">
        <f aca="false">CP156</f>
        <v>ascend</v>
      </c>
      <c r="CU157" s="0" t="str">
        <f aca="false">CONCATENATE(CT157,CS157)</f>
        <v>ascend*</v>
      </c>
      <c r="CV157" s="14" t="n">
        <f aca="false">(COUNTIFS(U157:BQ157,CU157))/BT157</f>
        <v>0</v>
      </c>
      <c r="CX157" s="16" t="s">
        <v>3650</v>
      </c>
      <c r="CY157" s="16" t="s">
        <v>3679</v>
      </c>
      <c r="CZ157" s="16" t="s">
        <v>3642</v>
      </c>
    </row>
    <row r="158" customFormat="false" ht="14.4" hidden="false" customHeight="false" outlineLevel="0" collapsed="false">
      <c r="A158" s="4" t="s">
        <v>167</v>
      </c>
      <c r="B158" s="17" t="n">
        <v>1</v>
      </c>
      <c r="C158" s="17" t="n">
        <v>2</v>
      </c>
      <c r="D158" s="17" t="n">
        <v>2</v>
      </c>
      <c r="E158" s="17" t="n">
        <v>68</v>
      </c>
      <c r="F158" s="17" t="n">
        <v>34</v>
      </c>
      <c r="G158" s="17" t="n">
        <v>3</v>
      </c>
      <c r="H158" s="4" t="n">
        <v>3034</v>
      </c>
      <c r="I158" s="4" t="n">
        <v>13034</v>
      </c>
      <c r="J158" s="4" t="n">
        <v>3034</v>
      </c>
      <c r="K158" s="4" t="n">
        <v>23034</v>
      </c>
      <c r="L158" s="4" t="s">
        <v>132</v>
      </c>
      <c r="M158" s="16" t="s">
        <v>2039</v>
      </c>
      <c r="N158" s="16" t="s">
        <v>2021</v>
      </c>
      <c r="O158" s="16" t="s">
        <v>2022</v>
      </c>
      <c r="P158" s="16" t="s">
        <v>2052</v>
      </c>
      <c r="Q158" s="16" t="s">
        <v>137</v>
      </c>
      <c r="R158" s="16" t="n">
        <f aca="false">(1+LEN(N158)-LEN(SUBSTITUTE(N158," ","")))+1</f>
        <v>7</v>
      </c>
      <c r="S158" s="16" t="n">
        <f aca="false">(1+LEN(O158)-LEN(SUBSTITUTE(O158," ","")))</f>
        <v>10</v>
      </c>
      <c r="T158" s="16" t="s">
        <v>1792</v>
      </c>
      <c r="U158" s="16" t="s">
        <v>2030</v>
      </c>
      <c r="V158" s="16" t="s">
        <v>2042</v>
      </c>
      <c r="W158" s="16" t="s">
        <v>2030</v>
      </c>
      <c r="X158" s="16" t="s">
        <v>2030</v>
      </c>
      <c r="Y158" s="16" t="s">
        <v>236</v>
      </c>
      <c r="Z158" s="16" t="s">
        <v>2030</v>
      </c>
      <c r="AA158" s="16" t="s">
        <v>2030</v>
      </c>
      <c r="AB158" s="16" t="s">
        <v>2030</v>
      </c>
      <c r="AC158" s="16" t="s">
        <v>2030</v>
      </c>
      <c r="AD158" s="16" t="s">
        <v>2028</v>
      </c>
      <c r="AE158" s="16" t="s">
        <v>2030</v>
      </c>
      <c r="AF158" s="16" t="s">
        <v>2030</v>
      </c>
      <c r="AG158" s="16" t="s">
        <v>2043</v>
      </c>
      <c r="AH158" s="16" t="s">
        <v>2044</v>
      </c>
      <c r="AI158" s="16" t="s">
        <v>2045</v>
      </c>
      <c r="AJ158" s="16" t="s">
        <v>690</v>
      </c>
      <c r="AK158" s="16" t="s">
        <v>2043</v>
      </c>
      <c r="AL158" s="16" t="s">
        <v>2030</v>
      </c>
      <c r="AM158" s="16" t="s">
        <v>2045</v>
      </c>
      <c r="AN158" s="16" t="s">
        <v>2030</v>
      </c>
      <c r="AO158" s="16" t="s">
        <v>2045</v>
      </c>
      <c r="AP158" s="16" t="s">
        <v>2030</v>
      </c>
      <c r="AQ158" s="16" t="s">
        <v>2030</v>
      </c>
      <c r="AR158" s="16" t="s">
        <v>2046</v>
      </c>
      <c r="AS158" s="16" t="s">
        <v>2030</v>
      </c>
      <c r="AT158" s="16" t="s">
        <v>2030</v>
      </c>
      <c r="AU158" s="16" t="s">
        <v>2030</v>
      </c>
      <c r="AV158" s="16" t="s">
        <v>2030</v>
      </c>
      <c r="AW158" s="16" t="s">
        <v>225</v>
      </c>
      <c r="AX158" s="16" t="s">
        <v>2026</v>
      </c>
      <c r="AY158" s="16" t="s">
        <v>706</v>
      </c>
      <c r="AZ158" s="16" t="s">
        <v>2030</v>
      </c>
      <c r="BA158" s="16" t="s">
        <v>2030</v>
      </c>
      <c r="BB158" s="16" t="s">
        <v>2030</v>
      </c>
      <c r="BC158" s="16" t="s">
        <v>2030</v>
      </c>
      <c r="BD158" s="16" t="s">
        <v>2030</v>
      </c>
      <c r="BE158" s="16" t="s">
        <v>2043</v>
      </c>
      <c r="BF158" s="16" t="s">
        <v>2030</v>
      </c>
      <c r="BG158" s="16" t="s">
        <v>2030</v>
      </c>
      <c r="BH158" s="16" t="s">
        <v>2030</v>
      </c>
      <c r="BI158" s="16" t="s">
        <v>2047</v>
      </c>
      <c r="BJ158" s="16" t="s">
        <v>2030</v>
      </c>
      <c r="BK158" s="16" t="s">
        <v>2030</v>
      </c>
      <c r="BL158" s="16" t="s">
        <v>2030</v>
      </c>
      <c r="BM158" s="16" t="s">
        <v>560</v>
      </c>
      <c r="BN158" s="16" t="s">
        <v>2048</v>
      </c>
      <c r="BO158" s="16" t="s">
        <v>2030</v>
      </c>
      <c r="BP158" s="16" t="s">
        <v>2046</v>
      </c>
      <c r="BQ158" s="16" t="s">
        <v>2030</v>
      </c>
      <c r="BS158" s="16" t="s">
        <v>2030</v>
      </c>
      <c r="BT158" s="16" t="n">
        <f aca="false">49-(COUNTBLANK(U158:BQ158))</f>
        <v>49</v>
      </c>
      <c r="BU158" s="16" t="str">
        <f aca="false">CONCATENATE("*",BS158,"*")</f>
        <v>*ski*</v>
      </c>
      <c r="BV158" s="16" t="n">
        <f aca="false">COUNTIFS(U158:BQ158,BU158)</f>
        <v>0</v>
      </c>
      <c r="BW158" s="18" t="n">
        <f aca="false">BV158/BT158</f>
        <v>0</v>
      </c>
      <c r="BZ158" s="18" t="str">
        <f aca="false">IF(BY158="","",(BY158/BT158))</f>
        <v/>
      </c>
      <c r="CA158" s="16" t="n">
        <f aca="false">COUNTIFS(U158:BQ158,BU157)</f>
        <v>0</v>
      </c>
      <c r="CB158" s="16" t="str">
        <f aca="false">IF(BX158="",BU158,BX158)</f>
        <v>*ski*</v>
      </c>
      <c r="CC158" s="16" t="n">
        <f aca="false">COUNTIFS(U158:BQ158,CB157)</f>
        <v>0</v>
      </c>
      <c r="CD158" s="18" t="n">
        <f aca="false">CC158/BT158</f>
        <v>0</v>
      </c>
      <c r="CE158" s="16" t="s">
        <v>2049</v>
      </c>
      <c r="CF158" s="18" t="n">
        <f aca="false">(COUNTIFS(U158:BQ158,CE158))/BT158</f>
        <v>0</v>
      </c>
      <c r="CH158" s="16" t="s">
        <v>2050</v>
      </c>
      <c r="CI158" s="18" t="n">
        <v>0.0204081632653061</v>
      </c>
      <c r="CJ158" s="18" t="n">
        <v>0.67</v>
      </c>
      <c r="CK158" s="16" t="s">
        <v>2026</v>
      </c>
      <c r="CL158" s="16" t="s">
        <v>2038</v>
      </c>
      <c r="CP158" s="0" t="s">
        <v>3740</v>
      </c>
      <c r="CQ158" s="14" t="n">
        <v>0</v>
      </c>
      <c r="CR158" s="0" t="str">
        <f aca="false">CONCATENATE(CP158,CS158)</f>
        <v>shred*</v>
      </c>
      <c r="CS158" s="0" t="s">
        <v>3639</v>
      </c>
      <c r="CT158" s="0" t="str">
        <f aca="false">CP159</f>
        <v>savor</v>
      </c>
      <c r="CU158" s="0" t="str">
        <f aca="false">CONCATENATE(CT158,CS158)</f>
        <v>savor*</v>
      </c>
      <c r="CV158" s="14" t="n">
        <f aca="false">(COUNTIFS(U158:BQ158,CU158))/BT158</f>
        <v>0</v>
      </c>
      <c r="CX158" s="16" t="s">
        <v>3650</v>
      </c>
      <c r="CY158" s="16" t="s">
        <v>3679</v>
      </c>
      <c r="CZ158" s="16" t="s">
        <v>3642</v>
      </c>
    </row>
    <row r="159" customFormat="false" ht="14.4" hidden="false" customHeight="false" outlineLevel="0" collapsed="false">
      <c r="A159" s="4" t="s">
        <v>131</v>
      </c>
      <c r="B159" s="17" t="n">
        <v>1</v>
      </c>
      <c r="C159" s="17" t="n">
        <v>2</v>
      </c>
      <c r="D159" s="17" t="n">
        <v>1</v>
      </c>
      <c r="E159" s="17" t="n">
        <v>69</v>
      </c>
      <c r="F159" s="17" t="n">
        <v>35</v>
      </c>
      <c r="G159" s="17" t="n">
        <v>2</v>
      </c>
      <c r="H159" s="4" t="n">
        <v>2035</v>
      </c>
      <c r="I159" s="4" t="n">
        <v>12035</v>
      </c>
      <c r="J159" s="4" t="n">
        <v>2035</v>
      </c>
      <c r="K159" s="4" t="n">
        <v>22035</v>
      </c>
      <c r="L159" s="4" t="s">
        <v>132</v>
      </c>
      <c r="M159" s="16" t="s">
        <v>2053</v>
      </c>
      <c r="N159" s="16" t="s">
        <v>2054</v>
      </c>
      <c r="O159" s="16" t="s">
        <v>2083</v>
      </c>
      <c r="P159" s="16" t="s">
        <v>2056</v>
      </c>
      <c r="Q159" s="16" t="s">
        <v>137</v>
      </c>
      <c r="R159" s="16" t="n">
        <f aca="false">(1+LEN(N159)-LEN(SUBSTITUTE(N159," ","")))+1</f>
        <v>7</v>
      </c>
      <c r="S159" s="16" t="n">
        <f aca="false">(1+LEN(O159)-LEN(SUBSTITUTE(O159," ","")))</f>
        <v>11</v>
      </c>
      <c r="T159" s="16" t="s">
        <v>1792</v>
      </c>
      <c r="U159" s="16" t="s">
        <v>2057</v>
      </c>
      <c r="V159" s="16" t="s">
        <v>2058</v>
      </c>
      <c r="W159" s="16" t="s">
        <v>2059</v>
      </c>
      <c r="X159" s="16" t="s">
        <v>2060</v>
      </c>
      <c r="Y159" s="16" t="s">
        <v>2061</v>
      </c>
      <c r="Z159" s="16" t="s">
        <v>2062</v>
      </c>
      <c r="AA159" s="16" t="s">
        <v>2063</v>
      </c>
      <c r="AB159" s="16" t="s">
        <v>186</v>
      </c>
      <c r="AC159" s="16" t="s">
        <v>2063</v>
      </c>
      <c r="AD159" s="16" t="s">
        <v>2064</v>
      </c>
      <c r="AE159" s="16" t="s">
        <v>2065</v>
      </c>
      <c r="AF159" s="16" t="s">
        <v>2066</v>
      </c>
      <c r="AG159" s="16" t="s">
        <v>2067</v>
      </c>
      <c r="AH159" s="16" t="s">
        <v>186</v>
      </c>
      <c r="AI159" s="16" t="s">
        <v>186</v>
      </c>
      <c r="AJ159" s="16" t="s">
        <v>2068</v>
      </c>
      <c r="AK159" s="16" t="s">
        <v>2069</v>
      </c>
      <c r="AL159" s="16" t="s">
        <v>2070</v>
      </c>
      <c r="AM159" s="16" t="s">
        <v>186</v>
      </c>
      <c r="AN159" s="16" t="s">
        <v>2071</v>
      </c>
      <c r="AO159" s="16" t="s">
        <v>2062</v>
      </c>
      <c r="AP159" s="16" t="s">
        <v>711</v>
      </c>
      <c r="AQ159" s="16" t="s">
        <v>171</v>
      </c>
      <c r="AR159" s="16" t="s">
        <v>186</v>
      </c>
      <c r="AS159" s="16" t="s">
        <v>2070</v>
      </c>
      <c r="AT159" s="16" t="s">
        <v>2062</v>
      </c>
      <c r="AU159" s="16" t="s">
        <v>186</v>
      </c>
      <c r="AV159" s="16" t="s">
        <v>1598</v>
      </c>
      <c r="AW159" s="16" t="s">
        <v>2072</v>
      </c>
      <c r="AX159" s="16" t="s">
        <v>2073</v>
      </c>
      <c r="AY159" s="16" t="s">
        <v>186</v>
      </c>
      <c r="AZ159" s="16" t="s">
        <v>2074</v>
      </c>
      <c r="BA159" s="16" t="s">
        <v>711</v>
      </c>
      <c r="BB159" s="16" t="s">
        <v>2061</v>
      </c>
      <c r="BC159" s="16" t="s">
        <v>2075</v>
      </c>
      <c r="BD159" s="16" t="s">
        <v>2070</v>
      </c>
      <c r="BE159" s="16" t="s">
        <v>734</v>
      </c>
      <c r="BF159" s="16" t="s">
        <v>186</v>
      </c>
      <c r="BG159" s="16" t="s">
        <v>145</v>
      </c>
      <c r="BH159" s="16" t="s">
        <v>2076</v>
      </c>
      <c r="BI159" s="16" t="s">
        <v>142</v>
      </c>
      <c r="BJ159" s="16" t="s">
        <v>2077</v>
      </c>
      <c r="BK159" s="16" t="s">
        <v>145</v>
      </c>
      <c r="BL159" s="16" t="s">
        <v>2078</v>
      </c>
      <c r="BM159" s="16" t="s">
        <v>2075</v>
      </c>
      <c r="BN159" s="16" t="s">
        <v>2079</v>
      </c>
      <c r="BO159" s="16" t="s">
        <v>145</v>
      </c>
      <c r="BP159" s="16" t="s">
        <v>2062</v>
      </c>
      <c r="BQ159" s="16" t="s">
        <v>2080</v>
      </c>
      <c r="BS159" s="16" t="s">
        <v>145</v>
      </c>
      <c r="BT159" s="16" t="n">
        <f aca="false">49-(COUNTBLANK(U159:BQ159))</f>
        <v>49</v>
      </c>
      <c r="BU159" s="16" t="str">
        <f aca="false">CONCATENATE("*",BS159,"*")</f>
        <v>*pick*</v>
      </c>
      <c r="BV159" s="16" t="n">
        <f aca="false">COUNTIFS(U159:BQ159,BU159)</f>
        <v>0</v>
      </c>
      <c r="BW159" s="18" t="n">
        <f aca="false">BV159/BT159</f>
        <v>0</v>
      </c>
      <c r="BZ159" s="18"/>
      <c r="CA159" s="16" t="n">
        <f aca="false">COUNTIFS(U159:BQ159,BU160)</f>
        <v>0</v>
      </c>
      <c r="CB159" s="16" t="str">
        <f aca="false">IF(BX159="",BU159,BX159)</f>
        <v>*pick*</v>
      </c>
      <c r="CC159" s="16" t="n">
        <f aca="false">COUNTIFS(U159:BQ159,CB160)</f>
        <v>0</v>
      </c>
      <c r="CD159" s="18" t="n">
        <f aca="false">CC159/BT159</f>
        <v>0</v>
      </c>
      <c r="CE159" s="16" t="s">
        <v>193</v>
      </c>
      <c r="CF159" s="18" t="n">
        <f aca="false">(COUNTIFS(U159:BQ159,CE159))/BT159</f>
        <v>0</v>
      </c>
      <c r="CH159" s="16" t="s">
        <v>194</v>
      </c>
      <c r="CI159" s="18" t="n">
        <v>0.285714285714286</v>
      </c>
      <c r="CJ159" s="18" t="n">
        <v>0.45</v>
      </c>
      <c r="CK159" s="16" t="s">
        <v>145</v>
      </c>
      <c r="CL159" s="16" t="s">
        <v>2081</v>
      </c>
      <c r="CP159" s="0" t="s">
        <v>3741</v>
      </c>
      <c r="CQ159" s="14" t="n">
        <v>0</v>
      </c>
      <c r="CR159" s="0" t="str">
        <f aca="false">CONCATENATE(CP159,CS159)</f>
        <v>savor*</v>
      </c>
      <c r="CS159" s="0" t="s">
        <v>3639</v>
      </c>
      <c r="CT159" s="0" t="str">
        <f aca="false">CP160</f>
        <v>gather</v>
      </c>
      <c r="CU159" s="0" t="str">
        <f aca="false">CONCATENATE(CT159,CS159)</f>
        <v>gather*</v>
      </c>
      <c r="CV159" s="14" t="n">
        <f aca="false">(COUNTIFS(U159:BQ159,CU159))/BT159</f>
        <v>0</v>
      </c>
      <c r="CX159" s="16" t="s">
        <v>3650</v>
      </c>
      <c r="CY159" s="16" t="s">
        <v>3680</v>
      </c>
      <c r="CZ159" s="16" t="s">
        <v>3642</v>
      </c>
    </row>
    <row r="160" customFormat="false" ht="14.4" hidden="false" customHeight="false" outlineLevel="0" collapsed="false">
      <c r="A160" s="4" t="s">
        <v>167</v>
      </c>
      <c r="B160" s="17" t="n">
        <v>1</v>
      </c>
      <c r="C160" s="17" t="n">
        <v>2</v>
      </c>
      <c r="D160" s="17" t="n">
        <v>2</v>
      </c>
      <c r="E160" s="17" t="n">
        <v>69</v>
      </c>
      <c r="F160" s="17" t="n">
        <v>35</v>
      </c>
      <c r="G160" s="17" t="n">
        <v>3</v>
      </c>
      <c r="H160" s="4" t="n">
        <v>3035</v>
      </c>
      <c r="I160" s="4" t="n">
        <v>13035</v>
      </c>
      <c r="J160" s="4" t="n">
        <v>3035</v>
      </c>
      <c r="K160" s="4" t="n">
        <v>23035</v>
      </c>
      <c r="L160" s="4" t="s">
        <v>132</v>
      </c>
      <c r="M160" s="16" t="s">
        <v>2082</v>
      </c>
      <c r="N160" s="16" t="s">
        <v>2054</v>
      </c>
      <c r="O160" s="16" t="s">
        <v>2055</v>
      </c>
      <c r="P160" s="16" t="s">
        <v>2084</v>
      </c>
      <c r="Q160" s="16" t="s">
        <v>137</v>
      </c>
      <c r="R160" s="16" t="n">
        <f aca="false">(1+LEN(N160)-LEN(SUBSTITUTE(N160," ","")))+1</f>
        <v>7</v>
      </c>
      <c r="S160" s="16" t="n">
        <f aca="false">(1+LEN(O160)-LEN(SUBSTITUTE(O160," ","")))</f>
        <v>11</v>
      </c>
      <c r="T160" s="16" t="s">
        <v>1792</v>
      </c>
      <c r="U160" s="16" t="s">
        <v>150</v>
      </c>
      <c r="V160" s="16" t="s">
        <v>171</v>
      </c>
      <c r="W160" s="16" t="s">
        <v>2085</v>
      </c>
      <c r="X160" s="16" t="s">
        <v>145</v>
      </c>
      <c r="Y160" s="16" t="s">
        <v>2086</v>
      </c>
      <c r="Z160" s="16" t="s">
        <v>734</v>
      </c>
      <c r="AA160" s="16" t="s">
        <v>2062</v>
      </c>
      <c r="AB160" s="16" t="s">
        <v>142</v>
      </c>
      <c r="AC160" s="16" t="s">
        <v>2087</v>
      </c>
      <c r="AD160" s="16" t="s">
        <v>2088</v>
      </c>
      <c r="AE160" s="16" t="s">
        <v>186</v>
      </c>
      <c r="AF160" s="16" t="s">
        <v>2089</v>
      </c>
      <c r="AG160" s="16" t="s">
        <v>2090</v>
      </c>
      <c r="AH160" s="16" t="s">
        <v>962</v>
      </c>
      <c r="AI160" s="16" t="s">
        <v>2062</v>
      </c>
      <c r="AJ160" s="16" t="s">
        <v>2091</v>
      </c>
      <c r="AK160" s="16" t="s">
        <v>2092</v>
      </c>
      <c r="AL160" s="16" t="s">
        <v>2093</v>
      </c>
      <c r="AM160" s="16" t="s">
        <v>2094</v>
      </c>
      <c r="AN160" s="16" t="s">
        <v>171</v>
      </c>
      <c r="AO160" s="16" t="s">
        <v>2095</v>
      </c>
      <c r="AP160" s="16" t="s">
        <v>2062</v>
      </c>
      <c r="AQ160" s="16" t="s">
        <v>2062</v>
      </c>
      <c r="AR160" s="16" t="s">
        <v>2096</v>
      </c>
      <c r="AS160" s="16" t="s">
        <v>2086</v>
      </c>
      <c r="AT160" s="16" t="s">
        <v>2097</v>
      </c>
      <c r="AU160" s="16" t="s">
        <v>2073</v>
      </c>
      <c r="AV160" s="16" t="s">
        <v>186</v>
      </c>
      <c r="AW160" s="16" t="s">
        <v>2098</v>
      </c>
      <c r="AX160" s="16" t="s">
        <v>186</v>
      </c>
      <c r="AY160" s="16" t="s">
        <v>145</v>
      </c>
      <c r="AZ160" s="16" t="s">
        <v>2076</v>
      </c>
      <c r="BA160" s="16" t="s">
        <v>2099</v>
      </c>
      <c r="BB160" s="16" t="s">
        <v>186</v>
      </c>
      <c r="BC160" s="16" t="s">
        <v>2100</v>
      </c>
      <c r="BD160" s="16" t="s">
        <v>186</v>
      </c>
      <c r="BE160" s="16" t="s">
        <v>2092</v>
      </c>
      <c r="BF160" s="16" t="s">
        <v>145</v>
      </c>
      <c r="BG160" s="16" t="s">
        <v>2073</v>
      </c>
      <c r="BH160" s="16" t="s">
        <v>711</v>
      </c>
      <c r="BI160" s="16" t="s">
        <v>2101</v>
      </c>
      <c r="BJ160" s="16" t="s">
        <v>186</v>
      </c>
      <c r="BK160" s="16" t="s">
        <v>186</v>
      </c>
      <c r="BL160" s="16" t="s">
        <v>2102</v>
      </c>
      <c r="BM160" s="16" t="s">
        <v>142</v>
      </c>
      <c r="BN160" s="16" t="s">
        <v>2103</v>
      </c>
      <c r="BO160" s="16" t="s">
        <v>2062</v>
      </c>
      <c r="BP160" s="16" t="s">
        <v>2104</v>
      </c>
      <c r="BQ160" s="16" t="s">
        <v>186</v>
      </c>
      <c r="BS160" s="16" t="s">
        <v>142</v>
      </c>
      <c r="BT160" s="16" t="n">
        <f aca="false">49-(COUNTBLANK(U160:BQ160))</f>
        <v>49</v>
      </c>
      <c r="BU160" s="16" t="str">
        <f aca="false">CONCATENATE("*",BS160,"*")</f>
        <v>*grow*</v>
      </c>
      <c r="BV160" s="16" t="n">
        <f aca="false">COUNTIFS(U160:BQ160,BU160)</f>
        <v>0</v>
      </c>
      <c r="BW160" s="18" t="n">
        <f aca="false">BV160/BT160</f>
        <v>0</v>
      </c>
      <c r="BZ160" s="18" t="str">
        <f aca="false">IF(BY160="","",(BY160/BT160))</f>
        <v/>
      </c>
      <c r="CA160" s="16" t="n">
        <f aca="false">COUNTIFS(U160:BQ160,BU159)</f>
        <v>0</v>
      </c>
      <c r="CB160" s="16" t="str">
        <f aca="false">IF(BX160="",BU160,BX160)</f>
        <v>*grow*</v>
      </c>
      <c r="CC160" s="16" t="n">
        <f aca="false">COUNTIFS(U160:BQ160,CB159)</f>
        <v>0</v>
      </c>
      <c r="CD160" s="18" t="n">
        <f aca="false">CC160/BT160</f>
        <v>0</v>
      </c>
      <c r="CE160" s="16" t="s">
        <v>2105</v>
      </c>
      <c r="CF160" s="18" t="n">
        <f aca="false">(COUNTIFS(U160:BQ160,CE160))/BT160</f>
        <v>0</v>
      </c>
      <c r="CH160" s="16" t="s">
        <v>2106</v>
      </c>
      <c r="CI160" s="18" t="n">
        <v>0.285714285714286</v>
      </c>
      <c r="CJ160" s="18" t="n">
        <v>0.35</v>
      </c>
      <c r="CK160" s="16" t="s">
        <v>186</v>
      </c>
      <c r="CL160" s="16" t="s">
        <v>2081</v>
      </c>
      <c r="CP160" s="0" t="s">
        <v>1980</v>
      </c>
      <c r="CQ160" s="14" t="n">
        <v>0</v>
      </c>
      <c r="CR160" s="0" t="str">
        <f aca="false">CONCATENATE(CP160,CS160)</f>
        <v>gather*</v>
      </c>
      <c r="CS160" s="0" t="s">
        <v>3639</v>
      </c>
      <c r="CT160" s="0" t="str">
        <f aca="false">CP159</f>
        <v>savor</v>
      </c>
      <c r="CU160" s="0" t="str">
        <f aca="false">CONCATENATE(CT160,CS160)</f>
        <v>savor*</v>
      </c>
      <c r="CV160" s="14" t="n">
        <f aca="false">(COUNTIFS(U160:BQ160,CU160))/BT160</f>
        <v>0</v>
      </c>
      <c r="CX160" s="16" t="s">
        <v>3650</v>
      </c>
      <c r="CY160" s="16" t="s">
        <v>3680</v>
      </c>
      <c r="CZ160" s="16" t="s">
        <v>3642</v>
      </c>
    </row>
    <row r="161" customFormat="false" ht="14.4" hidden="false" customHeight="false" outlineLevel="0" collapsed="false">
      <c r="A161" s="4" t="s">
        <v>131</v>
      </c>
      <c r="B161" s="17" t="n">
        <v>1</v>
      </c>
      <c r="C161" s="17" t="n">
        <v>2</v>
      </c>
      <c r="D161" s="17" t="n">
        <v>1</v>
      </c>
      <c r="E161" s="17" t="n">
        <v>72</v>
      </c>
      <c r="F161" s="17" t="n">
        <v>38</v>
      </c>
      <c r="G161" s="17" t="n">
        <v>2</v>
      </c>
      <c r="H161" s="4" t="n">
        <v>2038</v>
      </c>
      <c r="I161" s="4" t="n">
        <v>12038</v>
      </c>
      <c r="J161" s="4" t="n">
        <v>2038</v>
      </c>
      <c r="K161" s="4" t="s">
        <v>200</v>
      </c>
      <c r="L161" s="4" t="s">
        <v>132</v>
      </c>
      <c r="M161" s="16" t="s">
        <v>2220</v>
      </c>
      <c r="N161" s="16" t="s">
        <v>2221</v>
      </c>
      <c r="O161" s="16" t="s">
        <v>2248</v>
      </c>
      <c r="R161" s="16" t="n">
        <f aca="false">(1+LEN(N161)-LEN(SUBSTITUTE(N161," ","")))+1</f>
        <v>6</v>
      </c>
      <c r="S161" s="16" t="n">
        <f aca="false">(1+LEN(O161)-LEN(SUBSTITUTE(O161," ","")))</f>
        <v>10</v>
      </c>
      <c r="T161" s="16" t="s">
        <v>2171</v>
      </c>
      <c r="U161" s="16" t="s">
        <v>212</v>
      </c>
      <c r="V161" s="20" t="s">
        <v>2223</v>
      </c>
      <c r="W161" s="20" t="s">
        <v>2224</v>
      </c>
      <c r="X161" s="16" t="s">
        <v>2225</v>
      </c>
      <c r="Y161" s="20" t="s">
        <v>2226</v>
      </c>
      <c r="Z161" s="20" t="s">
        <v>2227</v>
      </c>
      <c r="AA161" s="16" t="s">
        <v>2228</v>
      </c>
      <c r="AB161" s="20" t="s">
        <v>2226</v>
      </c>
      <c r="AC161" s="20" t="s">
        <v>1283</v>
      </c>
      <c r="AD161" s="20" t="s">
        <v>1165</v>
      </c>
      <c r="AE161" s="16" t="s">
        <v>154</v>
      </c>
      <c r="AF161" s="16" t="s">
        <v>300</v>
      </c>
      <c r="AG161" s="16" t="s">
        <v>2229</v>
      </c>
      <c r="AH161" s="16" t="s">
        <v>2230</v>
      </c>
      <c r="AI161" s="16" t="s">
        <v>2231</v>
      </c>
      <c r="AJ161" s="16" t="s">
        <v>300</v>
      </c>
      <c r="AK161" s="16" t="s">
        <v>212</v>
      </c>
      <c r="AL161" s="16" t="s">
        <v>154</v>
      </c>
      <c r="AM161" s="16" t="s">
        <v>154</v>
      </c>
      <c r="AN161" s="20" t="s">
        <v>1189</v>
      </c>
      <c r="AO161" s="16" t="s">
        <v>2232</v>
      </c>
      <c r="AP161" s="20" t="s">
        <v>1165</v>
      </c>
      <c r="AQ161" s="16" t="s">
        <v>154</v>
      </c>
      <c r="AR161" s="20" t="s">
        <v>2233</v>
      </c>
      <c r="AS161" s="20" t="s">
        <v>1393</v>
      </c>
      <c r="AT161" s="20" t="s">
        <v>2234</v>
      </c>
      <c r="AU161" s="16" t="s">
        <v>154</v>
      </c>
      <c r="AV161" s="20" t="s">
        <v>2235</v>
      </c>
      <c r="AW161" s="16" t="s">
        <v>212</v>
      </c>
      <c r="AX161" s="16" t="s">
        <v>1297</v>
      </c>
      <c r="AY161" s="20" t="s">
        <v>2236</v>
      </c>
      <c r="AZ161" s="20" t="s">
        <v>2237</v>
      </c>
      <c r="BA161" s="16" t="s">
        <v>212</v>
      </c>
      <c r="BB161" s="20" t="s">
        <v>2238</v>
      </c>
      <c r="BC161" s="16" t="s">
        <v>154</v>
      </c>
      <c r="BD161" s="20" t="s">
        <v>1189</v>
      </c>
      <c r="BE161" s="16" t="s">
        <v>2239</v>
      </c>
      <c r="BF161" s="16" t="s">
        <v>212</v>
      </c>
      <c r="BG161" s="20" t="s">
        <v>2227</v>
      </c>
      <c r="BH161" s="20" t="s">
        <v>1189</v>
      </c>
      <c r="BI161" s="20" t="s">
        <v>2226</v>
      </c>
      <c r="BJ161" s="16" t="s">
        <v>2229</v>
      </c>
      <c r="BK161" s="16" t="s">
        <v>1188</v>
      </c>
      <c r="BL161" s="20" t="s">
        <v>2237</v>
      </c>
      <c r="BM161" s="16" t="s">
        <v>300</v>
      </c>
      <c r="BN161" s="16" t="s">
        <v>2240</v>
      </c>
      <c r="BO161" s="16" t="s">
        <v>2241</v>
      </c>
      <c r="BP161" s="16" t="s">
        <v>154</v>
      </c>
      <c r="BQ161" s="20" t="s">
        <v>2242</v>
      </c>
      <c r="BS161" s="16" t="s">
        <v>1189</v>
      </c>
      <c r="BT161" s="16" t="n">
        <f aca="false">49-(COUNTBLANK(U161:BQ161))</f>
        <v>49</v>
      </c>
      <c r="BU161" s="16" t="str">
        <f aca="false">CONCATENATE("*",BS161,"*")</f>
        <v>*build*</v>
      </c>
      <c r="BV161" s="16" t="n">
        <f aca="false">COUNTIFS(U161:BQ161,BU161)</f>
        <v>0</v>
      </c>
      <c r="BW161" s="18" t="n">
        <f aca="false">BV161/BT161</f>
        <v>0</v>
      </c>
      <c r="BX161" s="16" t="s">
        <v>2243</v>
      </c>
      <c r="BY161" s="16" t="n">
        <f aca="false">COUNTIFS(U161:BQ161,BX161)</f>
        <v>0</v>
      </c>
      <c r="BZ161" s="18" t="n">
        <f aca="false">IF(BY161="","",(BY161/BT161))</f>
        <v>0</v>
      </c>
      <c r="CA161" s="16" t="n">
        <f aca="false">COUNTIFS(U161:BQ161,BU162)</f>
        <v>0</v>
      </c>
      <c r="CB161" s="16" t="str">
        <f aca="false">IF(BX161="",BU161,BX161)</f>
        <v>*tile*</v>
      </c>
      <c r="CC161" s="16" t="n">
        <f aca="false">COUNTIFS(U161:BQ161,CB162)</f>
        <v>0</v>
      </c>
      <c r="CD161" s="18" t="n">
        <f aca="false">CC161/BT161</f>
        <v>0</v>
      </c>
      <c r="CE161" s="16" t="s">
        <v>1532</v>
      </c>
      <c r="CF161" s="18" t="n">
        <f aca="false">(COUNTIFS(U161:BQ161,CE161))/BT161</f>
        <v>0</v>
      </c>
      <c r="CG161" s="20" t="s">
        <v>2244</v>
      </c>
      <c r="CH161" s="16" t="s">
        <v>2245</v>
      </c>
      <c r="CI161" s="18" t="n">
        <v>0</v>
      </c>
      <c r="CJ161" s="18" t="n">
        <v>0.1</v>
      </c>
      <c r="CK161" s="16" t="s">
        <v>1134</v>
      </c>
      <c r="CL161" s="16" t="s">
        <v>2246</v>
      </c>
      <c r="CP161" s="0" t="s">
        <v>3742</v>
      </c>
      <c r="CQ161" s="14" t="n">
        <v>0</v>
      </c>
      <c r="CR161" s="0" t="str">
        <f aca="false">CONCATENATE(CP161,CS161)</f>
        <v>plaster*</v>
      </c>
      <c r="CS161" s="0" t="s">
        <v>3639</v>
      </c>
      <c r="CT161" s="0" t="str">
        <f aca="false">CP162</f>
        <v>scrub</v>
      </c>
      <c r="CU161" s="0" t="str">
        <f aca="false">CONCATENATE(CT161,CS161)</f>
        <v>scrub*</v>
      </c>
      <c r="CV161" s="14" t="n">
        <f aca="false">(COUNTIFS(U161:BQ161,CU161))/BT161</f>
        <v>0</v>
      </c>
      <c r="CX161" s="16" t="s">
        <v>3664</v>
      </c>
      <c r="CY161" s="16" t="s">
        <v>3681</v>
      </c>
      <c r="CZ161" s="16" t="s">
        <v>3642</v>
      </c>
    </row>
    <row r="162" customFormat="false" ht="14.4" hidden="false" customHeight="false" outlineLevel="0" collapsed="false">
      <c r="A162" s="4" t="s">
        <v>167</v>
      </c>
      <c r="B162" s="17" t="n">
        <v>1</v>
      </c>
      <c r="C162" s="17" t="n">
        <v>2</v>
      </c>
      <c r="D162" s="17" t="n">
        <v>2</v>
      </c>
      <c r="E162" s="17" t="n">
        <v>72</v>
      </c>
      <c r="F162" s="17" t="n">
        <v>38</v>
      </c>
      <c r="G162" s="17" t="n">
        <v>3</v>
      </c>
      <c r="H162" s="4" t="n">
        <v>3038</v>
      </c>
      <c r="I162" s="4" t="n">
        <v>13038</v>
      </c>
      <c r="J162" s="4" t="n">
        <v>3038</v>
      </c>
      <c r="K162" s="4" t="s">
        <v>200</v>
      </c>
      <c r="L162" s="4" t="s">
        <v>132</v>
      </c>
      <c r="M162" s="16" t="s">
        <v>2247</v>
      </c>
      <c r="N162" s="16" t="s">
        <v>2221</v>
      </c>
      <c r="O162" s="16" t="s">
        <v>2222</v>
      </c>
      <c r="R162" s="16" t="n">
        <f aca="false">(1+LEN(N162)-LEN(SUBSTITUTE(N162," ","")))+1</f>
        <v>6</v>
      </c>
      <c r="S162" s="16" t="n">
        <f aca="false">(1+LEN(O162)-LEN(SUBSTITUTE(O162," ","")))</f>
        <v>10</v>
      </c>
      <c r="T162" s="16" t="s">
        <v>2171</v>
      </c>
      <c r="U162" s="16" t="s">
        <v>154</v>
      </c>
      <c r="V162" s="16" t="s">
        <v>1137</v>
      </c>
      <c r="W162" s="16" t="s">
        <v>2249</v>
      </c>
      <c r="X162" s="16" t="s">
        <v>1134</v>
      </c>
      <c r="Y162" s="16" t="s">
        <v>1134</v>
      </c>
      <c r="Z162" s="16" t="s">
        <v>2250</v>
      </c>
      <c r="AA162" s="16" t="s">
        <v>2251</v>
      </c>
      <c r="AB162" s="16" t="s">
        <v>1134</v>
      </c>
      <c r="AC162" s="16" t="s">
        <v>2252</v>
      </c>
      <c r="AD162" s="16" t="s">
        <v>1134</v>
      </c>
      <c r="AE162" s="16" t="s">
        <v>1134</v>
      </c>
      <c r="AF162" s="16" t="s">
        <v>2253</v>
      </c>
      <c r="AG162" s="16" t="s">
        <v>2254</v>
      </c>
      <c r="AH162" s="16" t="s">
        <v>1134</v>
      </c>
      <c r="AI162" s="16" t="s">
        <v>863</v>
      </c>
      <c r="AJ162" s="16" t="s">
        <v>2255</v>
      </c>
      <c r="AK162" s="16" t="s">
        <v>2256</v>
      </c>
      <c r="AL162" s="16" t="s">
        <v>2257</v>
      </c>
      <c r="AM162" s="16" t="s">
        <v>1134</v>
      </c>
      <c r="AN162" s="16" t="s">
        <v>2227</v>
      </c>
      <c r="AO162" s="16" t="s">
        <v>1134</v>
      </c>
      <c r="AP162" s="16" t="s">
        <v>1137</v>
      </c>
      <c r="AQ162" s="16" t="s">
        <v>1134</v>
      </c>
      <c r="AR162" s="16" t="s">
        <v>1137</v>
      </c>
      <c r="AS162" s="16" t="s">
        <v>1134</v>
      </c>
      <c r="AT162" s="16" t="s">
        <v>1134</v>
      </c>
      <c r="AU162" s="16" t="s">
        <v>1134</v>
      </c>
      <c r="AV162" s="16" t="s">
        <v>1134</v>
      </c>
      <c r="AW162" s="16" t="s">
        <v>1134</v>
      </c>
      <c r="AX162" s="16" t="s">
        <v>2258</v>
      </c>
      <c r="AY162" s="16" t="s">
        <v>1134</v>
      </c>
      <c r="AZ162" s="16" t="s">
        <v>1137</v>
      </c>
      <c r="BA162" s="16" t="s">
        <v>2259</v>
      </c>
      <c r="BB162" s="16" t="s">
        <v>1134</v>
      </c>
      <c r="BC162" s="16" t="s">
        <v>1137</v>
      </c>
      <c r="BD162" s="16" t="s">
        <v>1222</v>
      </c>
      <c r="BE162" s="16" t="s">
        <v>759</v>
      </c>
      <c r="BF162" s="16" t="s">
        <v>1134</v>
      </c>
      <c r="BG162" s="16" t="s">
        <v>1134</v>
      </c>
      <c r="BH162" s="16" t="s">
        <v>863</v>
      </c>
      <c r="BI162" s="16" t="s">
        <v>2260</v>
      </c>
      <c r="BJ162" s="16" t="s">
        <v>1134</v>
      </c>
      <c r="BK162" s="16" t="s">
        <v>863</v>
      </c>
      <c r="BL162" s="16" t="s">
        <v>2259</v>
      </c>
      <c r="BM162" s="16" t="s">
        <v>1134</v>
      </c>
      <c r="BN162" s="16" t="s">
        <v>1134</v>
      </c>
      <c r="BO162" s="16" t="s">
        <v>1137</v>
      </c>
      <c r="BP162" s="16" t="s">
        <v>1137</v>
      </c>
      <c r="BQ162" s="16" t="s">
        <v>1134</v>
      </c>
      <c r="BS162" s="16" t="s">
        <v>1134</v>
      </c>
      <c r="BT162" s="16" t="n">
        <f aca="false">49-(COUNTBLANK(U162:BQ162))</f>
        <v>49</v>
      </c>
      <c r="BU162" s="16" t="str">
        <f aca="false">CONCATENATE("*",BS162,"*")</f>
        <v>*clean*</v>
      </c>
      <c r="BV162" s="16" t="n">
        <f aca="false">COUNTIFS(U162:BQ162,BU162)</f>
        <v>0</v>
      </c>
      <c r="BW162" s="18" t="n">
        <f aca="false">BV162/BT162</f>
        <v>0</v>
      </c>
      <c r="BZ162" s="18" t="str">
        <f aca="false">IF(BY162="","",(BY162/BT162))</f>
        <v/>
      </c>
      <c r="CA162" s="16" t="n">
        <f aca="false">COUNTIFS(U162:BQ162,BU161)</f>
        <v>0</v>
      </c>
      <c r="CB162" s="16" t="str">
        <f aca="false">IF(BX162="",BU162,BX162)</f>
        <v>*clean*</v>
      </c>
      <c r="CC162" s="16" t="n">
        <f aca="false">COUNTIFS(U162:BQ162,CB161)</f>
        <v>0</v>
      </c>
      <c r="CD162" s="18" t="n">
        <f aca="false">CC162/BT162</f>
        <v>0</v>
      </c>
      <c r="CE162" s="16" t="s">
        <v>1150</v>
      </c>
      <c r="CF162" s="18" t="n">
        <f aca="false">(COUNTIFS(U162:BQ162,CE162))/BT162</f>
        <v>0</v>
      </c>
      <c r="CH162" s="16" t="s">
        <v>1151</v>
      </c>
      <c r="CI162" s="18" t="n">
        <v>0</v>
      </c>
      <c r="CJ162" s="18" t="n">
        <v>0.65</v>
      </c>
      <c r="CK162" s="16" t="s">
        <v>2226</v>
      </c>
      <c r="CL162" s="16" t="s">
        <v>2246</v>
      </c>
      <c r="CP162" s="0" t="s">
        <v>3743</v>
      </c>
      <c r="CQ162" s="14" t="n">
        <v>0.0204081632653061</v>
      </c>
      <c r="CR162" s="0" t="str">
        <f aca="false">CONCATENATE(CP162,CS162)</f>
        <v>scrub*</v>
      </c>
      <c r="CS162" s="0" t="s">
        <v>3639</v>
      </c>
      <c r="CT162" s="0" t="str">
        <f aca="false">CP161</f>
        <v>plaster</v>
      </c>
      <c r="CU162" s="0" t="str">
        <f aca="false">CONCATENATE(CT162,CS162)</f>
        <v>plaster*</v>
      </c>
      <c r="CV162" s="14" t="n">
        <f aca="false">(COUNTIFS(U162:BQ162,CU162))/BT162</f>
        <v>0</v>
      </c>
      <c r="CX162" s="16" t="s">
        <v>3664</v>
      </c>
      <c r="CY162" s="16" t="s">
        <v>3681</v>
      </c>
      <c r="CZ162" s="16" t="s">
        <v>3642</v>
      </c>
    </row>
    <row r="163" customFormat="false" ht="14.4" hidden="false" customHeight="false" outlineLevel="0" collapsed="false">
      <c r="A163" s="4" t="s">
        <v>131</v>
      </c>
      <c r="B163" s="17" t="n">
        <v>1</v>
      </c>
      <c r="C163" s="17" t="n">
        <v>2</v>
      </c>
      <c r="D163" s="17" t="n">
        <v>1</v>
      </c>
      <c r="E163" s="17" t="n">
        <v>77</v>
      </c>
      <c r="F163" s="17" t="n">
        <v>40</v>
      </c>
      <c r="G163" s="17" t="n">
        <v>2</v>
      </c>
      <c r="H163" s="4" t="n">
        <v>2040</v>
      </c>
      <c r="I163" s="4" t="n">
        <v>12040</v>
      </c>
      <c r="J163" s="4" t="n">
        <v>2040</v>
      </c>
      <c r="K163" s="4" t="s">
        <v>200</v>
      </c>
      <c r="L163" s="4" t="s">
        <v>132</v>
      </c>
      <c r="M163" s="16" t="s">
        <v>2309</v>
      </c>
      <c r="N163" s="16" t="s">
        <v>2310</v>
      </c>
      <c r="O163" s="16" t="s">
        <v>2333</v>
      </c>
      <c r="R163" s="16" t="n">
        <f aca="false">(1+LEN(N163)-LEN(SUBSTITUTE(N163," ","")))+1</f>
        <v>7</v>
      </c>
      <c r="S163" s="16" t="n">
        <f aca="false">(1+LEN(O163)-LEN(SUBSTITUTE(O163," ","")))</f>
        <v>12</v>
      </c>
      <c r="T163" s="16" t="s">
        <v>2171</v>
      </c>
      <c r="U163" s="16" t="s">
        <v>2312</v>
      </c>
      <c r="V163" s="16" t="s">
        <v>2313</v>
      </c>
      <c r="W163" s="16" t="s">
        <v>2314</v>
      </c>
      <c r="X163" s="16" t="s">
        <v>2315</v>
      </c>
      <c r="Y163" s="16" t="s">
        <v>2315</v>
      </c>
      <c r="Z163" s="16" t="s">
        <v>295</v>
      </c>
      <c r="AA163" s="16" t="s">
        <v>2312</v>
      </c>
      <c r="AB163" s="16" t="s">
        <v>2316</v>
      </c>
      <c r="AC163" s="16" t="s">
        <v>2317</v>
      </c>
      <c r="AD163" s="16" t="s">
        <v>295</v>
      </c>
      <c r="AE163" s="16" t="s">
        <v>2312</v>
      </c>
      <c r="AF163" s="16" t="s">
        <v>2313</v>
      </c>
      <c r="AG163" s="16" t="s">
        <v>2313</v>
      </c>
      <c r="AH163" s="16" t="s">
        <v>2318</v>
      </c>
      <c r="AI163" s="16" t="s">
        <v>2313</v>
      </c>
      <c r="AJ163" s="16" t="s">
        <v>295</v>
      </c>
      <c r="AK163" s="16" t="s">
        <v>142</v>
      </c>
      <c r="AL163" s="16" t="s">
        <v>2312</v>
      </c>
      <c r="AM163" s="16" t="s">
        <v>295</v>
      </c>
      <c r="AN163" s="16" t="s">
        <v>450</v>
      </c>
      <c r="AO163" s="16" t="s">
        <v>2312</v>
      </c>
      <c r="AP163" s="16" t="s">
        <v>2319</v>
      </c>
      <c r="AQ163" s="16" t="s">
        <v>2319</v>
      </c>
      <c r="AR163" s="16" t="s">
        <v>2320</v>
      </c>
      <c r="AS163" s="16" t="s">
        <v>2315</v>
      </c>
      <c r="AT163" s="16" t="s">
        <v>2321</v>
      </c>
      <c r="AU163" s="16" t="s">
        <v>295</v>
      </c>
      <c r="AV163" s="16" t="s">
        <v>2322</v>
      </c>
      <c r="AW163" s="16" t="s">
        <v>2319</v>
      </c>
      <c r="AX163" s="16" t="s">
        <v>295</v>
      </c>
      <c r="AY163" s="16" t="s">
        <v>2321</v>
      </c>
      <c r="AZ163" s="16" t="s">
        <v>2323</v>
      </c>
      <c r="BA163" s="16" t="s">
        <v>2315</v>
      </c>
      <c r="BB163" s="16" t="s">
        <v>2324</v>
      </c>
      <c r="BC163" s="16" t="s">
        <v>2325</v>
      </c>
      <c r="BD163" s="16" t="s">
        <v>2312</v>
      </c>
      <c r="BE163" s="16" t="s">
        <v>2321</v>
      </c>
      <c r="BF163" s="16" t="s">
        <v>295</v>
      </c>
      <c r="BG163" s="16" t="s">
        <v>2319</v>
      </c>
      <c r="BH163" s="16" t="s">
        <v>2312</v>
      </c>
      <c r="BI163" s="16" t="s">
        <v>2321</v>
      </c>
      <c r="BJ163" s="16" t="s">
        <v>2326</v>
      </c>
      <c r="BK163" s="16" t="s">
        <v>2327</v>
      </c>
      <c r="BL163" s="16" t="s">
        <v>2315</v>
      </c>
      <c r="BM163" s="16" t="s">
        <v>2312</v>
      </c>
      <c r="BN163" s="16" t="s">
        <v>2328</v>
      </c>
      <c r="BO163" s="16" t="s">
        <v>295</v>
      </c>
      <c r="BP163" s="16" t="s">
        <v>154</v>
      </c>
      <c r="BQ163" s="16" t="s">
        <v>2313</v>
      </c>
      <c r="BS163" s="16" t="s">
        <v>2319</v>
      </c>
      <c r="BT163" s="16" t="n">
        <f aca="false">49-(COUNTBLANK(U163:BQ163))</f>
        <v>49</v>
      </c>
      <c r="BU163" s="16" t="str">
        <f aca="false">CONCATENATE("*",BS163,"*")</f>
        <v>*chop*</v>
      </c>
      <c r="BV163" s="16" t="n">
        <f aca="false">COUNTIFS(U163:BQ163,BU163)</f>
        <v>0</v>
      </c>
      <c r="BW163" s="18" t="n">
        <f aca="false">BV163/BT163</f>
        <v>0</v>
      </c>
      <c r="BZ163" s="18" t="str">
        <f aca="false">IF(BY163="","",(BY163/BT163))</f>
        <v/>
      </c>
      <c r="CA163" s="16" t="n">
        <f aca="false">COUNTIFS(U163:BQ163,BU164)</f>
        <v>0</v>
      </c>
      <c r="CB163" s="16" t="str">
        <f aca="false">IF(BX163="",BU163,BX163)</f>
        <v>*chop*</v>
      </c>
      <c r="CC163" s="16" t="n">
        <f aca="false">COUNTIFS(U163:BQ163,CB164)</f>
        <v>0</v>
      </c>
      <c r="CD163" s="18" t="n">
        <f aca="false">CC163/BT163</f>
        <v>0</v>
      </c>
      <c r="CE163" s="16" t="s">
        <v>2329</v>
      </c>
      <c r="CF163" s="18" t="n">
        <f aca="false">(COUNTIFS(U163:BQ163,CE163))/BT163</f>
        <v>0</v>
      </c>
      <c r="CH163" s="16" t="s">
        <v>2330</v>
      </c>
      <c r="CI163" s="18" t="n">
        <v>0</v>
      </c>
      <c r="CJ163" s="18" t="n">
        <v>0.55</v>
      </c>
      <c r="CK163" s="16" t="s">
        <v>863</v>
      </c>
      <c r="CL163" s="16" t="s">
        <v>2331</v>
      </c>
      <c r="CP163" s="0" t="s">
        <v>2324</v>
      </c>
      <c r="CQ163" s="14" t="n">
        <v>0.0612244897959184</v>
      </c>
      <c r="CR163" s="0" t="str">
        <f aca="false">CONCATENATE(CP163,CS163)</f>
        <v>saw*</v>
      </c>
      <c r="CS163" s="0" t="s">
        <v>3639</v>
      </c>
      <c r="CT163" s="0" t="str">
        <f aca="false">CP162</f>
        <v>scrub</v>
      </c>
      <c r="CU163" s="0" t="str">
        <f aca="false">CONCATENATE(CT163,CS163)</f>
        <v>scrub*</v>
      </c>
      <c r="CV163" s="14" t="n">
        <f aca="false">(COUNTIFS(U163:BQ163,CU163))/BT163</f>
        <v>0</v>
      </c>
      <c r="CX163" s="16" t="s">
        <v>3664</v>
      </c>
      <c r="CY163" s="16" t="s">
        <v>3678</v>
      </c>
      <c r="CZ163" s="16" t="s">
        <v>3642</v>
      </c>
    </row>
    <row r="164" customFormat="false" ht="14.4" hidden="false" customHeight="false" outlineLevel="0" collapsed="false">
      <c r="A164" s="4" t="s">
        <v>167</v>
      </c>
      <c r="B164" s="17" t="n">
        <v>1</v>
      </c>
      <c r="C164" s="17" t="n">
        <v>2</v>
      </c>
      <c r="D164" s="17" t="n">
        <v>2</v>
      </c>
      <c r="E164" s="17" t="n">
        <v>77</v>
      </c>
      <c r="F164" s="17" t="n">
        <v>40</v>
      </c>
      <c r="G164" s="17" t="n">
        <v>3</v>
      </c>
      <c r="H164" s="4" t="n">
        <v>3040</v>
      </c>
      <c r="I164" s="4" t="n">
        <v>13040</v>
      </c>
      <c r="J164" s="4" t="n">
        <v>3040</v>
      </c>
      <c r="K164" s="4" t="s">
        <v>200</v>
      </c>
      <c r="L164" s="4" t="s">
        <v>132</v>
      </c>
      <c r="M164" s="16" t="s">
        <v>2332</v>
      </c>
      <c r="N164" s="16" t="s">
        <v>2310</v>
      </c>
      <c r="O164" s="16" t="s">
        <v>2311</v>
      </c>
      <c r="R164" s="16" t="n">
        <f aca="false">(1+LEN(N164)-LEN(SUBSTITUTE(N164," ","")))+1</f>
        <v>7</v>
      </c>
      <c r="S164" s="16" t="n">
        <f aca="false">(1+LEN(O164)-LEN(SUBSTITUTE(O164," ","")))</f>
        <v>12</v>
      </c>
      <c r="T164" s="16" t="s">
        <v>2171</v>
      </c>
      <c r="U164" s="16" t="s">
        <v>863</v>
      </c>
      <c r="V164" s="16" t="s">
        <v>2259</v>
      </c>
      <c r="W164" s="16" t="s">
        <v>2334</v>
      </c>
      <c r="X164" s="16" t="s">
        <v>2335</v>
      </c>
      <c r="Y164" s="16" t="s">
        <v>2259</v>
      </c>
      <c r="Z164" s="16" t="s">
        <v>154</v>
      </c>
      <c r="AA164" s="16" t="s">
        <v>2335</v>
      </c>
      <c r="AB164" s="16" t="s">
        <v>863</v>
      </c>
      <c r="AC164" s="16" t="s">
        <v>2259</v>
      </c>
      <c r="AD164" s="16" t="s">
        <v>863</v>
      </c>
      <c r="AE164" s="16" t="s">
        <v>2336</v>
      </c>
      <c r="AF164" s="16" t="s">
        <v>863</v>
      </c>
      <c r="AG164" s="16" t="s">
        <v>2337</v>
      </c>
      <c r="AH164" s="16" t="s">
        <v>863</v>
      </c>
      <c r="AI164" s="16" t="s">
        <v>2312</v>
      </c>
      <c r="AJ164" s="16" t="s">
        <v>2338</v>
      </c>
      <c r="AK164" s="16" t="s">
        <v>2339</v>
      </c>
      <c r="AL164" s="16" t="s">
        <v>2338</v>
      </c>
      <c r="AM164" s="16" t="s">
        <v>863</v>
      </c>
      <c r="AN164" s="16" t="s">
        <v>863</v>
      </c>
      <c r="AO164" s="16" t="s">
        <v>154</v>
      </c>
      <c r="AP164" s="16" t="s">
        <v>2259</v>
      </c>
      <c r="AQ164" s="16" t="s">
        <v>154</v>
      </c>
      <c r="AR164" s="16" t="s">
        <v>2259</v>
      </c>
      <c r="AS164" s="16" t="s">
        <v>863</v>
      </c>
      <c r="AT164" s="16" t="s">
        <v>2259</v>
      </c>
      <c r="AU164" s="16" t="s">
        <v>1327</v>
      </c>
      <c r="AV164" s="16" t="s">
        <v>450</v>
      </c>
      <c r="AW164" s="16" t="s">
        <v>2340</v>
      </c>
      <c r="AX164" s="16" t="s">
        <v>2341</v>
      </c>
      <c r="AY164" s="16" t="s">
        <v>212</v>
      </c>
      <c r="AZ164" s="16" t="s">
        <v>2259</v>
      </c>
      <c r="BA164" s="16" t="s">
        <v>2259</v>
      </c>
      <c r="BB164" s="16" t="s">
        <v>863</v>
      </c>
      <c r="BC164" s="16" t="s">
        <v>863</v>
      </c>
      <c r="BD164" s="16" t="s">
        <v>863</v>
      </c>
      <c r="BE164" s="16" t="s">
        <v>2339</v>
      </c>
      <c r="BF164" s="16" t="s">
        <v>863</v>
      </c>
      <c r="BG164" s="16" t="s">
        <v>863</v>
      </c>
      <c r="BH164" s="16" t="s">
        <v>863</v>
      </c>
      <c r="BI164" s="16" t="s">
        <v>2342</v>
      </c>
      <c r="BJ164" s="16" t="s">
        <v>863</v>
      </c>
      <c r="BK164" s="16" t="s">
        <v>863</v>
      </c>
      <c r="BL164" s="16" t="s">
        <v>2259</v>
      </c>
      <c r="BM164" s="16" t="s">
        <v>863</v>
      </c>
      <c r="BN164" s="16" t="s">
        <v>863</v>
      </c>
      <c r="BO164" s="16" t="s">
        <v>863</v>
      </c>
      <c r="BP164" s="16" t="s">
        <v>154</v>
      </c>
      <c r="BQ164" s="16" t="s">
        <v>2343</v>
      </c>
      <c r="BS164" s="16" t="s">
        <v>863</v>
      </c>
      <c r="BT164" s="16" t="n">
        <f aca="false">49-(COUNTBLANK(U164:BQ164))</f>
        <v>49</v>
      </c>
      <c r="BU164" s="16" t="str">
        <f aca="false">CONCATENATE("*",BS164,"*")</f>
        <v>*decorate*</v>
      </c>
      <c r="BV164" s="16" t="n">
        <f aca="false">COUNTIFS(U164:BQ164,BU164)</f>
        <v>0</v>
      </c>
      <c r="BW164" s="18" t="n">
        <f aca="false">BV164/BT164</f>
        <v>0</v>
      </c>
      <c r="BZ164" s="18" t="str">
        <f aca="false">IF(BY164="","",(BY164/BT164))</f>
        <v/>
      </c>
      <c r="CA164" s="16" t="n">
        <f aca="false">COUNTIFS(U164:BQ164,BU163)</f>
        <v>0</v>
      </c>
      <c r="CB164" s="16" t="str">
        <f aca="false">IF(BX164="",BU164,BX164)</f>
        <v>*decorate*</v>
      </c>
      <c r="CC164" s="16" t="n">
        <f aca="false">COUNTIFS(U164:BQ164,CB163)</f>
        <v>0</v>
      </c>
      <c r="CD164" s="18" t="n">
        <f aca="false">CC164/BT164</f>
        <v>0</v>
      </c>
      <c r="CE164" s="16" t="s">
        <v>2344</v>
      </c>
      <c r="CF164" s="18" t="n">
        <f aca="false">(COUNTIFS(U164:BQ164,CE164))/BT164</f>
        <v>0</v>
      </c>
      <c r="CH164" s="16" t="s">
        <v>2345</v>
      </c>
      <c r="CI164" s="18" t="n">
        <v>0.0408163265306122</v>
      </c>
      <c r="CJ164" s="18" t="n">
        <v>0.63</v>
      </c>
      <c r="CK164" s="16" t="s">
        <v>295</v>
      </c>
      <c r="CL164" s="16" t="s">
        <v>2331</v>
      </c>
      <c r="CP164" s="0" t="s">
        <v>3744</v>
      </c>
      <c r="CQ164" s="14" t="n">
        <v>0</v>
      </c>
      <c r="CR164" s="0" t="str">
        <f aca="false">CONCATENATE(CP164,CS164)</f>
        <v>illuminate*</v>
      </c>
      <c r="CS164" s="0" t="s">
        <v>3639</v>
      </c>
      <c r="CT164" s="0" t="str">
        <f aca="false">CP165</f>
        <v>cultivate</v>
      </c>
      <c r="CU164" s="0" t="str">
        <f aca="false">CONCATENATE(CT164,CS164)</f>
        <v>cultivate*</v>
      </c>
      <c r="CV164" s="14" t="n">
        <f aca="false">(COUNTIFS(U164:BQ164,CU164))/BT164</f>
        <v>0</v>
      </c>
      <c r="CX164" s="16" t="s">
        <v>3664</v>
      </c>
      <c r="CY164" s="16" t="s">
        <v>3678</v>
      </c>
      <c r="CZ164" s="16" t="s">
        <v>3642</v>
      </c>
    </row>
    <row r="165" customFormat="false" ht="14.4" hidden="false" customHeight="false" outlineLevel="0" collapsed="false">
      <c r="A165" s="4" t="s">
        <v>131</v>
      </c>
      <c r="B165" s="17" t="n">
        <v>1</v>
      </c>
      <c r="C165" s="17" t="n">
        <v>2</v>
      </c>
      <c r="D165" s="17" t="n">
        <v>1</v>
      </c>
      <c r="E165" s="17" t="n">
        <v>79</v>
      </c>
      <c r="F165" s="17" t="n">
        <v>41</v>
      </c>
      <c r="G165" s="17" t="n">
        <v>2</v>
      </c>
      <c r="H165" s="4" t="n">
        <v>2041</v>
      </c>
      <c r="I165" s="4" t="n">
        <v>12041</v>
      </c>
      <c r="J165" s="4" t="n">
        <v>2041</v>
      </c>
      <c r="K165" s="4" t="s">
        <v>200</v>
      </c>
      <c r="L165" s="4" t="s">
        <v>132</v>
      </c>
      <c r="M165" s="16" t="s">
        <v>2349</v>
      </c>
      <c r="N165" s="16" t="s">
        <v>2350</v>
      </c>
      <c r="O165" s="16" t="s">
        <v>2369</v>
      </c>
      <c r="R165" s="16" t="n">
        <f aca="false">(1+LEN(N165)-LEN(SUBSTITUTE(N165," ","")))+1</f>
        <v>7</v>
      </c>
      <c r="S165" s="16" t="n">
        <f aca="false">(1+LEN(O165)-LEN(SUBSTITUTE(O165," ","")))</f>
        <v>10</v>
      </c>
      <c r="T165" s="16" t="s">
        <v>2171</v>
      </c>
      <c r="U165" s="16" t="s">
        <v>150</v>
      </c>
      <c r="V165" s="16" t="s">
        <v>2352</v>
      </c>
      <c r="W165" s="16" t="s">
        <v>2353</v>
      </c>
      <c r="X165" s="16" t="s">
        <v>295</v>
      </c>
      <c r="Y165" s="16" t="s">
        <v>687</v>
      </c>
      <c r="Z165" s="16" t="s">
        <v>142</v>
      </c>
      <c r="AA165" s="16" t="s">
        <v>2354</v>
      </c>
      <c r="AB165" s="16" t="s">
        <v>142</v>
      </c>
      <c r="AC165" s="16" t="s">
        <v>2355</v>
      </c>
      <c r="AD165" s="16" t="s">
        <v>142</v>
      </c>
      <c r="AE165" s="16" t="s">
        <v>2356</v>
      </c>
      <c r="AF165" s="16" t="s">
        <v>2357</v>
      </c>
      <c r="AG165" s="16" t="s">
        <v>2358</v>
      </c>
      <c r="AH165" s="16" t="s">
        <v>2359</v>
      </c>
      <c r="AI165" s="16" t="s">
        <v>142</v>
      </c>
      <c r="AJ165" s="16" t="s">
        <v>142</v>
      </c>
      <c r="AK165" s="16" t="s">
        <v>142</v>
      </c>
      <c r="AL165" s="16" t="s">
        <v>150</v>
      </c>
      <c r="AM165" s="16" t="s">
        <v>142</v>
      </c>
      <c r="AN165" s="16" t="s">
        <v>145</v>
      </c>
      <c r="AO165" s="16" t="s">
        <v>177</v>
      </c>
      <c r="AP165" s="16" t="s">
        <v>142</v>
      </c>
      <c r="AQ165" s="16" t="s">
        <v>2360</v>
      </c>
      <c r="AR165" s="16" t="s">
        <v>154</v>
      </c>
      <c r="AS165" s="16" t="s">
        <v>2360</v>
      </c>
      <c r="AT165" s="16" t="s">
        <v>142</v>
      </c>
      <c r="AU165" s="16" t="s">
        <v>300</v>
      </c>
      <c r="AV165" s="16" t="s">
        <v>2361</v>
      </c>
      <c r="AW165" s="16" t="s">
        <v>2362</v>
      </c>
      <c r="AX165" s="16" t="s">
        <v>150</v>
      </c>
      <c r="AY165" s="16" t="s">
        <v>142</v>
      </c>
      <c r="AZ165" s="16" t="s">
        <v>2363</v>
      </c>
      <c r="BA165" s="16" t="s">
        <v>2360</v>
      </c>
      <c r="BB165" s="16" t="s">
        <v>177</v>
      </c>
      <c r="BC165" s="16" t="s">
        <v>154</v>
      </c>
      <c r="BD165" s="16" t="s">
        <v>295</v>
      </c>
      <c r="BE165" s="16" t="s">
        <v>145</v>
      </c>
      <c r="BF165" s="16" t="s">
        <v>154</v>
      </c>
      <c r="BG165" s="16" t="s">
        <v>142</v>
      </c>
      <c r="BH165" s="16" t="s">
        <v>142</v>
      </c>
      <c r="BI165" s="16" t="s">
        <v>142</v>
      </c>
      <c r="BJ165" s="16" t="s">
        <v>2364</v>
      </c>
      <c r="BK165" s="16" t="s">
        <v>145</v>
      </c>
      <c r="BL165" s="16" t="s">
        <v>150</v>
      </c>
      <c r="BM165" s="16" t="s">
        <v>142</v>
      </c>
      <c r="BN165" s="16" t="s">
        <v>2365</v>
      </c>
      <c r="BO165" s="16" t="s">
        <v>142</v>
      </c>
      <c r="BP165" s="16" t="s">
        <v>150</v>
      </c>
      <c r="BQ165" s="16" t="s">
        <v>2366</v>
      </c>
      <c r="BS165" s="16" t="s">
        <v>150</v>
      </c>
      <c r="BT165" s="16" t="n">
        <f aca="false">49-(COUNTBLANK(U165:BQ165))</f>
        <v>49</v>
      </c>
      <c r="BU165" s="16" t="str">
        <f aca="false">CONCATENATE("*",BS165,"*")</f>
        <v>*harvest*</v>
      </c>
      <c r="BV165" s="16" t="n">
        <f aca="false">COUNTIFS(U165:BQ165,BU165)</f>
        <v>0</v>
      </c>
      <c r="BW165" s="18" t="n">
        <f aca="false">BV165/BT165</f>
        <v>0</v>
      </c>
      <c r="BZ165" s="18" t="str">
        <f aca="false">IF(BY165="","",(BY165/BT165))</f>
        <v/>
      </c>
      <c r="CA165" s="16" t="n">
        <f aca="false">COUNTIFS(U165:BQ165,BU166)</f>
        <v>0</v>
      </c>
      <c r="CB165" s="16" t="str">
        <f aca="false">IF(BX165="",BU165,BX165)</f>
        <v>*harvest*</v>
      </c>
      <c r="CC165" s="16" t="n">
        <f aca="false">COUNTIFS(U165:BQ165,CB166)</f>
        <v>0</v>
      </c>
      <c r="CD165" s="18" t="n">
        <f aca="false">CC165/BT165</f>
        <v>0</v>
      </c>
      <c r="CE165" s="16" t="s">
        <v>164</v>
      </c>
      <c r="CF165" s="18" t="n">
        <f aca="false">(COUNTIFS(U165:BQ165,CE165))/BT165</f>
        <v>0</v>
      </c>
      <c r="CH165" s="16" t="s">
        <v>165</v>
      </c>
      <c r="CI165" s="18" t="n">
        <v>0.0204081632653061</v>
      </c>
      <c r="CJ165" s="18" t="n">
        <v>0.37</v>
      </c>
      <c r="CK165" s="16" t="s">
        <v>537</v>
      </c>
      <c r="CL165" s="16" t="s">
        <v>2367</v>
      </c>
      <c r="CP165" s="0" t="s">
        <v>161</v>
      </c>
      <c r="CQ165" s="14" t="n">
        <v>0.0204081632653061</v>
      </c>
      <c r="CR165" s="0" t="str">
        <f aca="false">CONCATENATE(CP165,CS165)</f>
        <v>cultivate*</v>
      </c>
      <c r="CS165" s="0" t="s">
        <v>3639</v>
      </c>
      <c r="CT165" s="0" t="str">
        <f aca="false">CP164</f>
        <v>illuminate</v>
      </c>
      <c r="CU165" s="0" t="str">
        <f aca="false">CONCATENATE(CT165,CS165)</f>
        <v>illuminate*</v>
      </c>
      <c r="CV165" s="14" t="n">
        <f aca="false">(COUNTIFS(U165:BQ165,CU165))/BT165</f>
        <v>0</v>
      </c>
      <c r="CX165" s="16" t="s">
        <v>3664</v>
      </c>
      <c r="CY165" s="16" t="s">
        <v>3682</v>
      </c>
      <c r="CZ165" s="16" t="s">
        <v>3642</v>
      </c>
    </row>
    <row r="166" customFormat="false" ht="14.4" hidden="false" customHeight="false" outlineLevel="0" collapsed="false">
      <c r="A166" s="4" t="s">
        <v>167</v>
      </c>
      <c r="B166" s="17" t="n">
        <v>1</v>
      </c>
      <c r="C166" s="17" t="n">
        <v>2</v>
      </c>
      <c r="D166" s="17" t="n">
        <v>2</v>
      </c>
      <c r="E166" s="17" t="n">
        <v>79</v>
      </c>
      <c r="F166" s="17" t="n">
        <v>41</v>
      </c>
      <c r="G166" s="17" t="n">
        <v>3</v>
      </c>
      <c r="H166" s="4" t="n">
        <v>3041</v>
      </c>
      <c r="I166" s="4" t="n">
        <v>13041</v>
      </c>
      <c r="J166" s="4" t="n">
        <v>3041</v>
      </c>
      <c r="K166" s="4" t="s">
        <v>200</v>
      </c>
      <c r="L166" s="4" t="s">
        <v>132</v>
      </c>
      <c r="M166" s="16" t="s">
        <v>2368</v>
      </c>
      <c r="N166" s="16" t="s">
        <v>2350</v>
      </c>
      <c r="O166" s="16" t="s">
        <v>2351</v>
      </c>
      <c r="R166" s="16" t="n">
        <f aca="false">(1+LEN(N166)-LEN(SUBSTITUTE(N166," ","")))+1</f>
        <v>7</v>
      </c>
      <c r="S166" s="16" t="n">
        <f aca="false">(1+LEN(O166)-LEN(SUBSTITUTE(O166," ","")))</f>
        <v>10</v>
      </c>
      <c r="T166" s="16" t="s">
        <v>2171</v>
      </c>
      <c r="U166" s="16" t="s">
        <v>177</v>
      </c>
      <c r="V166" s="16" t="s">
        <v>2370</v>
      </c>
      <c r="W166" s="16" t="s">
        <v>2371</v>
      </c>
      <c r="X166" s="16" t="s">
        <v>154</v>
      </c>
      <c r="Y166" s="16" t="s">
        <v>2363</v>
      </c>
      <c r="Z166" s="16" t="s">
        <v>373</v>
      </c>
      <c r="AA166" s="16" t="s">
        <v>537</v>
      </c>
      <c r="AB166" s="16" t="s">
        <v>537</v>
      </c>
      <c r="AC166" s="16" t="s">
        <v>2362</v>
      </c>
      <c r="AD166" s="16" t="s">
        <v>2372</v>
      </c>
      <c r="AE166" s="16" t="s">
        <v>537</v>
      </c>
      <c r="AF166" s="16" t="s">
        <v>2373</v>
      </c>
      <c r="AG166" s="16" t="s">
        <v>2374</v>
      </c>
      <c r="AH166" s="16" t="s">
        <v>2375</v>
      </c>
      <c r="AI166" s="16" t="s">
        <v>154</v>
      </c>
      <c r="AJ166" s="16" t="s">
        <v>2376</v>
      </c>
      <c r="AK166" s="16" t="s">
        <v>2377</v>
      </c>
      <c r="AL166" s="16" t="s">
        <v>537</v>
      </c>
      <c r="AM166" s="16" t="s">
        <v>537</v>
      </c>
      <c r="AN166" s="16" t="s">
        <v>373</v>
      </c>
      <c r="AO166" s="16" t="s">
        <v>154</v>
      </c>
      <c r="AP166" s="16" t="s">
        <v>2378</v>
      </c>
      <c r="AQ166" s="16" t="s">
        <v>300</v>
      </c>
      <c r="AR166" s="16" t="s">
        <v>2379</v>
      </c>
      <c r="AS166" s="16" t="s">
        <v>177</v>
      </c>
      <c r="AT166" s="16" t="s">
        <v>537</v>
      </c>
      <c r="AU166" s="16" t="s">
        <v>154</v>
      </c>
      <c r="AV166" s="16" t="s">
        <v>2380</v>
      </c>
      <c r="AW166" s="16" t="s">
        <v>2381</v>
      </c>
      <c r="AX166" s="16" t="s">
        <v>2382</v>
      </c>
      <c r="AY166" s="16" t="s">
        <v>537</v>
      </c>
      <c r="AZ166" s="16" t="s">
        <v>2383</v>
      </c>
      <c r="BA166" s="16" t="s">
        <v>300</v>
      </c>
      <c r="BB166" s="16" t="s">
        <v>2384</v>
      </c>
      <c r="BC166" s="16" t="s">
        <v>177</v>
      </c>
      <c r="BD166" s="16" t="s">
        <v>2385</v>
      </c>
      <c r="BE166" s="16" t="s">
        <v>2377</v>
      </c>
      <c r="BF166" s="16" t="s">
        <v>537</v>
      </c>
      <c r="BG166" s="16" t="s">
        <v>537</v>
      </c>
      <c r="BH166" s="16" t="s">
        <v>537</v>
      </c>
      <c r="BI166" s="16" t="s">
        <v>2386</v>
      </c>
      <c r="BJ166" s="16" t="s">
        <v>177</v>
      </c>
      <c r="BK166" s="16" t="s">
        <v>300</v>
      </c>
      <c r="BL166" s="16" t="s">
        <v>2387</v>
      </c>
      <c r="BM166" s="16" t="s">
        <v>2388</v>
      </c>
      <c r="BN166" s="16" t="s">
        <v>142</v>
      </c>
      <c r="BO166" s="16" t="s">
        <v>764</v>
      </c>
      <c r="BP166" s="16" t="s">
        <v>2355</v>
      </c>
      <c r="BQ166" s="16" t="s">
        <v>142</v>
      </c>
      <c r="BS166" s="16" t="s">
        <v>537</v>
      </c>
      <c r="BT166" s="16" t="n">
        <f aca="false">49-(COUNTBLANK(U166:BQ166))</f>
        <v>49</v>
      </c>
      <c r="BU166" s="16" t="str">
        <f aca="false">CONCATENATE("*",BS166,"*")</f>
        <v>*smoke*</v>
      </c>
      <c r="BV166" s="16" t="n">
        <f aca="false">COUNTIFS(U166:BQ166,BU166)</f>
        <v>0</v>
      </c>
      <c r="BW166" s="18" t="n">
        <f aca="false">BV166/BT166</f>
        <v>0</v>
      </c>
      <c r="BZ166" s="18" t="str">
        <f aca="false">IF(BY166="","",(BY166/BT166))</f>
        <v/>
      </c>
      <c r="CA166" s="16" t="n">
        <f aca="false">COUNTIFS(U166:BQ166,BU165)</f>
        <v>0</v>
      </c>
      <c r="CB166" s="16" t="str">
        <f aca="false">IF(BX166="",BU166,BX166)</f>
        <v>*smoke*</v>
      </c>
      <c r="CC166" s="16" t="n">
        <f aca="false">COUNTIFS(U166:BQ166,CB165)</f>
        <v>0</v>
      </c>
      <c r="CD166" s="18" t="n">
        <f aca="false">CC166/BT166</f>
        <v>0</v>
      </c>
      <c r="CE166" s="16" t="s">
        <v>2389</v>
      </c>
      <c r="CF166" s="18" t="n">
        <f aca="false">(COUNTIFS(U166:BQ166,CE166))/BT166</f>
        <v>0</v>
      </c>
      <c r="CH166" s="16" t="s">
        <v>2390</v>
      </c>
      <c r="CI166" s="18" t="n">
        <v>0.0408163265306122</v>
      </c>
      <c r="CJ166" s="18" t="n">
        <v>0.33</v>
      </c>
      <c r="CK166" s="16" t="s">
        <v>142</v>
      </c>
      <c r="CL166" s="16" t="s">
        <v>2367</v>
      </c>
      <c r="CP166" s="0" t="s">
        <v>3745</v>
      </c>
      <c r="CQ166" s="14" t="n">
        <v>0</v>
      </c>
      <c r="CR166" s="0" t="str">
        <f aca="false">CONCATENATE(CP166,CS166)</f>
        <v>puff*</v>
      </c>
      <c r="CS166" s="0" t="s">
        <v>3639</v>
      </c>
      <c r="CT166" s="0" t="str">
        <f aca="false">CP167</f>
        <v>seal</v>
      </c>
      <c r="CU166" s="0" t="str">
        <f aca="false">CONCATENATE(CT166,CS166)</f>
        <v>seal*</v>
      </c>
      <c r="CV166" s="14" t="n">
        <f aca="false">(COUNTIFS(U166:BQ166,CU166))/BT166</f>
        <v>0</v>
      </c>
      <c r="CX166" s="16" t="s">
        <v>3664</v>
      </c>
      <c r="CY166" s="16" t="s">
        <v>3682</v>
      </c>
      <c r="CZ166" s="16" t="s">
        <v>3642</v>
      </c>
    </row>
    <row r="167" customFormat="false" ht="14.4" hidden="false" customHeight="false" outlineLevel="0" collapsed="false">
      <c r="A167" s="4" t="s">
        <v>131</v>
      </c>
      <c r="B167" s="17" t="n">
        <v>1</v>
      </c>
      <c r="C167" s="17" t="n">
        <v>2</v>
      </c>
      <c r="D167" s="17" t="n">
        <v>1</v>
      </c>
      <c r="E167" s="17" t="n">
        <v>80</v>
      </c>
      <c r="F167" s="17" t="n">
        <v>42</v>
      </c>
      <c r="G167" s="17" t="n">
        <v>2</v>
      </c>
      <c r="H167" s="4" t="n">
        <v>2042</v>
      </c>
      <c r="I167" s="4" t="n">
        <v>12042</v>
      </c>
      <c r="J167" s="4" t="n">
        <v>2042</v>
      </c>
      <c r="K167" s="4" t="s">
        <v>200</v>
      </c>
      <c r="L167" s="4" t="s">
        <v>132</v>
      </c>
      <c r="M167" s="16" t="s">
        <v>2393</v>
      </c>
      <c r="N167" s="16" t="s">
        <v>2221</v>
      </c>
      <c r="O167" s="16" t="s">
        <v>2420</v>
      </c>
      <c r="R167" s="16" t="n">
        <f aca="false">(1+LEN(N167)-LEN(SUBSTITUTE(N167," ","")))+1</f>
        <v>6</v>
      </c>
      <c r="S167" s="16" t="n">
        <f aca="false">(1+LEN(O167)-LEN(SUBSTITUTE(O167," ","")))</f>
        <v>10</v>
      </c>
      <c r="T167" s="16" t="s">
        <v>2171</v>
      </c>
      <c r="U167" s="16" t="s">
        <v>2395</v>
      </c>
      <c r="V167" s="16" t="s">
        <v>2396</v>
      </c>
      <c r="W167" s="16" t="s">
        <v>2397</v>
      </c>
      <c r="X167" s="16" t="s">
        <v>2398</v>
      </c>
      <c r="Y167" s="16" t="s">
        <v>1165</v>
      </c>
      <c r="Z167" s="16" t="s">
        <v>2399</v>
      </c>
      <c r="AA167" s="16" t="s">
        <v>2400</v>
      </c>
      <c r="AB167" s="16" t="s">
        <v>212</v>
      </c>
      <c r="AC167" s="16" t="s">
        <v>2401</v>
      </c>
      <c r="AD167" s="16" t="s">
        <v>1165</v>
      </c>
      <c r="AE167" s="16" t="s">
        <v>154</v>
      </c>
      <c r="AF167" s="16" t="s">
        <v>2398</v>
      </c>
      <c r="AG167" s="16" t="s">
        <v>2402</v>
      </c>
      <c r="AH167" s="16" t="s">
        <v>2403</v>
      </c>
      <c r="AI167" s="16" t="s">
        <v>2395</v>
      </c>
      <c r="AJ167" s="16" t="s">
        <v>2404</v>
      </c>
      <c r="AK167" s="16" t="s">
        <v>2396</v>
      </c>
      <c r="AL167" s="16" t="s">
        <v>2405</v>
      </c>
      <c r="AM167" s="16" t="s">
        <v>2406</v>
      </c>
      <c r="AN167" s="16" t="s">
        <v>2407</v>
      </c>
      <c r="AO167" s="16" t="s">
        <v>2408</v>
      </c>
      <c r="AP167" s="16" t="s">
        <v>2409</v>
      </c>
      <c r="AQ167" s="16" t="s">
        <v>2396</v>
      </c>
      <c r="AR167" s="16" t="s">
        <v>1165</v>
      </c>
      <c r="AS167" s="16" t="s">
        <v>2410</v>
      </c>
      <c r="AT167" s="16" t="s">
        <v>154</v>
      </c>
      <c r="AU167" s="16" t="s">
        <v>2411</v>
      </c>
      <c r="AV167" s="16" t="s">
        <v>2412</v>
      </c>
      <c r="AW167" s="16" t="s">
        <v>2413</v>
      </c>
      <c r="AX167" s="16" t="s">
        <v>945</v>
      </c>
      <c r="AY167" s="16" t="s">
        <v>2399</v>
      </c>
      <c r="AZ167" s="16" t="s">
        <v>154</v>
      </c>
      <c r="BA167" s="16" t="s">
        <v>2402</v>
      </c>
      <c r="BB167" s="16" t="s">
        <v>2407</v>
      </c>
      <c r="BC167" s="16" t="s">
        <v>2414</v>
      </c>
      <c r="BD167" s="16" t="s">
        <v>1285</v>
      </c>
      <c r="BE167" s="16" t="s">
        <v>2407</v>
      </c>
      <c r="BF167" s="16" t="s">
        <v>2414</v>
      </c>
      <c r="BG167" s="16" t="s">
        <v>2407</v>
      </c>
      <c r="BH167" s="16" t="s">
        <v>154</v>
      </c>
      <c r="BI167" s="16" t="s">
        <v>2414</v>
      </c>
      <c r="BJ167" s="16" t="s">
        <v>1160</v>
      </c>
      <c r="BK167" s="16" t="s">
        <v>2407</v>
      </c>
      <c r="BL167" s="16" t="s">
        <v>2241</v>
      </c>
      <c r="BM167" s="16" t="s">
        <v>2410</v>
      </c>
      <c r="BN167" s="16" t="s">
        <v>2415</v>
      </c>
      <c r="BO167" s="16" t="s">
        <v>2241</v>
      </c>
      <c r="BP167" s="16" t="s">
        <v>154</v>
      </c>
      <c r="BQ167" s="16" t="s">
        <v>2414</v>
      </c>
      <c r="BS167" s="16" t="s">
        <v>2407</v>
      </c>
      <c r="BT167" s="16" t="n">
        <f aca="false">49-(COUNTBLANK(U167:BQ167))</f>
        <v>49</v>
      </c>
      <c r="BU167" s="16" t="str">
        <f aca="false">CONCATENATE("*",BS167,"*")</f>
        <v>*patch*</v>
      </c>
      <c r="BV167" s="16" t="n">
        <f aca="false">COUNTIFS(U167:BQ167,BU167)</f>
        <v>0</v>
      </c>
      <c r="BW167" s="18" t="n">
        <f aca="false">BV167/BT167</f>
        <v>0</v>
      </c>
      <c r="BZ167" s="18" t="str">
        <f aca="false">IF(BY167="","",(BY167/BT167))</f>
        <v/>
      </c>
      <c r="CA167" s="16" t="n">
        <f aca="false">COUNTIFS(U167:BQ167,BU168)</f>
        <v>0</v>
      </c>
      <c r="CB167" s="16" t="str">
        <f aca="false">IF(BX167="",BU167,BX167)</f>
        <v>*patch*</v>
      </c>
      <c r="CC167" s="16" t="n">
        <f aca="false">COUNTIFS(U167:BQ167,CB168)</f>
        <v>0</v>
      </c>
      <c r="CD167" s="18" t="n">
        <f aca="false">CC167/BT167</f>
        <v>0</v>
      </c>
      <c r="CE167" s="16" t="s">
        <v>2416</v>
      </c>
      <c r="CF167" s="18" t="n">
        <f aca="false">(COUNTIFS(U167:BQ167,CE167))/BT167</f>
        <v>0</v>
      </c>
      <c r="CH167" s="16" t="s">
        <v>2417</v>
      </c>
      <c r="CI167" s="18" t="n">
        <v>0.0204081632653061</v>
      </c>
      <c r="CJ167" s="18" t="n">
        <v>0.29</v>
      </c>
      <c r="CK167" s="16" t="s">
        <v>2411</v>
      </c>
      <c r="CL167" s="16" t="s">
        <v>2418</v>
      </c>
      <c r="CP167" s="0" t="s">
        <v>2413</v>
      </c>
      <c r="CQ167" s="14" t="n">
        <v>0.0204081632653061</v>
      </c>
      <c r="CR167" s="0" t="str">
        <f aca="false">CONCATENATE(CP167,CS167)</f>
        <v>seal*</v>
      </c>
      <c r="CS167" s="0" t="s">
        <v>3639</v>
      </c>
      <c r="CT167" s="0" t="str">
        <f aca="false">CP166</f>
        <v>puff</v>
      </c>
      <c r="CU167" s="0" t="str">
        <f aca="false">CONCATENATE(CT167,CS167)</f>
        <v>puff*</v>
      </c>
      <c r="CV167" s="14" t="n">
        <f aca="false">(COUNTIFS(U167:BQ167,CU167))/BT167</f>
        <v>0</v>
      </c>
      <c r="CX167" s="16" t="s">
        <v>3664</v>
      </c>
      <c r="CY167" s="16" t="s">
        <v>3683</v>
      </c>
      <c r="CZ167" s="16" t="s">
        <v>3642</v>
      </c>
    </row>
    <row r="168" customFormat="false" ht="14.4" hidden="false" customHeight="false" outlineLevel="0" collapsed="false">
      <c r="A168" s="4" t="s">
        <v>167</v>
      </c>
      <c r="B168" s="17" t="n">
        <v>1</v>
      </c>
      <c r="C168" s="17" t="n">
        <v>2</v>
      </c>
      <c r="D168" s="17" t="n">
        <v>2</v>
      </c>
      <c r="E168" s="17" t="n">
        <v>80</v>
      </c>
      <c r="F168" s="17" t="n">
        <v>42</v>
      </c>
      <c r="G168" s="17" t="n">
        <v>3</v>
      </c>
      <c r="H168" s="4" t="n">
        <v>3042</v>
      </c>
      <c r="I168" s="4" t="n">
        <v>13042</v>
      </c>
      <c r="J168" s="4" t="n">
        <v>3042</v>
      </c>
      <c r="K168" s="4" t="s">
        <v>200</v>
      </c>
      <c r="L168" s="4" t="s">
        <v>132</v>
      </c>
      <c r="M168" s="16" t="s">
        <v>2419</v>
      </c>
      <c r="N168" s="16" t="s">
        <v>2221</v>
      </c>
      <c r="O168" s="16" t="s">
        <v>2394</v>
      </c>
      <c r="R168" s="16" t="n">
        <f aca="false">(1+LEN(N168)-LEN(SUBSTITUTE(N168," ","")))+1</f>
        <v>6</v>
      </c>
      <c r="S168" s="16" t="n">
        <f aca="false">(1+LEN(O168)-LEN(SUBSTITUTE(O168," ","")))</f>
        <v>10</v>
      </c>
      <c r="T168" s="16" t="s">
        <v>2171</v>
      </c>
      <c r="U168" s="16" t="s">
        <v>2411</v>
      </c>
      <c r="V168" s="16" t="s">
        <v>2411</v>
      </c>
      <c r="W168" s="16" t="s">
        <v>2411</v>
      </c>
      <c r="X168" s="16" t="s">
        <v>154</v>
      </c>
      <c r="Y168" s="16" t="s">
        <v>212</v>
      </c>
      <c r="Z168" s="16" t="s">
        <v>1164</v>
      </c>
      <c r="AA168" s="16" t="s">
        <v>2411</v>
      </c>
      <c r="AB168" s="16" t="s">
        <v>2411</v>
      </c>
      <c r="AC168" s="16" t="s">
        <v>2421</v>
      </c>
      <c r="AD168" s="16" t="s">
        <v>2411</v>
      </c>
      <c r="AE168" s="16" t="s">
        <v>2411</v>
      </c>
      <c r="AF168" s="16" t="s">
        <v>2422</v>
      </c>
      <c r="AG168" s="16" t="s">
        <v>2423</v>
      </c>
      <c r="AH168" s="16" t="s">
        <v>2411</v>
      </c>
      <c r="AI168" s="16" t="s">
        <v>2411</v>
      </c>
      <c r="AJ168" s="16" t="s">
        <v>2424</v>
      </c>
      <c r="AK168" s="16" t="s">
        <v>2411</v>
      </c>
      <c r="AL168" s="16" t="s">
        <v>2425</v>
      </c>
      <c r="AM168" s="16" t="s">
        <v>2411</v>
      </c>
      <c r="AN168" s="16" t="s">
        <v>2411</v>
      </c>
      <c r="AO168" s="16" t="s">
        <v>2411</v>
      </c>
      <c r="AP168" s="16" t="s">
        <v>2426</v>
      </c>
      <c r="AQ168" s="16" t="s">
        <v>2411</v>
      </c>
      <c r="AR168" s="16" t="s">
        <v>2426</v>
      </c>
      <c r="AS168" s="16" t="s">
        <v>2411</v>
      </c>
      <c r="AT168" s="16" t="s">
        <v>2411</v>
      </c>
      <c r="AU168" s="16" t="s">
        <v>2426</v>
      </c>
      <c r="AV168" s="16" t="s">
        <v>2411</v>
      </c>
      <c r="AW168" s="16" t="s">
        <v>154</v>
      </c>
      <c r="AX168" s="16" t="s">
        <v>2411</v>
      </c>
      <c r="AY168" s="16" t="s">
        <v>2411</v>
      </c>
      <c r="AZ168" s="16" t="s">
        <v>2414</v>
      </c>
      <c r="BA168" s="16" t="s">
        <v>2411</v>
      </c>
      <c r="BB168" s="16" t="s">
        <v>2411</v>
      </c>
      <c r="BC168" s="16" t="s">
        <v>2411</v>
      </c>
      <c r="BD168" s="16" t="s">
        <v>2411</v>
      </c>
      <c r="BE168" s="16" t="s">
        <v>2427</v>
      </c>
      <c r="BF168" s="16" t="s">
        <v>2411</v>
      </c>
      <c r="BG168" s="16" t="s">
        <v>2411</v>
      </c>
      <c r="BH168" s="16" t="s">
        <v>2411</v>
      </c>
      <c r="BI168" s="16" t="s">
        <v>2423</v>
      </c>
      <c r="BJ168" s="16" t="s">
        <v>2411</v>
      </c>
      <c r="BK168" s="16" t="s">
        <v>2411</v>
      </c>
      <c r="BL168" s="16" t="s">
        <v>2426</v>
      </c>
      <c r="BM168" s="16" t="s">
        <v>172</v>
      </c>
      <c r="BN168" s="16" t="s">
        <v>2428</v>
      </c>
      <c r="BO168" s="16" t="s">
        <v>2429</v>
      </c>
      <c r="BP168" s="16" t="s">
        <v>2426</v>
      </c>
      <c r="BQ168" s="16" t="s">
        <v>2411</v>
      </c>
      <c r="BS168" s="16" t="s">
        <v>2411</v>
      </c>
      <c r="BT168" s="16" t="n">
        <f aca="false">49-(COUNTBLANK(U168:BQ168))</f>
        <v>49</v>
      </c>
      <c r="BU168" s="16" t="str">
        <f aca="false">CONCATENATE("*",BS168,"*")</f>
        <v>*dig*</v>
      </c>
      <c r="BV168" s="16" t="n">
        <f aca="false">COUNTIFS(U168:BQ168,BU168)</f>
        <v>0</v>
      </c>
      <c r="BW168" s="18" t="n">
        <f aca="false">BV168/BT168</f>
        <v>0</v>
      </c>
      <c r="BZ168" s="18" t="str">
        <f aca="false">IF(BY168="","",(BY168/BT168))</f>
        <v/>
      </c>
      <c r="CA168" s="16" t="n">
        <f aca="false">COUNTIFS(U168:BQ168,BU167)</f>
        <v>0</v>
      </c>
      <c r="CB168" s="16" t="str">
        <f aca="false">IF(BX168="",BU168,BX168)</f>
        <v>*dig*</v>
      </c>
      <c r="CC168" s="16" t="n">
        <f aca="false">COUNTIFS(U168:BQ168,CB167)</f>
        <v>0</v>
      </c>
      <c r="CD168" s="18" t="n">
        <f aca="false">CC168/BT168</f>
        <v>0</v>
      </c>
      <c r="CE168" s="16" t="s">
        <v>2430</v>
      </c>
      <c r="CF168" s="18" t="n">
        <f aca="false">(COUNTIFS(U168:BQ168,CE168))/BT168</f>
        <v>0</v>
      </c>
      <c r="CH168" s="16" t="s">
        <v>2431</v>
      </c>
      <c r="CI168" s="18" t="n">
        <v>0</v>
      </c>
      <c r="CJ168" s="18" t="n">
        <v>0.82</v>
      </c>
      <c r="CK168" s="16" t="s">
        <v>2407</v>
      </c>
      <c r="CL168" s="16" t="s">
        <v>2418</v>
      </c>
      <c r="CP168" s="0" t="s">
        <v>3746</v>
      </c>
      <c r="CQ168" s="14" t="n">
        <v>0</v>
      </c>
      <c r="CR168" s="0" t="str">
        <f aca="false">CONCATENATE(CP168,CS168)</f>
        <v>excavate*</v>
      </c>
      <c r="CS168" s="0" t="s">
        <v>3639</v>
      </c>
      <c r="CT168" s="0" t="str">
        <f aca="false">CP169</f>
        <v>doodle</v>
      </c>
      <c r="CU168" s="0" t="str">
        <f aca="false">CONCATENATE(CT168,CS168)</f>
        <v>doodle*</v>
      </c>
      <c r="CV168" s="14" t="n">
        <f aca="false">(COUNTIFS(U168:BQ168,CU168))/BT168</f>
        <v>0</v>
      </c>
      <c r="CX168" s="16" t="s">
        <v>3664</v>
      </c>
      <c r="CY168" s="16" t="s">
        <v>3683</v>
      </c>
      <c r="CZ168" s="16" t="s">
        <v>3642</v>
      </c>
    </row>
    <row r="169" customFormat="false" ht="14.4" hidden="false" customHeight="false" outlineLevel="0" collapsed="false">
      <c r="A169" s="4" t="s">
        <v>131</v>
      </c>
      <c r="B169" s="17" t="n">
        <v>1</v>
      </c>
      <c r="C169" s="17" t="n">
        <v>2</v>
      </c>
      <c r="D169" s="17" t="n">
        <v>1</v>
      </c>
      <c r="E169" s="17" t="n">
        <v>82</v>
      </c>
      <c r="F169" s="17" t="n">
        <v>43</v>
      </c>
      <c r="G169" s="17" t="n">
        <v>2</v>
      </c>
      <c r="H169" s="4" t="n">
        <v>2043</v>
      </c>
      <c r="I169" s="4" t="n">
        <v>12043</v>
      </c>
      <c r="J169" s="4" t="n">
        <v>2043</v>
      </c>
      <c r="K169" s="4" t="s">
        <v>200</v>
      </c>
      <c r="L169" s="4" t="s">
        <v>132</v>
      </c>
      <c r="M169" s="16" t="s">
        <v>2434</v>
      </c>
      <c r="N169" s="16" t="s">
        <v>2435</v>
      </c>
      <c r="O169" s="16" t="s">
        <v>2459</v>
      </c>
      <c r="R169" s="16" t="n">
        <f aca="false">(1+LEN(N169)-LEN(SUBSTITUTE(N169," ","")))+1</f>
        <v>7</v>
      </c>
      <c r="S169" s="16" t="n">
        <f aca="false">(1+LEN(O169)-LEN(SUBSTITUTE(O169," ","")))</f>
        <v>10</v>
      </c>
      <c r="T169" s="16" t="s">
        <v>2437</v>
      </c>
      <c r="U169" s="16" t="s">
        <v>2438</v>
      </c>
      <c r="V169" s="16" t="s">
        <v>2439</v>
      </c>
      <c r="W169" s="16" t="s">
        <v>2440</v>
      </c>
      <c r="X169" s="16" t="s">
        <v>582</v>
      </c>
      <c r="Y169" s="16" t="s">
        <v>1393</v>
      </c>
      <c r="Z169" s="16" t="s">
        <v>2441</v>
      </c>
      <c r="AA169" s="16" t="s">
        <v>2442</v>
      </c>
      <c r="AB169" s="16" t="s">
        <v>2443</v>
      </c>
      <c r="AC169" s="16" t="s">
        <v>2444</v>
      </c>
      <c r="AD169" s="16" t="s">
        <v>186</v>
      </c>
      <c r="AE169" s="16" t="s">
        <v>1393</v>
      </c>
      <c r="AF169" s="16" t="s">
        <v>2445</v>
      </c>
      <c r="AG169" s="16" t="s">
        <v>1051</v>
      </c>
      <c r="AH169" s="16" t="s">
        <v>1393</v>
      </c>
      <c r="AI169" s="16" t="s">
        <v>1051</v>
      </c>
      <c r="AJ169" s="16" t="s">
        <v>2446</v>
      </c>
      <c r="AK169" s="16" t="s">
        <v>186</v>
      </c>
      <c r="AL169" s="16" t="s">
        <v>1393</v>
      </c>
      <c r="AM169" s="16" t="s">
        <v>1393</v>
      </c>
      <c r="AN169" s="16" t="s">
        <v>1051</v>
      </c>
      <c r="AO169" s="16" t="s">
        <v>1393</v>
      </c>
      <c r="AP169" s="16" t="s">
        <v>2447</v>
      </c>
      <c r="AQ169" s="16" t="s">
        <v>1051</v>
      </c>
      <c r="AR169" s="16" t="s">
        <v>2448</v>
      </c>
      <c r="AS169" s="16" t="s">
        <v>1393</v>
      </c>
      <c r="AT169" s="16" t="s">
        <v>1051</v>
      </c>
      <c r="AU169" s="16" t="s">
        <v>2449</v>
      </c>
      <c r="AV169" s="16" t="s">
        <v>2256</v>
      </c>
      <c r="AW169" s="16" t="s">
        <v>1393</v>
      </c>
      <c r="AX169" s="16" t="s">
        <v>1393</v>
      </c>
      <c r="AY169" s="16" t="s">
        <v>1393</v>
      </c>
      <c r="AZ169" s="16" t="s">
        <v>2450</v>
      </c>
      <c r="BA169" s="16" t="s">
        <v>1393</v>
      </c>
      <c r="BB169" s="16" t="s">
        <v>1051</v>
      </c>
      <c r="BC169" s="16" t="s">
        <v>1051</v>
      </c>
      <c r="BD169" s="16" t="s">
        <v>1393</v>
      </c>
      <c r="BE169" s="16" t="s">
        <v>2451</v>
      </c>
      <c r="BF169" s="16" t="s">
        <v>1393</v>
      </c>
      <c r="BG169" s="16" t="s">
        <v>1393</v>
      </c>
      <c r="BH169" s="16" t="s">
        <v>1393</v>
      </c>
      <c r="BI169" s="16" t="s">
        <v>1393</v>
      </c>
      <c r="BJ169" s="16" t="s">
        <v>2452</v>
      </c>
      <c r="BK169" s="16" t="s">
        <v>873</v>
      </c>
      <c r="BL169" s="16" t="s">
        <v>1393</v>
      </c>
      <c r="BM169" s="16" t="s">
        <v>1051</v>
      </c>
      <c r="BN169" s="16" t="s">
        <v>2453</v>
      </c>
      <c r="BO169" s="16" t="s">
        <v>1393</v>
      </c>
      <c r="BP169" s="16" t="s">
        <v>2441</v>
      </c>
      <c r="BQ169" s="16" t="s">
        <v>2454</v>
      </c>
      <c r="BS169" s="16" t="s">
        <v>1051</v>
      </c>
      <c r="BT169" s="16" t="n">
        <f aca="false">49-(COUNTBLANK(U169:BQ169))</f>
        <v>49</v>
      </c>
      <c r="BU169" s="16" t="str">
        <f aca="false">CONCATENATE("*",BS169,"*")</f>
        <v>*draw*</v>
      </c>
      <c r="BV169" s="16" t="n">
        <f aca="false">COUNTIFS(U169:BQ169,BU169)</f>
        <v>0</v>
      </c>
      <c r="BW169" s="18" t="n">
        <f aca="false">BV169/BT169</f>
        <v>0</v>
      </c>
      <c r="BZ169" s="18" t="str">
        <f aca="false">IF(BY169="","",(BY169/BT169))</f>
        <v/>
      </c>
      <c r="CA169" s="16" t="n">
        <f aca="false">COUNTIFS(U169:BQ169,BU170)</f>
        <v>0</v>
      </c>
      <c r="CB169" s="16" t="str">
        <f aca="false">IF(BX169="",BU169,BX169)</f>
        <v>*draw*</v>
      </c>
      <c r="CC169" s="16" t="n">
        <f aca="false">COUNTIFS(U169:BQ169,CB170)</f>
        <v>0</v>
      </c>
      <c r="CD169" s="18" t="n">
        <f aca="false">CC169/BT169</f>
        <v>0</v>
      </c>
      <c r="CE169" s="16" t="s">
        <v>2455</v>
      </c>
      <c r="CF169" s="18" t="n">
        <f aca="false">(COUNTIFS(U169:BQ169,CE169))/BT169</f>
        <v>0</v>
      </c>
      <c r="CH169" s="16" t="s">
        <v>2456</v>
      </c>
      <c r="CI169" s="18" t="n">
        <v>0.142857142857143</v>
      </c>
      <c r="CJ169" s="18" t="n">
        <v>0.45</v>
      </c>
      <c r="CK169" s="16" t="s">
        <v>186</v>
      </c>
      <c r="CL169" s="16" t="s">
        <v>2457</v>
      </c>
      <c r="CP169" s="0" t="s">
        <v>3747</v>
      </c>
      <c r="CQ169" s="14" t="n">
        <v>0</v>
      </c>
      <c r="CR169" s="0" t="str">
        <f aca="false">CONCATENATE(CP169,CS169)</f>
        <v>doodle*</v>
      </c>
      <c r="CS169" s="0" t="s">
        <v>3639</v>
      </c>
      <c r="CT169" s="0" t="str">
        <f aca="false">CP168</f>
        <v>excavate</v>
      </c>
      <c r="CU169" s="0" t="str">
        <f aca="false">CONCATENATE(CT169,CS169)</f>
        <v>excavate*</v>
      </c>
      <c r="CV169" s="14" t="n">
        <f aca="false">(COUNTIFS(U169:BQ169,CU169))/BT169</f>
        <v>0</v>
      </c>
      <c r="CX169" s="16" t="s">
        <v>3650</v>
      </c>
      <c r="CY169" s="16" t="s">
        <v>3684</v>
      </c>
      <c r="CZ169" s="16" t="s">
        <v>3642</v>
      </c>
    </row>
    <row r="170" customFormat="false" ht="14.4" hidden="false" customHeight="false" outlineLevel="0" collapsed="false">
      <c r="A170" s="4" t="s">
        <v>167</v>
      </c>
      <c r="B170" s="17" t="n">
        <v>1</v>
      </c>
      <c r="C170" s="17" t="n">
        <v>2</v>
      </c>
      <c r="D170" s="17" t="n">
        <v>2</v>
      </c>
      <c r="E170" s="17" t="n">
        <v>82</v>
      </c>
      <c r="F170" s="17" t="n">
        <v>43</v>
      </c>
      <c r="G170" s="17" t="n">
        <v>3</v>
      </c>
      <c r="H170" s="4" t="n">
        <v>3043</v>
      </c>
      <c r="I170" s="4" t="n">
        <v>13043</v>
      </c>
      <c r="J170" s="4" t="n">
        <v>3043</v>
      </c>
      <c r="K170" s="4" t="s">
        <v>200</v>
      </c>
      <c r="L170" s="4" t="s">
        <v>132</v>
      </c>
      <c r="M170" s="16" t="s">
        <v>2458</v>
      </c>
      <c r="N170" s="16" t="s">
        <v>2435</v>
      </c>
      <c r="O170" s="16" t="s">
        <v>2436</v>
      </c>
      <c r="R170" s="16" t="n">
        <f aca="false">(1+LEN(N170)-LEN(SUBSTITUTE(N170," ","")))+1</f>
        <v>7</v>
      </c>
      <c r="S170" s="16" t="n">
        <f aca="false">(1+LEN(O170)-LEN(SUBSTITUTE(O170," ","")))</f>
        <v>10</v>
      </c>
      <c r="T170" s="16" t="s">
        <v>2437</v>
      </c>
      <c r="U170" s="16" t="s">
        <v>2460</v>
      </c>
      <c r="V170" s="16" t="s">
        <v>2461</v>
      </c>
      <c r="W170" s="16" t="s">
        <v>2462</v>
      </c>
      <c r="X170" s="16" t="s">
        <v>2463</v>
      </c>
      <c r="Y170" s="16" t="s">
        <v>186</v>
      </c>
      <c r="Z170" s="16" t="s">
        <v>2438</v>
      </c>
      <c r="AA170" s="16" t="s">
        <v>2464</v>
      </c>
      <c r="AB170" s="16" t="s">
        <v>2465</v>
      </c>
      <c r="AC170" s="16" t="s">
        <v>2466</v>
      </c>
      <c r="AD170" s="16" t="s">
        <v>2467</v>
      </c>
      <c r="AE170" s="16" t="s">
        <v>186</v>
      </c>
      <c r="AF170" s="16" t="s">
        <v>2468</v>
      </c>
      <c r="AG170" s="16" t="s">
        <v>2469</v>
      </c>
      <c r="AH170" s="16" t="s">
        <v>2470</v>
      </c>
      <c r="AI170" s="16" t="s">
        <v>186</v>
      </c>
      <c r="AJ170" s="16" t="s">
        <v>2471</v>
      </c>
      <c r="AK170" s="16" t="s">
        <v>2472</v>
      </c>
      <c r="AL170" s="16" t="s">
        <v>2473</v>
      </c>
      <c r="AM170" s="16" t="s">
        <v>186</v>
      </c>
      <c r="AN170" s="16" t="s">
        <v>186</v>
      </c>
      <c r="AO170" s="16" t="s">
        <v>2438</v>
      </c>
      <c r="AP170" s="16" t="s">
        <v>2474</v>
      </c>
      <c r="AQ170" s="16" t="s">
        <v>2475</v>
      </c>
      <c r="AR170" s="16" t="s">
        <v>2476</v>
      </c>
      <c r="AS170" s="16" t="s">
        <v>2477</v>
      </c>
      <c r="AT170" s="16" t="s">
        <v>2478</v>
      </c>
      <c r="AU170" s="16" t="s">
        <v>2460</v>
      </c>
      <c r="AV170" s="16" t="s">
        <v>186</v>
      </c>
      <c r="AW170" s="16" t="s">
        <v>2438</v>
      </c>
      <c r="AX170" s="16" t="s">
        <v>186</v>
      </c>
      <c r="AY170" s="16" t="s">
        <v>186</v>
      </c>
      <c r="AZ170" s="16" t="s">
        <v>2479</v>
      </c>
      <c r="BA170" s="16" t="s">
        <v>2480</v>
      </c>
      <c r="BB170" s="16" t="s">
        <v>186</v>
      </c>
      <c r="BC170" s="16" t="s">
        <v>2475</v>
      </c>
      <c r="BD170" s="16" t="s">
        <v>2473</v>
      </c>
      <c r="BE170" s="16" t="s">
        <v>2481</v>
      </c>
      <c r="BF170" s="16" t="s">
        <v>186</v>
      </c>
      <c r="BG170" s="16" t="s">
        <v>2438</v>
      </c>
      <c r="BH170" s="16" t="s">
        <v>186</v>
      </c>
      <c r="BI170" s="16" t="s">
        <v>2482</v>
      </c>
      <c r="BJ170" s="16" t="s">
        <v>2483</v>
      </c>
      <c r="BK170" s="16" t="s">
        <v>2484</v>
      </c>
      <c r="BL170" s="16" t="s">
        <v>2460</v>
      </c>
      <c r="BM170" s="16" t="s">
        <v>186</v>
      </c>
      <c r="BN170" s="16" t="s">
        <v>2485</v>
      </c>
      <c r="BO170" s="16" t="s">
        <v>186</v>
      </c>
      <c r="BP170" s="16" t="s">
        <v>2486</v>
      </c>
      <c r="BQ170" s="16" t="s">
        <v>171</v>
      </c>
      <c r="BS170" s="16" t="s">
        <v>186</v>
      </c>
      <c r="BT170" s="16" t="n">
        <f aca="false">49-(COUNTBLANK(U170:BQ170))</f>
        <v>49</v>
      </c>
      <c r="BU170" s="16" t="str">
        <f aca="false">CONCATENATE("*",BS170,"*")</f>
        <v>*eat*</v>
      </c>
      <c r="BV170" s="16" t="n">
        <f aca="false">COUNTIFS(U170:BQ170,BU170)</f>
        <v>0</v>
      </c>
      <c r="BW170" s="18" t="n">
        <f aca="false">BV170/BT170</f>
        <v>0</v>
      </c>
      <c r="BZ170" s="18" t="str">
        <f aca="false">IF(BY170="","",(BY170/BT170))</f>
        <v/>
      </c>
      <c r="CA170" s="16" t="n">
        <f aca="false">COUNTIFS(U170:BQ170,BU169)</f>
        <v>0</v>
      </c>
      <c r="CB170" s="16" t="str">
        <f aca="false">IF(BX170="",BU170,BX170)</f>
        <v>*eat*</v>
      </c>
      <c r="CC170" s="16" t="n">
        <f aca="false">COUNTIFS(U170:BQ170,CB169)</f>
        <v>0</v>
      </c>
      <c r="CD170" s="18" t="n">
        <f aca="false">CC170/BT170</f>
        <v>0</v>
      </c>
      <c r="CE170" s="16" t="s">
        <v>193</v>
      </c>
      <c r="CF170" s="18" t="n">
        <f aca="false">(COUNTIFS(U170:BQ170,CE170))/BT170</f>
        <v>0</v>
      </c>
      <c r="CH170" s="16" t="s">
        <v>194</v>
      </c>
      <c r="CI170" s="18" t="n">
        <v>0</v>
      </c>
      <c r="CJ170" s="18" t="n">
        <v>0.47</v>
      </c>
      <c r="CK170" s="16" t="s">
        <v>1393</v>
      </c>
      <c r="CL170" s="16" t="s">
        <v>2457</v>
      </c>
      <c r="CP170" s="0" t="s">
        <v>3748</v>
      </c>
      <c r="CQ170" s="14" t="n">
        <v>0</v>
      </c>
      <c r="CR170" s="0" t="str">
        <f aca="false">CONCATENATE(CP170,CS170)</f>
        <v>graze*</v>
      </c>
      <c r="CS170" s="0" t="s">
        <v>3639</v>
      </c>
      <c r="CT170" s="0" t="str">
        <f aca="false">CP171</f>
        <v>exude</v>
      </c>
      <c r="CU170" s="0" t="str">
        <f aca="false">CONCATENATE(CT170,CS170)</f>
        <v>exude*</v>
      </c>
      <c r="CV170" s="14" t="n">
        <f aca="false">(COUNTIFS(U170:BQ170,CU170))/BT170</f>
        <v>0</v>
      </c>
      <c r="CX170" s="16" t="s">
        <v>3650</v>
      </c>
      <c r="CY170" s="16" t="s">
        <v>3684</v>
      </c>
      <c r="CZ170" s="16" t="s">
        <v>3642</v>
      </c>
    </row>
    <row r="171" customFormat="false" ht="14.4" hidden="false" customHeight="false" outlineLevel="0" collapsed="false">
      <c r="A171" s="4" t="s">
        <v>131</v>
      </c>
      <c r="B171" s="17" t="n">
        <v>1</v>
      </c>
      <c r="C171" s="17" t="n">
        <v>2</v>
      </c>
      <c r="D171" s="17" t="n">
        <v>1</v>
      </c>
      <c r="E171" s="17" t="n">
        <v>84</v>
      </c>
      <c r="F171" s="17" t="n">
        <v>44</v>
      </c>
      <c r="G171" s="17" t="n">
        <v>2</v>
      </c>
      <c r="H171" s="4" t="n">
        <v>2044</v>
      </c>
      <c r="I171" s="4" t="n">
        <v>12044</v>
      </c>
      <c r="J171" s="4" t="n">
        <v>2044</v>
      </c>
      <c r="K171" s="4" t="s">
        <v>200</v>
      </c>
      <c r="L171" s="4" t="s">
        <v>132</v>
      </c>
      <c r="M171" s="16" t="s">
        <v>2491</v>
      </c>
      <c r="N171" s="16" t="s">
        <v>2492</v>
      </c>
      <c r="O171" s="16" t="s">
        <v>2530</v>
      </c>
      <c r="R171" s="16" t="n">
        <f aca="false">(1+LEN(N171)-LEN(SUBSTITUTE(N171," ","")))+1</f>
        <v>5</v>
      </c>
      <c r="S171" s="16" t="n">
        <f aca="false">(1+LEN(O171)-LEN(SUBSTITUTE(O171," ","")))</f>
        <v>8</v>
      </c>
      <c r="T171" s="16" t="s">
        <v>2437</v>
      </c>
      <c r="U171" s="16" t="s">
        <v>2494</v>
      </c>
      <c r="V171" s="16" t="s">
        <v>2495</v>
      </c>
      <c r="W171" s="16" t="s">
        <v>2496</v>
      </c>
      <c r="X171" s="16" t="s">
        <v>2497</v>
      </c>
      <c r="Y171" s="16" t="s">
        <v>2498</v>
      </c>
      <c r="Z171" s="16" t="s">
        <v>2499</v>
      </c>
      <c r="AA171" s="16" t="s">
        <v>2500</v>
      </c>
      <c r="AB171" s="16" t="s">
        <v>2499</v>
      </c>
      <c r="AC171" s="16" t="s">
        <v>2501</v>
      </c>
      <c r="AD171" s="16" t="s">
        <v>2502</v>
      </c>
      <c r="AE171" s="16" t="s">
        <v>2503</v>
      </c>
      <c r="AF171" s="16" t="s">
        <v>2504</v>
      </c>
      <c r="AG171" s="16" t="s">
        <v>2505</v>
      </c>
      <c r="AH171" s="16" t="s">
        <v>2506</v>
      </c>
      <c r="AI171" s="16" t="s">
        <v>2507</v>
      </c>
      <c r="AJ171" s="16" t="s">
        <v>2499</v>
      </c>
      <c r="AK171" s="16" t="s">
        <v>555</v>
      </c>
      <c r="AL171" s="16" t="s">
        <v>2499</v>
      </c>
      <c r="AM171" s="16" t="s">
        <v>987</v>
      </c>
      <c r="AN171" s="16" t="s">
        <v>2499</v>
      </c>
      <c r="AO171" s="16" t="s">
        <v>2508</v>
      </c>
      <c r="AP171" s="16" t="s">
        <v>2509</v>
      </c>
      <c r="AQ171" s="16" t="s">
        <v>2510</v>
      </c>
      <c r="AR171" s="16" t="s">
        <v>2499</v>
      </c>
      <c r="AS171" s="16" t="s">
        <v>2499</v>
      </c>
      <c r="AT171" s="16" t="s">
        <v>2499</v>
      </c>
      <c r="AU171" s="16" t="s">
        <v>2511</v>
      </c>
      <c r="AV171" s="16" t="s">
        <v>2512</v>
      </c>
      <c r="AW171" s="16" t="s">
        <v>2513</v>
      </c>
      <c r="AX171" s="16" t="s">
        <v>1134</v>
      </c>
      <c r="AY171" s="16" t="s">
        <v>2514</v>
      </c>
      <c r="AZ171" s="16" t="s">
        <v>2499</v>
      </c>
      <c r="BA171" s="16" t="s">
        <v>2515</v>
      </c>
      <c r="BB171" s="16" t="s">
        <v>2516</v>
      </c>
      <c r="BC171" s="16" t="s">
        <v>2517</v>
      </c>
      <c r="BD171" s="16" t="s">
        <v>2499</v>
      </c>
      <c r="BE171" s="16" t="s">
        <v>2499</v>
      </c>
      <c r="BF171" s="16" t="s">
        <v>2499</v>
      </c>
      <c r="BG171" s="16" t="s">
        <v>2499</v>
      </c>
      <c r="BH171" s="16" t="s">
        <v>2518</v>
      </c>
      <c r="BI171" s="16" t="s">
        <v>2498</v>
      </c>
      <c r="BJ171" s="16" t="s">
        <v>2519</v>
      </c>
      <c r="BK171" s="16" t="s">
        <v>2520</v>
      </c>
      <c r="BL171" s="16" t="s">
        <v>2521</v>
      </c>
      <c r="BM171" s="16" t="s">
        <v>2522</v>
      </c>
      <c r="BN171" s="16" t="s">
        <v>2523</v>
      </c>
      <c r="BO171" s="16" t="s">
        <v>2524</v>
      </c>
      <c r="BP171" s="16" t="s">
        <v>2499</v>
      </c>
      <c r="BQ171" s="16" t="s">
        <v>2525</v>
      </c>
      <c r="BS171" s="16" t="s">
        <v>2520</v>
      </c>
      <c r="BT171" s="16" t="n">
        <f aca="false">49-(COUNTBLANK(U171:BQ171))</f>
        <v>49</v>
      </c>
      <c r="BU171" s="16" t="str">
        <f aca="false">CONCATENATE("*",BS171,"*")</f>
        <v>*smell*</v>
      </c>
      <c r="BV171" s="16" t="n">
        <f aca="false">COUNTIFS(U171:BQ171,BU171)</f>
        <v>0</v>
      </c>
      <c r="BW171" s="18" t="n">
        <f aca="false">BV171/BT171</f>
        <v>0</v>
      </c>
      <c r="BZ171" s="18" t="str">
        <f aca="false">IF(BY171="","",(BY171/BT171))</f>
        <v/>
      </c>
      <c r="CA171" s="16" t="n">
        <f aca="false">COUNTIFS(U171:BQ171,BU172)</f>
        <v>0</v>
      </c>
      <c r="CB171" s="16" t="str">
        <f aca="false">IF(BX171="",BU171,BX171)</f>
        <v>*smell*</v>
      </c>
      <c r="CC171" s="16" t="n">
        <f aca="false">COUNTIFS(U171:BQ171,CB172)</f>
        <v>0</v>
      </c>
      <c r="CD171" s="18" t="n">
        <f aca="false">CC171/BT171</f>
        <v>0</v>
      </c>
      <c r="CE171" s="16" t="s">
        <v>2526</v>
      </c>
      <c r="CF171" s="18" t="n">
        <f aca="false">(COUNTIFS(U171:BQ171,CE171))/BT171</f>
        <v>0</v>
      </c>
      <c r="CH171" s="16" t="s">
        <v>2527</v>
      </c>
      <c r="CI171" s="18" t="n">
        <v>0.0204081632653061</v>
      </c>
      <c r="CJ171" s="18" t="n">
        <v>0.41</v>
      </c>
      <c r="CK171" s="16" t="s">
        <v>598</v>
      </c>
      <c r="CL171" s="16" t="s">
        <v>2528</v>
      </c>
      <c r="CP171" s="0" t="s">
        <v>3749</v>
      </c>
      <c r="CQ171" s="14" t="n">
        <v>0</v>
      </c>
      <c r="CR171" s="0" t="str">
        <f aca="false">CONCATENATE(CP171,CS171)</f>
        <v>exude*</v>
      </c>
      <c r="CS171" s="0" t="s">
        <v>3639</v>
      </c>
      <c r="CT171" s="0" t="str">
        <f aca="false">CP170</f>
        <v>graze</v>
      </c>
      <c r="CU171" s="0" t="str">
        <f aca="false">CONCATENATE(CT171,CS171)</f>
        <v>graze*</v>
      </c>
      <c r="CV171" s="14" t="n">
        <f aca="false">(COUNTIFS(U171:BQ171,CU171))/BT171</f>
        <v>0</v>
      </c>
      <c r="CX171" s="16" t="s">
        <v>3650</v>
      </c>
      <c r="CY171" s="16" t="s">
        <v>3685</v>
      </c>
      <c r="CZ171" s="16" t="s">
        <v>3642</v>
      </c>
    </row>
    <row r="172" customFormat="false" ht="14.4" hidden="false" customHeight="false" outlineLevel="0" collapsed="false">
      <c r="A172" s="4" t="s">
        <v>167</v>
      </c>
      <c r="B172" s="17" t="n">
        <v>1</v>
      </c>
      <c r="C172" s="17" t="n">
        <v>2</v>
      </c>
      <c r="D172" s="17" t="n">
        <v>2</v>
      </c>
      <c r="E172" s="17" t="n">
        <v>84</v>
      </c>
      <c r="F172" s="17" t="n">
        <v>44</v>
      </c>
      <c r="G172" s="17" t="n">
        <v>3</v>
      </c>
      <c r="H172" s="4" t="n">
        <v>3044</v>
      </c>
      <c r="I172" s="4" t="n">
        <v>13044</v>
      </c>
      <c r="J172" s="4" t="n">
        <v>3044</v>
      </c>
      <c r="K172" s="4" t="s">
        <v>200</v>
      </c>
      <c r="L172" s="4" t="s">
        <v>132</v>
      </c>
      <c r="M172" s="16" t="s">
        <v>2529</v>
      </c>
      <c r="N172" s="16" t="s">
        <v>2492</v>
      </c>
      <c r="O172" s="16" t="s">
        <v>2493</v>
      </c>
      <c r="R172" s="16" t="n">
        <f aca="false">(1+LEN(N172)-LEN(SUBSTITUTE(N172," ","")))+1</f>
        <v>5</v>
      </c>
      <c r="S172" s="16" t="n">
        <f aca="false">(1+LEN(O172)-LEN(SUBSTITUTE(O172," ","")))</f>
        <v>8</v>
      </c>
      <c r="T172" s="16" t="s">
        <v>2437</v>
      </c>
      <c r="U172" s="16" t="s">
        <v>2531</v>
      </c>
      <c r="V172" s="16" t="s">
        <v>2532</v>
      </c>
      <c r="W172" s="16" t="s">
        <v>2496</v>
      </c>
      <c r="X172" s="16" t="s">
        <v>2533</v>
      </c>
      <c r="Y172" s="16" t="s">
        <v>2496</v>
      </c>
      <c r="Z172" s="16" t="s">
        <v>2533</v>
      </c>
      <c r="AA172" s="16" t="s">
        <v>2534</v>
      </c>
      <c r="AB172" s="16" t="s">
        <v>2496</v>
      </c>
      <c r="AC172" s="16" t="s">
        <v>2496</v>
      </c>
      <c r="AD172" s="16" t="s">
        <v>2535</v>
      </c>
      <c r="AE172" s="16" t="s">
        <v>2496</v>
      </c>
      <c r="AF172" s="16" t="s">
        <v>2536</v>
      </c>
      <c r="AG172" s="16" t="s">
        <v>2537</v>
      </c>
      <c r="AH172" s="16" t="s">
        <v>2531</v>
      </c>
      <c r="AI172" s="16" t="s">
        <v>2496</v>
      </c>
      <c r="AJ172" s="16" t="s">
        <v>2538</v>
      </c>
      <c r="AK172" s="16" t="s">
        <v>2539</v>
      </c>
      <c r="AL172" s="16" t="s">
        <v>2540</v>
      </c>
      <c r="AM172" s="16" t="s">
        <v>2541</v>
      </c>
      <c r="AN172" s="16" t="s">
        <v>2496</v>
      </c>
      <c r="AO172" s="16" t="s">
        <v>2496</v>
      </c>
      <c r="AP172" s="16" t="s">
        <v>2496</v>
      </c>
      <c r="AQ172" s="16" t="s">
        <v>2496</v>
      </c>
      <c r="AR172" s="16" t="s">
        <v>2496</v>
      </c>
      <c r="AS172" s="16" t="s">
        <v>2499</v>
      </c>
      <c r="AT172" s="16" t="s">
        <v>2542</v>
      </c>
      <c r="AU172" s="16" t="s">
        <v>2496</v>
      </c>
      <c r="AV172" s="16" t="s">
        <v>2496</v>
      </c>
      <c r="AW172" s="16" t="s">
        <v>2543</v>
      </c>
      <c r="AX172" s="16" t="s">
        <v>1652</v>
      </c>
      <c r="AY172" s="16" t="s">
        <v>2544</v>
      </c>
      <c r="AZ172" s="16" t="s">
        <v>2496</v>
      </c>
      <c r="BA172" s="16" t="s">
        <v>2545</v>
      </c>
      <c r="BB172" s="16" t="s">
        <v>2496</v>
      </c>
      <c r="BC172" s="16" t="s">
        <v>2546</v>
      </c>
      <c r="BD172" s="16" t="s">
        <v>2547</v>
      </c>
      <c r="BE172" s="16" t="s">
        <v>2539</v>
      </c>
      <c r="BF172" s="16" t="s">
        <v>2533</v>
      </c>
      <c r="BG172" s="16" t="s">
        <v>2548</v>
      </c>
      <c r="BH172" s="16" t="s">
        <v>2496</v>
      </c>
      <c r="BI172" s="16" t="s">
        <v>2549</v>
      </c>
      <c r="BJ172" s="16" t="s">
        <v>2533</v>
      </c>
      <c r="BK172" s="16" t="s">
        <v>2550</v>
      </c>
      <c r="BL172" s="16" t="s">
        <v>2551</v>
      </c>
      <c r="BM172" s="16" t="s">
        <v>2552</v>
      </c>
      <c r="BN172" s="16" t="s">
        <v>2496</v>
      </c>
      <c r="BO172" s="16" t="s">
        <v>987</v>
      </c>
      <c r="BP172" s="16" t="s">
        <v>2496</v>
      </c>
      <c r="BQ172" s="16" t="s">
        <v>2511</v>
      </c>
      <c r="BS172" s="16" t="s">
        <v>598</v>
      </c>
      <c r="BT172" s="16" t="n">
        <f aca="false">49-(COUNTBLANK(U172:BQ172))</f>
        <v>49</v>
      </c>
      <c r="BU172" s="16" t="str">
        <f aca="false">CONCATENATE("*",BS172,"*")</f>
        <v>*taste*</v>
      </c>
      <c r="BV172" s="16" t="n">
        <f aca="false">COUNTIFS(U172:BQ172,BU172)</f>
        <v>0</v>
      </c>
      <c r="BW172" s="18" t="n">
        <f aca="false">BV172/BT172</f>
        <v>0</v>
      </c>
      <c r="BZ172" s="18" t="str">
        <f aca="false">IF(BY172="","",(BY172/BT172))</f>
        <v/>
      </c>
      <c r="CA172" s="16" t="n">
        <f aca="false">COUNTIFS(U172:BQ172,BU171)</f>
        <v>0</v>
      </c>
      <c r="CB172" s="16" t="str">
        <f aca="false">IF(BX172="",BU172,BX172)</f>
        <v>*taste*</v>
      </c>
      <c r="CC172" s="16" t="n">
        <f aca="false">COUNTIFS(U172:BQ172,CB171)</f>
        <v>0</v>
      </c>
      <c r="CD172" s="18" t="n">
        <f aca="false">CC172/BT172</f>
        <v>0</v>
      </c>
      <c r="CE172" s="16" t="s">
        <v>2553</v>
      </c>
      <c r="CF172" s="18" t="n">
        <f aca="false">(COUNTIFS(U172:BQ172,CE172))/BT172</f>
        <v>0</v>
      </c>
      <c r="CH172" s="16" t="s">
        <v>2554</v>
      </c>
      <c r="CI172" s="18" t="n">
        <v>0.0204081632653061</v>
      </c>
      <c r="CJ172" s="18" t="n">
        <v>0.47</v>
      </c>
      <c r="CK172" s="16" t="s">
        <v>2520</v>
      </c>
      <c r="CL172" s="16" t="s">
        <v>2528</v>
      </c>
      <c r="CP172" s="0" t="s">
        <v>2710</v>
      </c>
      <c r="CQ172" s="14" t="n">
        <v>0</v>
      </c>
      <c r="CR172" s="0" t="str">
        <f aca="false">CONCATENATE(CP172,CS172)</f>
        <v>flavor*</v>
      </c>
      <c r="CS172" s="0" t="s">
        <v>3639</v>
      </c>
      <c r="CT172" s="0" t="str">
        <f aca="false">CP173</f>
        <v>utter</v>
      </c>
      <c r="CU172" s="0" t="str">
        <f aca="false">CONCATENATE(CT172,CS172)</f>
        <v>utter*</v>
      </c>
      <c r="CV172" s="14" t="n">
        <f aca="false">(COUNTIFS(U172:BQ172,CU172))/BT172</f>
        <v>0</v>
      </c>
      <c r="CX172" s="16" t="s">
        <v>3650</v>
      </c>
      <c r="CY172" s="16" t="s">
        <v>3685</v>
      </c>
      <c r="CZ172" s="16" t="s">
        <v>3642</v>
      </c>
    </row>
    <row r="173" customFormat="false" ht="14.4" hidden="false" customHeight="false" outlineLevel="0" collapsed="false">
      <c r="A173" s="4" t="s">
        <v>131</v>
      </c>
      <c r="B173" s="17" t="n">
        <v>1</v>
      </c>
      <c r="C173" s="17" t="n">
        <v>2</v>
      </c>
      <c r="D173" s="17" t="n">
        <v>1</v>
      </c>
      <c r="E173" s="17" t="n">
        <v>86</v>
      </c>
      <c r="F173" s="17" t="n">
        <v>45</v>
      </c>
      <c r="G173" s="17" t="n">
        <v>2</v>
      </c>
      <c r="H173" s="4" t="n">
        <v>2045</v>
      </c>
      <c r="I173" s="4" t="n">
        <v>12045</v>
      </c>
      <c r="J173" s="4" t="n">
        <v>2045</v>
      </c>
      <c r="K173" s="4" t="s">
        <v>200</v>
      </c>
      <c r="L173" s="4" t="s">
        <v>132</v>
      </c>
      <c r="M173" s="16" t="s">
        <v>2556</v>
      </c>
      <c r="N173" s="16" t="s">
        <v>835</v>
      </c>
      <c r="O173" s="16" t="s">
        <v>2576</v>
      </c>
      <c r="R173" s="16" t="n">
        <f aca="false">(1+LEN(N173)-LEN(SUBSTITUTE(N173," ","")))+1</f>
        <v>5</v>
      </c>
      <c r="S173" s="16" t="n">
        <f aca="false">(1+LEN(O173)-LEN(SUBSTITUTE(O173," ","")))</f>
        <v>9</v>
      </c>
      <c r="T173" s="16" t="s">
        <v>2437</v>
      </c>
      <c r="U173" s="16" t="s">
        <v>2558</v>
      </c>
      <c r="V173" s="16" t="s">
        <v>2559</v>
      </c>
      <c r="W173" s="16" t="s">
        <v>2560</v>
      </c>
      <c r="X173" s="16" t="s">
        <v>2561</v>
      </c>
      <c r="Y173" s="16" t="s">
        <v>2562</v>
      </c>
      <c r="Z173" s="16" t="s">
        <v>2563</v>
      </c>
      <c r="AA173" s="16" t="s">
        <v>2560</v>
      </c>
      <c r="AB173" s="16" t="s">
        <v>1520</v>
      </c>
      <c r="AC173" s="16" t="s">
        <v>2561</v>
      </c>
      <c r="AD173" s="16" t="s">
        <v>892</v>
      </c>
      <c r="AE173" s="16" t="s">
        <v>2561</v>
      </c>
      <c r="AF173" s="16" t="s">
        <v>2564</v>
      </c>
      <c r="AG173" s="16" t="s">
        <v>2563</v>
      </c>
      <c r="AH173" s="16" t="s">
        <v>2563</v>
      </c>
      <c r="AI173" s="16" t="s">
        <v>2565</v>
      </c>
      <c r="AJ173" s="16" t="s">
        <v>2561</v>
      </c>
      <c r="AK173" s="16" t="s">
        <v>1850</v>
      </c>
      <c r="AL173" s="16" t="s">
        <v>2566</v>
      </c>
      <c r="AM173" s="16" t="s">
        <v>2563</v>
      </c>
      <c r="AN173" s="16" t="s">
        <v>2563</v>
      </c>
      <c r="AO173" s="16" t="s">
        <v>2566</v>
      </c>
      <c r="AP173" s="16" t="s">
        <v>892</v>
      </c>
      <c r="AQ173" s="16" t="s">
        <v>690</v>
      </c>
      <c r="AR173" s="16" t="s">
        <v>2562</v>
      </c>
      <c r="AS173" s="16" t="s">
        <v>2562</v>
      </c>
      <c r="AT173" s="16" t="s">
        <v>2567</v>
      </c>
      <c r="AU173" s="16" t="s">
        <v>892</v>
      </c>
      <c r="AV173" s="16" t="s">
        <v>2568</v>
      </c>
      <c r="AW173" s="16" t="s">
        <v>2563</v>
      </c>
      <c r="AX173" s="16" t="s">
        <v>892</v>
      </c>
      <c r="AY173" s="16" t="s">
        <v>892</v>
      </c>
      <c r="AZ173" s="16" t="s">
        <v>2563</v>
      </c>
      <c r="BA173" s="16" t="s">
        <v>2004</v>
      </c>
      <c r="BB173" s="16" t="s">
        <v>892</v>
      </c>
      <c r="BC173" s="16" t="s">
        <v>2563</v>
      </c>
      <c r="BD173" s="16" t="s">
        <v>2563</v>
      </c>
      <c r="BE173" s="16" t="s">
        <v>2560</v>
      </c>
      <c r="BF173" s="16" t="s">
        <v>892</v>
      </c>
      <c r="BG173" s="16" t="s">
        <v>1520</v>
      </c>
      <c r="BH173" s="16" t="s">
        <v>2569</v>
      </c>
      <c r="BI173" s="16" t="s">
        <v>892</v>
      </c>
      <c r="BJ173" s="16" t="s">
        <v>2563</v>
      </c>
      <c r="BK173" s="16" t="s">
        <v>892</v>
      </c>
      <c r="BL173" s="16" t="s">
        <v>2570</v>
      </c>
      <c r="BM173" s="16" t="s">
        <v>1850</v>
      </c>
      <c r="BN173" s="16" t="s">
        <v>2571</v>
      </c>
      <c r="BO173" s="16" t="s">
        <v>892</v>
      </c>
      <c r="BP173" s="16" t="s">
        <v>2562</v>
      </c>
      <c r="BQ173" s="16" t="s">
        <v>2572</v>
      </c>
      <c r="BS173" s="16" t="s">
        <v>892</v>
      </c>
      <c r="BT173" s="16" t="n">
        <f aca="false">49-(COUNTBLANK(U173:BQ173))</f>
        <v>49</v>
      </c>
      <c r="BU173" s="16" t="str">
        <f aca="false">CONCATENATE("*",BS173,"*")</f>
        <v>*speak*</v>
      </c>
      <c r="BV173" s="16" t="n">
        <f aca="false">COUNTIFS(U173:BQ173,BU173)</f>
        <v>0</v>
      </c>
      <c r="BW173" s="18" t="n">
        <f aca="false">BV173/BT173</f>
        <v>0</v>
      </c>
      <c r="BZ173" s="18" t="str">
        <f aca="false">IF(BY173="","",(BY173/BT173))</f>
        <v/>
      </c>
      <c r="CA173" s="16" t="n">
        <f aca="false">COUNTIFS(U173:BQ173,BU174)</f>
        <v>0</v>
      </c>
      <c r="CB173" s="16" t="str">
        <f aca="false">IF(BX173="",BU173,BX173)</f>
        <v>*speak*</v>
      </c>
      <c r="CC173" s="16" t="n">
        <f aca="false">COUNTIFS(U173:BQ173,CB174)</f>
        <v>0</v>
      </c>
      <c r="CD173" s="18" t="n">
        <f aca="false">CC173/BT173</f>
        <v>0</v>
      </c>
      <c r="CE173" s="16" t="s">
        <v>2573</v>
      </c>
      <c r="CF173" s="18" t="n">
        <f aca="false">(COUNTIFS(U173:BQ173,CE173))/BT173</f>
        <v>0</v>
      </c>
      <c r="CH173" s="16" t="s">
        <v>1534</v>
      </c>
      <c r="CI173" s="18" t="n">
        <v>0.102040816326531</v>
      </c>
      <c r="CJ173" s="18" t="n">
        <v>0.63</v>
      </c>
      <c r="CK173" s="16" t="s">
        <v>186</v>
      </c>
      <c r="CL173" s="16" t="s">
        <v>2574</v>
      </c>
      <c r="CP173" s="0" t="s">
        <v>3750</v>
      </c>
      <c r="CQ173" s="14" t="n">
        <v>0</v>
      </c>
      <c r="CR173" s="0" t="str">
        <f aca="false">CONCATENATE(CP173,CS173)</f>
        <v>utter*</v>
      </c>
      <c r="CS173" s="0" t="s">
        <v>3639</v>
      </c>
      <c r="CT173" s="0" t="str">
        <f aca="false">CP174</f>
        <v>taste</v>
      </c>
      <c r="CU173" s="0" t="str">
        <f aca="false">CONCATENATE(CT173,CS173)</f>
        <v>taste*</v>
      </c>
      <c r="CV173" s="14" t="n">
        <f aca="false">(COUNTIFS(U173:BQ173,CU173))/BT173</f>
        <v>0</v>
      </c>
      <c r="CX173" s="16" t="s">
        <v>3650</v>
      </c>
      <c r="CY173" s="16" t="s">
        <v>3686</v>
      </c>
      <c r="CZ173" s="16" t="s">
        <v>3642</v>
      </c>
    </row>
    <row r="174" customFormat="false" ht="14.4" hidden="false" customHeight="false" outlineLevel="0" collapsed="false">
      <c r="A174" s="4" t="s">
        <v>167</v>
      </c>
      <c r="B174" s="17" t="n">
        <v>1</v>
      </c>
      <c r="C174" s="17" t="n">
        <v>2</v>
      </c>
      <c r="D174" s="17" t="n">
        <v>2</v>
      </c>
      <c r="E174" s="17" t="n">
        <v>86</v>
      </c>
      <c r="F174" s="17" t="n">
        <v>45</v>
      </c>
      <c r="G174" s="17" t="n">
        <v>3</v>
      </c>
      <c r="H174" s="4" t="n">
        <v>3045</v>
      </c>
      <c r="I174" s="4" t="n">
        <v>13045</v>
      </c>
      <c r="J174" s="4" t="n">
        <v>3045</v>
      </c>
      <c r="K174" s="4" t="s">
        <v>200</v>
      </c>
      <c r="L174" s="4" t="s">
        <v>132</v>
      </c>
      <c r="M174" s="16" t="s">
        <v>2575</v>
      </c>
      <c r="N174" s="16" t="s">
        <v>835</v>
      </c>
      <c r="O174" s="16" t="s">
        <v>2557</v>
      </c>
      <c r="R174" s="16" t="n">
        <f aca="false">(1+LEN(N174)-LEN(SUBSTITUTE(N174," ","")))+1</f>
        <v>5</v>
      </c>
      <c r="S174" s="16" t="n">
        <f aca="false">(1+LEN(O174)-LEN(SUBSTITUTE(O174," ","")))</f>
        <v>9</v>
      </c>
      <c r="T174" s="16" t="s">
        <v>2437</v>
      </c>
      <c r="U174" s="16" t="s">
        <v>2561</v>
      </c>
      <c r="V174" s="16" t="s">
        <v>2561</v>
      </c>
      <c r="W174" s="16" t="s">
        <v>2577</v>
      </c>
      <c r="X174" s="16" t="s">
        <v>2009</v>
      </c>
      <c r="Y174" s="16" t="s">
        <v>2578</v>
      </c>
      <c r="Z174" s="16" t="s">
        <v>2561</v>
      </c>
      <c r="AA174" s="16" t="s">
        <v>2579</v>
      </c>
      <c r="AB174" s="16" t="s">
        <v>2561</v>
      </c>
      <c r="AC174" s="16" t="s">
        <v>2580</v>
      </c>
      <c r="AD174" s="16" t="s">
        <v>186</v>
      </c>
      <c r="AE174" s="16" t="s">
        <v>186</v>
      </c>
      <c r="AF174" s="16" t="s">
        <v>2581</v>
      </c>
      <c r="AG174" s="16" t="s">
        <v>2582</v>
      </c>
      <c r="AH174" s="16" t="s">
        <v>186</v>
      </c>
      <c r="AI174" s="16" t="s">
        <v>186</v>
      </c>
      <c r="AJ174" s="16" t="s">
        <v>2561</v>
      </c>
      <c r="AK174" s="16" t="s">
        <v>2583</v>
      </c>
      <c r="AL174" s="16" t="s">
        <v>186</v>
      </c>
      <c r="AM174" s="16" t="s">
        <v>2561</v>
      </c>
      <c r="AN174" s="16" t="s">
        <v>186</v>
      </c>
      <c r="AO174" s="16" t="s">
        <v>186</v>
      </c>
      <c r="AP174" s="16" t="s">
        <v>2580</v>
      </c>
      <c r="AQ174" s="16" t="s">
        <v>2561</v>
      </c>
      <c r="AR174" s="16" t="s">
        <v>2580</v>
      </c>
      <c r="AS174" s="16" t="s">
        <v>2584</v>
      </c>
      <c r="AT174" s="16" t="s">
        <v>2561</v>
      </c>
      <c r="AU174" s="16" t="s">
        <v>186</v>
      </c>
      <c r="AV174" s="16" t="s">
        <v>186</v>
      </c>
      <c r="AW174" s="16" t="s">
        <v>2580</v>
      </c>
      <c r="AX174" s="16" t="s">
        <v>1520</v>
      </c>
      <c r="AY174" s="16" t="s">
        <v>186</v>
      </c>
      <c r="AZ174" s="16" t="s">
        <v>2563</v>
      </c>
      <c r="BA174" s="16" t="s">
        <v>2585</v>
      </c>
      <c r="BB174" s="16" t="s">
        <v>186</v>
      </c>
      <c r="BC174" s="16" t="s">
        <v>2586</v>
      </c>
      <c r="BD174" s="16" t="s">
        <v>2587</v>
      </c>
      <c r="BE174" s="16" t="s">
        <v>2588</v>
      </c>
      <c r="BF174" s="16" t="s">
        <v>186</v>
      </c>
      <c r="BG174" s="16" t="s">
        <v>2589</v>
      </c>
      <c r="BH174" s="16" t="s">
        <v>2580</v>
      </c>
      <c r="BI174" s="16" t="s">
        <v>2588</v>
      </c>
      <c r="BJ174" s="16" t="s">
        <v>2590</v>
      </c>
      <c r="BK174" s="16" t="s">
        <v>2591</v>
      </c>
      <c r="BL174" s="16" t="s">
        <v>2592</v>
      </c>
      <c r="BM174" s="16" t="s">
        <v>711</v>
      </c>
      <c r="BO174" s="16" t="s">
        <v>2563</v>
      </c>
      <c r="BP174" s="16" t="s">
        <v>2593</v>
      </c>
      <c r="BQ174" s="16" t="s">
        <v>190</v>
      </c>
      <c r="BS174" s="16" t="s">
        <v>186</v>
      </c>
      <c r="BT174" s="16" t="n">
        <f aca="false">49-(COUNTBLANK(U174:BQ174))</f>
        <v>48</v>
      </c>
      <c r="BU174" s="16" t="str">
        <f aca="false">CONCATENATE("*",BS174,"*")</f>
        <v>*eat*</v>
      </c>
      <c r="BV174" s="16" t="n">
        <f aca="false">COUNTIFS(U174:BQ174,BU174)</f>
        <v>0</v>
      </c>
      <c r="BW174" s="18" t="n">
        <f aca="false">BV174/BT174</f>
        <v>0</v>
      </c>
      <c r="BZ174" s="18" t="str">
        <f aca="false">IF(BY174="","",(BY174/BT174))</f>
        <v/>
      </c>
      <c r="CA174" s="16" t="n">
        <f aca="false">COUNTIFS(U174:BQ174,BU173)</f>
        <v>0</v>
      </c>
      <c r="CB174" s="16" t="str">
        <f aca="false">IF(BX174="",BU174,BX174)</f>
        <v>*eat*</v>
      </c>
      <c r="CC174" s="16" t="n">
        <f aca="false">COUNTIFS(U174:BQ174,CB173)</f>
        <v>0</v>
      </c>
      <c r="CD174" s="18" t="n">
        <f aca="false">CC174/BT174</f>
        <v>0</v>
      </c>
      <c r="CE174" s="16" t="s">
        <v>193</v>
      </c>
      <c r="CF174" s="18" t="n">
        <f aca="false">(COUNTIFS(U174:BQ174,CE174))/BT174</f>
        <v>0</v>
      </c>
      <c r="CH174" s="16" t="s">
        <v>194</v>
      </c>
      <c r="CI174" s="18" t="n">
        <v>0.0416666666666667</v>
      </c>
      <c r="CJ174" s="18" t="n">
        <v>0.69</v>
      </c>
      <c r="CK174" s="16" t="s">
        <v>892</v>
      </c>
      <c r="CL174" s="16" t="s">
        <v>2574</v>
      </c>
      <c r="CP174" s="0" t="s">
        <v>598</v>
      </c>
      <c r="CQ174" s="14" t="n">
        <v>0</v>
      </c>
      <c r="CR174" s="0" t="str">
        <f aca="false">CONCATENATE(CP174,CS174)</f>
        <v>taste*</v>
      </c>
      <c r="CS174" s="0" t="s">
        <v>3639</v>
      </c>
      <c r="CT174" s="0" t="str">
        <f aca="false">CP173</f>
        <v>utter</v>
      </c>
      <c r="CU174" s="0" t="str">
        <f aca="false">CONCATENATE(CT174,CS174)</f>
        <v>utter*</v>
      </c>
      <c r="CV174" s="14" t="n">
        <f aca="false">(COUNTIFS(U174:BQ174,CU174))/BT174</f>
        <v>0</v>
      </c>
      <c r="CX174" s="16" t="s">
        <v>3650</v>
      </c>
      <c r="CY174" s="16" t="s">
        <v>3686</v>
      </c>
      <c r="CZ174" s="16" t="s">
        <v>3642</v>
      </c>
    </row>
    <row r="175" customFormat="false" ht="14.4" hidden="false" customHeight="false" outlineLevel="0" collapsed="false">
      <c r="A175" s="4" t="s">
        <v>197</v>
      </c>
      <c r="B175" s="17" t="n">
        <v>1</v>
      </c>
      <c r="C175" s="17" t="n">
        <v>2</v>
      </c>
      <c r="D175" s="17" t="n">
        <v>1</v>
      </c>
      <c r="E175" s="17" t="n">
        <v>87</v>
      </c>
      <c r="F175" s="17" t="n">
        <v>46</v>
      </c>
      <c r="G175" s="17" t="n">
        <v>2</v>
      </c>
      <c r="H175" s="4" t="n">
        <v>2046</v>
      </c>
      <c r="I175" s="4" t="n">
        <v>12046</v>
      </c>
      <c r="J175" s="4" t="n">
        <v>2046</v>
      </c>
      <c r="K175" s="4" t="s">
        <v>200</v>
      </c>
      <c r="L175" s="4" t="s">
        <v>132</v>
      </c>
      <c r="M175" s="16" t="s">
        <v>2597</v>
      </c>
      <c r="N175" s="16" t="s">
        <v>2598</v>
      </c>
      <c r="O175" s="16" t="s">
        <v>2621</v>
      </c>
      <c r="R175" s="16" t="n">
        <f aca="false">(1+LEN(N175)-LEN(SUBSTITUTE(N175," ","")))+1</f>
        <v>4</v>
      </c>
      <c r="S175" s="16" t="n">
        <f aca="false">(1+LEN(O175)-LEN(SUBSTITUTE(O175," ","")))</f>
        <v>8</v>
      </c>
      <c r="T175" s="16" t="s">
        <v>2437</v>
      </c>
      <c r="U175" s="16" t="s">
        <v>2600</v>
      </c>
      <c r="V175" s="16" t="s">
        <v>2601</v>
      </c>
      <c r="W175" s="16" t="s">
        <v>2602</v>
      </c>
      <c r="X175" s="16" t="s">
        <v>1919</v>
      </c>
      <c r="Y175" s="16" t="s">
        <v>2603</v>
      </c>
      <c r="Z175" s="16" t="s">
        <v>1982</v>
      </c>
      <c r="AA175" s="16" t="s">
        <v>2604</v>
      </c>
      <c r="AB175" s="16" t="s">
        <v>1625</v>
      </c>
      <c r="AC175" s="16" t="s">
        <v>2605</v>
      </c>
      <c r="AD175" s="16" t="s">
        <v>1625</v>
      </c>
      <c r="AE175" s="16" t="s">
        <v>2606</v>
      </c>
      <c r="AF175" s="16" t="s">
        <v>2603</v>
      </c>
      <c r="AG175" s="16" t="s">
        <v>2607</v>
      </c>
      <c r="AH175" s="16" t="s">
        <v>1625</v>
      </c>
      <c r="AI175" s="16" t="s">
        <v>2608</v>
      </c>
      <c r="AJ175" s="16" t="s">
        <v>2609</v>
      </c>
      <c r="AK175" s="16" t="s">
        <v>186</v>
      </c>
      <c r="AL175" s="16" t="s">
        <v>1309</v>
      </c>
      <c r="AM175" s="16" t="s">
        <v>1625</v>
      </c>
      <c r="AN175" s="16" t="s">
        <v>1309</v>
      </c>
      <c r="AO175" s="16" t="s">
        <v>1982</v>
      </c>
      <c r="AP175" s="16" t="s">
        <v>1982</v>
      </c>
      <c r="AQ175" s="16" t="s">
        <v>304</v>
      </c>
      <c r="AR175" s="16" t="s">
        <v>1625</v>
      </c>
      <c r="AS175" s="16" t="s">
        <v>2610</v>
      </c>
      <c r="AT175" s="16" t="s">
        <v>2611</v>
      </c>
      <c r="AU175" s="16" t="s">
        <v>1625</v>
      </c>
      <c r="AV175" s="16" t="s">
        <v>2612</v>
      </c>
      <c r="AW175" s="16" t="s">
        <v>2613</v>
      </c>
      <c r="AX175" s="16" t="s">
        <v>186</v>
      </c>
      <c r="AY175" s="16" t="s">
        <v>304</v>
      </c>
      <c r="AZ175" s="16" t="s">
        <v>2614</v>
      </c>
      <c r="BA175" s="16" t="s">
        <v>1919</v>
      </c>
      <c r="BB175" s="16" t="s">
        <v>1309</v>
      </c>
      <c r="BC175" s="16" t="s">
        <v>2615</v>
      </c>
      <c r="BD175" s="16" t="s">
        <v>1827</v>
      </c>
      <c r="BE175" s="16" t="s">
        <v>1982</v>
      </c>
      <c r="BF175" s="16" t="s">
        <v>304</v>
      </c>
      <c r="BG175" s="16" t="s">
        <v>1625</v>
      </c>
      <c r="BH175" s="16" t="s">
        <v>2603</v>
      </c>
      <c r="BI175" s="16" t="s">
        <v>711</v>
      </c>
      <c r="BJ175" s="16" t="s">
        <v>2616</v>
      </c>
      <c r="BK175" s="16" t="s">
        <v>1827</v>
      </c>
      <c r="BL175" s="16" t="s">
        <v>1721</v>
      </c>
      <c r="BM175" s="16" t="s">
        <v>1309</v>
      </c>
      <c r="BN175" s="16" t="s">
        <v>2617</v>
      </c>
      <c r="BO175" s="16" t="s">
        <v>2618</v>
      </c>
      <c r="BP175" s="16" t="s">
        <v>1625</v>
      </c>
      <c r="BQ175" s="16" t="s">
        <v>2605</v>
      </c>
      <c r="BS175" s="16" t="s">
        <v>1309</v>
      </c>
      <c r="BT175" s="16" t="n">
        <f aca="false">49-(COUNTBLANK(U175:BQ175))</f>
        <v>49</v>
      </c>
      <c r="BU175" s="16" t="str">
        <f aca="false">CONCATENATE("*",BS175,"*")</f>
        <v>*relax*</v>
      </c>
      <c r="BV175" s="16" t="n">
        <f aca="false">COUNTIFS(U175:BQ175,BU175)</f>
        <v>0</v>
      </c>
      <c r="BW175" s="18" t="n">
        <f aca="false">BV175/BT175</f>
        <v>0</v>
      </c>
      <c r="BX175" s="16" t="s">
        <v>1946</v>
      </c>
      <c r="BY175" s="16" t="n">
        <f aca="false">COUNTIFS(U175:BQ175,BX175)</f>
        <v>0</v>
      </c>
      <c r="BZ175" s="18" t="n">
        <f aca="false">IF(BY175="","",(BY175/BT175))</f>
        <v>0</v>
      </c>
      <c r="CA175" s="16" t="n">
        <f aca="false">COUNTIFS(U175:BQ175,BU176)</f>
        <v>0</v>
      </c>
      <c r="CB175" s="16" t="str">
        <f aca="false">IF(BX175="",BU175,BX175)</f>
        <v>*sit*</v>
      </c>
      <c r="CC175" s="16" t="n">
        <f aca="false">COUNTIFS(U175:BQ175,CB176)</f>
        <v>0</v>
      </c>
      <c r="CD175" s="18" t="n">
        <f aca="false">CC175/BT175</f>
        <v>0</v>
      </c>
      <c r="CE175" s="16" t="s">
        <v>1946</v>
      </c>
      <c r="CF175" s="18" t="n">
        <f aca="false">(COUNTIFS(U175:BQ175,CE175))/BT175</f>
        <v>0</v>
      </c>
      <c r="CH175" s="16" t="s">
        <v>1947</v>
      </c>
      <c r="CI175" s="18" t="n">
        <v>0.0408163265306122</v>
      </c>
      <c r="CJ175" s="18" t="n">
        <v>0.27</v>
      </c>
      <c r="CK175" s="16" t="s">
        <v>560</v>
      </c>
      <c r="CL175" s="16" t="s">
        <v>2619</v>
      </c>
      <c r="CX175" s="16" t="s">
        <v>3650</v>
      </c>
      <c r="CY175" s="16" t="s">
        <v>3687</v>
      </c>
      <c r="CZ175" s="16" t="s">
        <v>3642</v>
      </c>
    </row>
    <row r="176" customFormat="false" ht="14.4" hidden="false" customHeight="false" outlineLevel="0" collapsed="false">
      <c r="A176" s="4" t="s">
        <v>131</v>
      </c>
      <c r="B176" s="17" t="n">
        <v>1</v>
      </c>
      <c r="C176" s="17" t="n">
        <v>2</v>
      </c>
      <c r="D176" s="17" t="n">
        <v>2</v>
      </c>
      <c r="E176" s="17" t="n">
        <v>87</v>
      </c>
      <c r="F176" s="17" t="n">
        <v>46</v>
      </c>
      <c r="G176" s="17" t="n">
        <v>3</v>
      </c>
      <c r="H176" s="4" t="n">
        <v>3046</v>
      </c>
      <c r="I176" s="4" t="n">
        <v>13046</v>
      </c>
      <c r="J176" s="4" t="n">
        <v>3046</v>
      </c>
      <c r="K176" s="4" t="s">
        <v>200</v>
      </c>
      <c r="L176" s="4" t="s">
        <v>132</v>
      </c>
      <c r="M176" s="16" t="s">
        <v>2620</v>
      </c>
      <c r="N176" s="16" t="s">
        <v>2598</v>
      </c>
      <c r="O176" s="16" t="s">
        <v>2599</v>
      </c>
      <c r="R176" s="16" t="n">
        <f aca="false">(1+LEN(N176)-LEN(SUBSTITUTE(N176," ","")))+1</f>
        <v>4</v>
      </c>
      <c r="S176" s="16" t="n">
        <f aca="false">(1+LEN(O176)-LEN(SUBSTITUTE(O176," ","")))</f>
        <v>8</v>
      </c>
      <c r="T176" s="16" t="s">
        <v>2437</v>
      </c>
      <c r="U176" s="16" t="s">
        <v>2622</v>
      </c>
      <c r="V176" s="16" t="s">
        <v>2623</v>
      </c>
      <c r="W176" s="16" t="s">
        <v>2624</v>
      </c>
      <c r="X176" s="16" t="s">
        <v>2625</v>
      </c>
      <c r="Y176" s="16" t="s">
        <v>2626</v>
      </c>
      <c r="Z176" s="16" t="s">
        <v>2627</v>
      </c>
      <c r="AA176" s="16" t="s">
        <v>2622</v>
      </c>
      <c r="AB176" s="16" t="s">
        <v>2626</v>
      </c>
      <c r="AC176" s="16" t="s">
        <v>2628</v>
      </c>
      <c r="AD176" s="16" t="s">
        <v>2629</v>
      </c>
      <c r="AE176" s="16" t="s">
        <v>560</v>
      </c>
      <c r="AF176" s="16" t="s">
        <v>2630</v>
      </c>
      <c r="AG176" s="16" t="s">
        <v>2631</v>
      </c>
      <c r="AH176" s="16" t="s">
        <v>560</v>
      </c>
      <c r="AI176" s="16" t="s">
        <v>2632</v>
      </c>
      <c r="AJ176" s="16" t="s">
        <v>2633</v>
      </c>
      <c r="AK176" s="16" t="s">
        <v>2634</v>
      </c>
      <c r="AL176" s="16" t="s">
        <v>2635</v>
      </c>
      <c r="AM176" s="16" t="s">
        <v>2636</v>
      </c>
      <c r="AN176" s="16" t="s">
        <v>2637</v>
      </c>
      <c r="AO176" s="16" t="s">
        <v>2638</v>
      </c>
      <c r="AP176" s="16" t="s">
        <v>2639</v>
      </c>
      <c r="AQ176" s="16" t="s">
        <v>2622</v>
      </c>
      <c r="AR176" s="16" t="s">
        <v>2640</v>
      </c>
      <c r="AS176" s="16" t="s">
        <v>537</v>
      </c>
      <c r="AT176" s="16" t="s">
        <v>2641</v>
      </c>
      <c r="AU176" s="16" t="s">
        <v>2640</v>
      </c>
      <c r="AV176" s="16" t="s">
        <v>560</v>
      </c>
      <c r="AW176" s="16" t="s">
        <v>2626</v>
      </c>
      <c r="AX176" s="16" t="s">
        <v>190</v>
      </c>
      <c r="AY176" s="16" t="s">
        <v>1309</v>
      </c>
      <c r="AZ176" s="16" t="s">
        <v>2642</v>
      </c>
      <c r="BA176" s="16" t="s">
        <v>2643</v>
      </c>
      <c r="BB176" s="16" t="s">
        <v>2644</v>
      </c>
      <c r="BC176" s="16" t="s">
        <v>2639</v>
      </c>
      <c r="BD176" s="16" t="s">
        <v>2645</v>
      </c>
      <c r="BE176" s="16" t="s">
        <v>2646</v>
      </c>
      <c r="BF176" s="16" t="s">
        <v>2622</v>
      </c>
      <c r="BG176" s="16" t="s">
        <v>2637</v>
      </c>
      <c r="BH176" s="16" t="s">
        <v>2641</v>
      </c>
      <c r="BI176" s="16" t="s">
        <v>2647</v>
      </c>
      <c r="BJ176" s="16" t="s">
        <v>2628</v>
      </c>
      <c r="BK176" s="16" t="s">
        <v>2626</v>
      </c>
      <c r="BL176" s="16" t="s">
        <v>2648</v>
      </c>
      <c r="BM176" s="16" t="s">
        <v>190</v>
      </c>
      <c r="BO176" s="16" t="s">
        <v>2626</v>
      </c>
      <c r="BP176" s="16" t="s">
        <v>2628</v>
      </c>
      <c r="BQ176" s="16" t="s">
        <v>1721</v>
      </c>
      <c r="BS176" s="16" t="s">
        <v>2187</v>
      </c>
      <c r="BT176" s="16" t="n">
        <f aca="false">49-(COUNTBLANK(U176:BQ176))</f>
        <v>48</v>
      </c>
      <c r="BU176" s="16" t="str">
        <f aca="false">CONCATENATE("*",BS176,"*")</f>
        <v>*rehearse*</v>
      </c>
      <c r="BV176" s="16" t="n">
        <f aca="false">COUNTIFS(U176:BQ176,BU176)</f>
        <v>0</v>
      </c>
      <c r="BW176" s="18" t="n">
        <f aca="false">BV176/BT176</f>
        <v>0</v>
      </c>
      <c r="BX176" s="16" t="s">
        <v>813</v>
      </c>
      <c r="BY176" s="16" t="n">
        <f aca="false">COUNTIFS(U176:BQ176,BX176)</f>
        <v>0</v>
      </c>
      <c r="BZ176" s="18" t="n">
        <f aca="false">IF(BY176="","",(BY176/BT176))</f>
        <v>0</v>
      </c>
      <c r="CA176" s="16" t="n">
        <f aca="false">COUNTIFS(U176:BQ176,BU175)</f>
        <v>0</v>
      </c>
      <c r="CB176" s="16" t="str">
        <f aca="false">IF(BX176="",BU176,BX176)</f>
        <v>*play*</v>
      </c>
      <c r="CC176" s="16" t="n">
        <f aca="false">COUNTIFS(U176:BQ176,CB175)</f>
        <v>0</v>
      </c>
      <c r="CD176" s="18" t="n">
        <f aca="false">CC176/BT176</f>
        <v>0</v>
      </c>
      <c r="CE176" s="16" t="s">
        <v>813</v>
      </c>
      <c r="CF176" s="18" t="n">
        <f aca="false">(COUNTIFS(U176:BQ176,CE176))/BT176</f>
        <v>0</v>
      </c>
      <c r="CH176" s="16" t="s">
        <v>814</v>
      </c>
      <c r="CI176" s="18" t="n">
        <v>0</v>
      </c>
      <c r="CJ176" s="18" t="n">
        <v>0.35</v>
      </c>
      <c r="CK176" s="16" t="s">
        <v>1625</v>
      </c>
      <c r="CL176" s="16" t="s">
        <v>2619</v>
      </c>
      <c r="CP176" s="0" t="s">
        <v>2187</v>
      </c>
      <c r="CQ176" s="14" t="n">
        <v>0</v>
      </c>
      <c r="CR176" s="0" t="str">
        <f aca="false">CONCATENATE(CP176,CS176)</f>
        <v>rehearse*</v>
      </c>
      <c r="CS176" s="0" t="s">
        <v>3639</v>
      </c>
      <c r="CT176" s="0" t="n">
        <f aca="false">CP177</f>
        <v>0</v>
      </c>
      <c r="CU176" s="0" t="str">
        <f aca="false">CONCATENATE(CT176,CS176)</f>
        <v>0*</v>
      </c>
      <c r="CV176" s="14" t="n">
        <f aca="false">(COUNTIFS(U176:BQ176,CU176))/BT176</f>
        <v>0</v>
      </c>
      <c r="CX176" s="16" t="s">
        <v>3650</v>
      </c>
      <c r="CY176" s="16" t="s">
        <v>3687</v>
      </c>
      <c r="CZ176" s="16" t="s">
        <v>3642</v>
      </c>
    </row>
    <row r="177" customFormat="false" ht="14.4" hidden="false" customHeight="false" outlineLevel="0" collapsed="false">
      <c r="A177" s="4" t="s">
        <v>197</v>
      </c>
      <c r="B177" s="17" t="n">
        <v>1</v>
      </c>
      <c r="C177" s="17" t="n">
        <v>2</v>
      </c>
      <c r="D177" s="17" t="n">
        <v>1</v>
      </c>
      <c r="E177" s="17" t="n">
        <v>88</v>
      </c>
      <c r="F177" s="17" t="n">
        <v>47</v>
      </c>
      <c r="G177" s="17" t="n">
        <v>2</v>
      </c>
      <c r="H177" s="4" t="n">
        <v>2047</v>
      </c>
      <c r="I177" s="4" t="n">
        <v>12047</v>
      </c>
      <c r="J177" s="4" t="n">
        <v>2047</v>
      </c>
      <c r="K177" s="4" t="s">
        <v>200</v>
      </c>
      <c r="L177" s="4" t="s">
        <v>132</v>
      </c>
      <c r="M177" s="16" t="s">
        <v>2649</v>
      </c>
      <c r="N177" s="16" t="s">
        <v>2650</v>
      </c>
      <c r="O177" s="16" t="s">
        <v>2688</v>
      </c>
      <c r="R177" s="16" t="n">
        <f aca="false">(1+LEN(N177)-LEN(SUBSTITUTE(N177," ","")))+1</f>
        <v>5</v>
      </c>
      <c r="S177" s="16" t="n">
        <f aca="false">(1+LEN(O177)-LEN(SUBSTITUTE(O177," ","")))</f>
        <v>8</v>
      </c>
      <c r="T177" s="16" t="s">
        <v>2437</v>
      </c>
      <c r="U177" s="20" t="s">
        <v>2652</v>
      </c>
      <c r="V177" s="16" t="s">
        <v>2653</v>
      </c>
      <c r="W177" s="20" t="s">
        <v>2654</v>
      </c>
      <c r="X177" s="16" t="s">
        <v>2655</v>
      </c>
      <c r="Y177" s="20" t="s">
        <v>2656</v>
      </c>
      <c r="Z177" s="20" t="s">
        <v>2657</v>
      </c>
      <c r="AA177" s="20" t="s">
        <v>2658</v>
      </c>
      <c r="AB177" s="20" t="s">
        <v>2659</v>
      </c>
      <c r="AC177" s="20" t="s">
        <v>2660</v>
      </c>
      <c r="AD177" s="16" t="s">
        <v>2661</v>
      </c>
      <c r="AE177" s="16" t="s">
        <v>2662</v>
      </c>
      <c r="AF177" s="16" t="s">
        <v>2663</v>
      </c>
      <c r="AG177" s="16" t="s">
        <v>2664</v>
      </c>
      <c r="AH177" s="16" t="s">
        <v>2665</v>
      </c>
      <c r="AI177" s="20" t="s">
        <v>2666</v>
      </c>
      <c r="AJ177" s="16" t="s">
        <v>2667</v>
      </c>
      <c r="AK177" s="20" t="s">
        <v>2666</v>
      </c>
      <c r="AL177" s="20" t="s">
        <v>2652</v>
      </c>
      <c r="AM177" s="16" t="s">
        <v>2668</v>
      </c>
      <c r="AN177" s="20" t="s">
        <v>2669</v>
      </c>
      <c r="AO177" s="16" t="s">
        <v>2670</v>
      </c>
      <c r="AP177" s="20" t="s">
        <v>2669</v>
      </c>
      <c r="AQ177" s="20" t="s">
        <v>2666</v>
      </c>
      <c r="AR177" s="16" t="s">
        <v>2671</v>
      </c>
      <c r="AS177" s="16" t="s">
        <v>2672</v>
      </c>
      <c r="AT177" s="20" t="s">
        <v>2673</v>
      </c>
      <c r="AU177" s="16" t="s">
        <v>2674</v>
      </c>
      <c r="AV177" s="20" t="s">
        <v>2675</v>
      </c>
      <c r="AW177" s="20" t="s">
        <v>2652</v>
      </c>
      <c r="AX177" s="20" t="s">
        <v>2652</v>
      </c>
      <c r="AY177" s="20" t="s">
        <v>2656</v>
      </c>
      <c r="AZ177" s="20" t="s">
        <v>2669</v>
      </c>
      <c r="BA177" s="16" t="s">
        <v>2676</v>
      </c>
      <c r="BB177" s="20" t="s">
        <v>2669</v>
      </c>
      <c r="BC177" s="20" t="s">
        <v>2669</v>
      </c>
      <c r="BD177" s="20" t="s">
        <v>2677</v>
      </c>
      <c r="BE177" s="20" t="s">
        <v>2678</v>
      </c>
      <c r="BF177" s="20" t="s">
        <v>2656</v>
      </c>
      <c r="BG177" s="20" t="s">
        <v>2666</v>
      </c>
      <c r="BH177" s="20" t="s">
        <v>2666</v>
      </c>
      <c r="BI177" s="20" t="s">
        <v>2652</v>
      </c>
      <c r="BJ177" s="20" t="s">
        <v>2678</v>
      </c>
      <c r="BK177" s="20" t="s">
        <v>2669</v>
      </c>
      <c r="BL177" s="20" t="s">
        <v>2679</v>
      </c>
      <c r="BM177" s="16" t="s">
        <v>2680</v>
      </c>
      <c r="BN177" s="16" t="s">
        <v>2681</v>
      </c>
      <c r="BO177" s="20" t="s">
        <v>2669</v>
      </c>
      <c r="BP177" s="20" t="s">
        <v>2673</v>
      </c>
      <c r="BQ177" s="16" t="s">
        <v>2682</v>
      </c>
      <c r="BS177" s="16" t="s">
        <v>2652</v>
      </c>
      <c r="BT177" s="16" t="n">
        <f aca="false">49-(COUNTBLANK(U177:BQ177))</f>
        <v>49</v>
      </c>
      <c r="BU177" s="16" t="str">
        <f aca="false">CONCATENATE("*",BS177,"*")</f>
        <v>*drawing*</v>
      </c>
      <c r="BV177" s="16" t="n">
        <f aca="false">COUNTIFS(U177:BQ177,BU177)</f>
        <v>0</v>
      </c>
      <c r="BW177" s="18" t="n">
        <f aca="false">BV177/BT177</f>
        <v>0</v>
      </c>
      <c r="BZ177" s="18"/>
      <c r="CA177" s="16" t="n">
        <f aca="false">COUNTIFS(U177:BQ177,BU178)</f>
        <v>0</v>
      </c>
      <c r="CB177" s="16" t="str">
        <f aca="false">IF(BX177="",BU177,BX177)</f>
        <v>*drawing*</v>
      </c>
      <c r="CC177" s="16" t="n">
        <f aca="false">COUNTIFS(U177:BQ177,CB178)</f>
        <v>0</v>
      </c>
      <c r="CD177" s="18" t="n">
        <f aca="false">CC177/BT177</f>
        <v>0</v>
      </c>
      <c r="CE177" s="16" t="s">
        <v>2683</v>
      </c>
      <c r="CF177" s="18" t="n">
        <f aca="false">(COUNTIFS(U177:BQ177,CE177))/BT177</f>
        <v>0</v>
      </c>
      <c r="CG177" s="20" t="s">
        <v>2684</v>
      </c>
      <c r="CH177" s="16" t="s">
        <v>2685</v>
      </c>
      <c r="CI177" s="18" t="n">
        <v>0</v>
      </c>
      <c r="CJ177" s="18" t="n">
        <v>0.16</v>
      </c>
      <c r="CK177" s="16" t="s">
        <v>2691</v>
      </c>
      <c r="CL177" s="16" t="s">
        <v>2686</v>
      </c>
      <c r="CX177" s="16" t="s">
        <v>3650</v>
      </c>
      <c r="CY177" s="16" t="s">
        <v>3689</v>
      </c>
      <c r="CZ177" s="16" t="s">
        <v>3642</v>
      </c>
    </row>
    <row r="178" customFormat="false" ht="14.4" hidden="false" customHeight="false" outlineLevel="0" collapsed="false">
      <c r="A178" s="4" t="s">
        <v>131</v>
      </c>
      <c r="B178" s="17" t="n">
        <v>1</v>
      </c>
      <c r="C178" s="17" t="n">
        <v>2</v>
      </c>
      <c r="D178" s="17" t="n">
        <v>2</v>
      </c>
      <c r="E178" s="17" t="n">
        <v>88</v>
      </c>
      <c r="F178" s="17" t="n">
        <v>47</v>
      </c>
      <c r="G178" s="17" t="n">
        <v>3</v>
      </c>
      <c r="H178" s="4" t="n">
        <v>3047</v>
      </c>
      <c r="I178" s="4" t="n">
        <v>13047</v>
      </c>
      <c r="J178" s="4" t="n">
        <v>3047</v>
      </c>
      <c r="K178" s="4" t="s">
        <v>200</v>
      </c>
      <c r="L178" s="4" t="s">
        <v>132</v>
      </c>
      <c r="M178" s="16" t="s">
        <v>2687</v>
      </c>
      <c r="N178" s="16" t="s">
        <v>2650</v>
      </c>
      <c r="O178" s="16" t="s">
        <v>2651</v>
      </c>
      <c r="R178" s="16" t="n">
        <f aca="false">(1+LEN(N178)-LEN(SUBSTITUTE(N178," ","")))+1</f>
        <v>5</v>
      </c>
      <c r="S178" s="16" t="n">
        <f aca="false">(1+LEN(O178)-LEN(SUBSTITUTE(O178," ","")))</f>
        <v>8</v>
      </c>
      <c r="T178" s="16" t="s">
        <v>2437</v>
      </c>
      <c r="U178" s="20" t="s">
        <v>2689</v>
      </c>
      <c r="V178" s="20" t="s">
        <v>2690</v>
      </c>
      <c r="W178" s="20" t="s">
        <v>2691</v>
      </c>
      <c r="X178" s="20" t="s">
        <v>2691</v>
      </c>
      <c r="Y178" s="20" t="s">
        <v>2692</v>
      </c>
      <c r="Z178" s="20" t="s">
        <v>2693</v>
      </c>
      <c r="AA178" s="20" t="s">
        <v>2694</v>
      </c>
      <c r="AB178" s="20" t="s">
        <v>2691</v>
      </c>
      <c r="AC178" s="20" t="s">
        <v>2695</v>
      </c>
      <c r="AD178" s="20" t="s">
        <v>2691</v>
      </c>
      <c r="AE178" s="20" t="s">
        <v>2691</v>
      </c>
      <c r="AF178" s="20" t="s">
        <v>2694</v>
      </c>
      <c r="AG178" s="20" t="s">
        <v>2696</v>
      </c>
      <c r="AH178" s="20" t="s">
        <v>2691</v>
      </c>
      <c r="AI178" s="20" t="s">
        <v>2697</v>
      </c>
      <c r="AJ178" s="20" t="s">
        <v>2698</v>
      </c>
      <c r="AK178" s="20" t="s">
        <v>2699</v>
      </c>
      <c r="AL178" s="20" t="s">
        <v>2700</v>
      </c>
      <c r="AM178" s="20" t="s">
        <v>2701</v>
      </c>
      <c r="AN178" s="20" t="s">
        <v>2695</v>
      </c>
      <c r="AO178" s="20" t="s">
        <v>2702</v>
      </c>
      <c r="AP178" s="20" t="s">
        <v>2703</v>
      </c>
      <c r="AQ178" s="20" t="s">
        <v>2691</v>
      </c>
      <c r="AR178" s="20" t="s">
        <v>2704</v>
      </c>
      <c r="AS178" s="20" t="s">
        <v>2705</v>
      </c>
      <c r="AT178" s="20" t="s">
        <v>2691</v>
      </c>
      <c r="AU178" s="20" t="s">
        <v>2691</v>
      </c>
      <c r="AV178" s="20" t="s">
        <v>2706</v>
      </c>
      <c r="AW178" s="20" t="s">
        <v>2691</v>
      </c>
      <c r="AX178" s="20" t="s">
        <v>2707</v>
      </c>
      <c r="AY178" s="20" t="s">
        <v>2697</v>
      </c>
      <c r="AZ178" s="20" t="s">
        <v>2708</v>
      </c>
      <c r="BA178" s="20" t="s">
        <v>2697</v>
      </c>
      <c r="BB178" s="20" t="s">
        <v>2709</v>
      </c>
      <c r="BC178" s="20" t="s">
        <v>2710</v>
      </c>
      <c r="BD178" s="20" t="s">
        <v>2711</v>
      </c>
      <c r="BE178" s="20" t="s">
        <v>2712</v>
      </c>
      <c r="BF178" s="20" t="s">
        <v>2692</v>
      </c>
      <c r="BG178" s="20" t="s">
        <v>2691</v>
      </c>
      <c r="BH178" s="20" t="s">
        <v>2702</v>
      </c>
      <c r="BI178" s="20" t="s">
        <v>2713</v>
      </c>
      <c r="BJ178" s="20" t="s">
        <v>2691</v>
      </c>
      <c r="BK178" s="16" t="s">
        <v>2714</v>
      </c>
      <c r="BL178" s="20" t="s">
        <v>2691</v>
      </c>
      <c r="BM178" s="16" t="s">
        <v>2715</v>
      </c>
      <c r="BN178" s="20" t="s">
        <v>2691</v>
      </c>
      <c r="BO178" s="20" t="s">
        <v>2691</v>
      </c>
      <c r="BP178" s="20" t="s">
        <v>2716</v>
      </c>
      <c r="BQ178" s="20" t="s">
        <v>2717</v>
      </c>
      <c r="BS178" s="16" t="s">
        <v>2691</v>
      </c>
      <c r="BT178" s="16" t="n">
        <f aca="false">49-(COUNTBLANK(U178:BQ178))</f>
        <v>49</v>
      </c>
      <c r="BU178" s="16" t="str">
        <f aca="false">CONCATENATE("*",BS178,"*")</f>
        <v>*grilling*</v>
      </c>
      <c r="BV178" s="16" t="n">
        <f aca="false">COUNTIFS(U178:BQ178,BU178)</f>
        <v>0</v>
      </c>
      <c r="BW178" s="18" t="n">
        <f aca="false">BV178/BT178</f>
        <v>0</v>
      </c>
      <c r="BZ178" s="18" t="str">
        <f aca="false">IF(BY178="","",(BY178/BT178))</f>
        <v/>
      </c>
      <c r="CA178" s="16" t="n">
        <f aca="false">COUNTIFS(U178:BQ178,BU177)</f>
        <v>0</v>
      </c>
      <c r="CB178" s="16" t="str">
        <f aca="false">IF(BX178="",BU178,BX178)</f>
        <v>*grilling*</v>
      </c>
      <c r="CC178" s="16" t="n">
        <f aca="false">COUNTIFS(U178:BQ178,CB177)</f>
        <v>0</v>
      </c>
      <c r="CD178" s="18" t="n">
        <f aca="false">CC178/BT178</f>
        <v>0</v>
      </c>
      <c r="CE178" s="16" t="s">
        <v>2718</v>
      </c>
      <c r="CF178" s="18" t="n">
        <f aca="false">(COUNTIFS(U178:BQ178,CE178))/BT178</f>
        <v>0</v>
      </c>
      <c r="CG178" s="20" t="s">
        <v>2719</v>
      </c>
      <c r="CH178" s="16" t="s">
        <v>2720</v>
      </c>
      <c r="CI178" s="18" t="n">
        <v>0</v>
      </c>
      <c r="CJ178" s="18" t="n">
        <v>0.35</v>
      </c>
      <c r="CK178" s="16" t="s">
        <v>2652</v>
      </c>
      <c r="CL178" s="16" t="s">
        <v>2686</v>
      </c>
      <c r="CP178" s="0" t="s">
        <v>3751</v>
      </c>
      <c r="CQ178" s="14" t="n">
        <v>0</v>
      </c>
      <c r="CR178" s="0" t="str">
        <f aca="false">CONCATENATE(CP178,CS178)</f>
        <v>searing*</v>
      </c>
      <c r="CS178" s="0" t="s">
        <v>3639</v>
      </c>
      <c r="CT178" s="0" t="n">
        <f aca="false">CP177</f>
        <v>0</v>
      </c>
      <c r="CU178" s="0" t="str">
        <f aca="false">CONCATENATE(CT178,CS178)</f>
        <v>0*</v>
      </c>
      <c r="CV178" s="14" t="n">
        <f aca="false">(COUNTIFS(U178:BQ178,CU178))/BT178</f>
        <v>0</v>
      </c>
      <c r="CX178" s="16" t="s">
        <v>3650</v>
      </c>
      <c r="CY178" s="16" t="s">
        <v>3689</v>
      </c>
      <c r="CZ178" s="16" t="s">
        <v>3642</v>
      </c>
    </row>
    <row r="179" customFormat="false" ht="14.4" hidden="false" customHeight="false" outlineLevel="0" collapsed="false">
      <c r="A179" s="4" t="s">
        <v>197</v>
      </c>
      <c r="B179" s="17" t="n">
        <v>1</v>
      </c>
      <c r="C179" s="17" t="n">
        <v>2</v>
      </c>
      <c r="D179" s="17" t="n">
        <v>1</v>
      </c>
      <c r="E179" s="17" t="n">
        <v>93</v>
      </c>
      <c r="F179" s="17" t="n">
        <v>48</v>
      </c>
      <c r="G179" s="17" t="n">
        <v>2</v>
      </c>
      <c r="H179" s="4" t="n">
        <v>2048</v>
      </c>
      <c r="I179" s="4" t="n">
        <v>12048</v>
      </c>
      <c r="J179" s="4" t="n">
        <v>2048</v>
      </c>
      <c r="K179" s="4" t="s">
        <v>200</v>
      </c>
      <c r="L179" s="4" t="s">
        <v>132</v>
      </c>
      <c r="M179" s="16" t="s">
        <v>2721</v>
      </c>
      <c r="N179" s="16" t="s">
        <v>2722</v>
      </c>
      <c r="O179" s="16" t="s">
        <v>2747</v>
      </c>
      <c r="R179" s="16" t="n">
        <f aca="false">(1+LEN(N179)-LEN(SUBSTITUTE(N179," ","")))+1</f>
        <v>6</v>
      </c>
      <c r="S179" s="16" t="n">
        <f aca="false">(1+LEN(O179)-LEN(SUBSTITUTE(O179," ","")))</f>
        <v>9</v>
      </c>
      <c r="T179" s="16" t="s">
        <v>2724</v>
      </c>
      <c r="U179" s="16" t="s">
        <v>2725</v>
      </c>
      <c r="V179" s="16" t="s">
        <v>2726</v>
      </c>
      <c r="W179" s="16" t="s">
        <v>2727</v>
      </c>
      <c r="X179" s="16" t="s">
        <v>2728</v>
      </c>
      <c r="Y179" s="16" t="s">
        <v>2729</v>
      </c>
      <c r="Z179" s="16" t="s">
        <v>2729</v>
      </c>
      <c r="AA179" s="16" t="s">
        <v>2730</v>
      </c>
      <c r="AB179" s="16" t="s">
        <v>2731</v>
      </c>
      <c r="AC179" s="16" t="s">
        <v>2732</v>
      </c>
      <c r="AD179" s="16" t="s">
        <v>2729</v>
      </c>
      <c r="AE179" s="16" t="s">
        <v>2733</v>
      </c>
      <c r="AF179" s="16" t="s">
        <v>2734</v>
      </c>
      <c r="AG179" s="16" t="s">
        <v>424</v>
      </c>
      <c r="AH179" s="16" t="s">
        <v>2729</v>
      </c>
      <c r="AI179" s="16" t="s">
        <v>2729</v>
      </c>
      <c r="AJ179" s="16" t="s">
        <v>2735</v>
      </c>
      <c r="AK179" s="16" t="s">
        <v>1583</v>
      </c>
      <c r="AL179" s="16" t="s">
        <v>2736</v>
      </c>
      <c r="AM179" s="16" t="s">
        <v>2729</v>
      </c>
      <c r="AN179" s="16" t="s">
        <v>2729</v>
      </c>
      <c r="AO179" s="16" t="s">
        <v>2737</v>
      </c>
      <c r="AP179" s="16" t="s">
        <v>2736</v>
      </c>
      <c r="AQ179" s="16" t="s">
        <v>2729</v>
      </c>
      <c r="AR179" s="16" t="s">
        <v>2729</v>
      </c>
      <c r="AS179" s="16" t="s">
        <v>2738</v>
      </c>
      <c r="AT179" s="16" t="s">
        <v>2736</v>
      </c>
      <c r="AU179" s="16" t="s">
        <v>967</v>
      </c>
      <c r="AV179" s="16" t="s">
        <v>2739</v>
      </c>
      <c r="AW179" s="16" t="s">
        <v>2729</v>
      </c>
      <c r="AX179" s="16" t="s">
        <v>1583</v>
      </c>
      <c r="AY179" s="16" t="s">
        <v>2729</v>
      </c>
      <c r="AZ179" s="16" t="s">
        <v>465</v>
      </c>
      <c r="BA179" s="16" t="s">
        <v>2729</v>
      </c>
      <c r="BB179" s="16" t="s">
        <v>2729</v>
      </c>
      <c r="BC179" s="16" t="s">
        <v>2734</v>
      </c>
      <c r="BD179" s="16" t="s">
        <v>2736</v>
      </c>
      <c r="BE179" s="16" t="s">
        <v>2729</v>
      </c>
      <c r="BF179" s="16" t="s">
        <v>2729</v>
      </c>
      <c r="BG179" s="16" t="s">
        <v>2729</v>
      </c>
      <c r="BH179" s="16" t="s">
        <v>2740</v>
      </c>
      <c r="BI179" s="16" t="s">
        <v>2729</v>
      </c>
      <c r="BJ179" s="16" t="s">
        <v>2725</v>
      </c>
      <c r="BK179" s="16" t="s">
        <v>2729</v>
      </c>
      <c r="BL179" s="16" t="s">
        <v>2729</v>
      </c>
      <c r="BM179" s="16" t="s">
        <v>2729</v>
      </c>
      <c r="BN179" s="16" t="s">
        <v>2741</v>
      </c>
      <c r="BO179" s="16" t="s">
        <v>2729</v>
      </c>
      <c r="BP179" s="16" t="s">
        <v>2742</v>
      </c>
      <c r="BQ179" s="16" t="s">
        <v>2734</v>
      </c>
      <c r="BS179" s="16" t="s">
        <v>2729</v>
      </c>
      <c r="BT179" s="16" t="n">
        <f aca="false">49-(COUNTBLANK(U179:BQ179))</f>
        <v>49</v>
      </c>
      <c r="BU179" s="16" t="str">
        <f aca="false">CONCATENATE("*",BS179,"*")</f>
        <v>*stain*</v>
      </c>
      <c r="BV179" s="16" t="n">
        <f aca="false">COUNTIFS(U179:BQ179,BU179)</f>
        <v>0</v>
      </c>
      <c r="BW179" s="18" t="n">
        <f aca="false">BV179/BT179</f>
        <v>0</v>
      </c>
      <c r="BZ179" s="18" t="str">
        <f aca="false">IF(BY179="","",(BY179/BT179))</f>
        <v/>
      </c>
      <c r="CA179" s="16" t="n">
        <f aca="false">COUNTIFS(U179:BQ179,BU180)</f>
        <v>0</v>
      </c>
      <c r="CB179" s="16" t="str">
        <f aca="false">IF(BX179="",BU179,BX179)</f>
        <v>*stain*</v>
      </c>
      <c r="CC179" s="16" t="n">
        <f aca="false">COUNTIFS(U179:BQ179,CB180)</f>
        <v>0</v>
      </c>
      <c r="CD179" s="18" t="n">
        <f aca="false">CC179/BT179</f>
        <v>0</v>
      </c>
      <c r="CE179" s="16" t="s">
        <v>2743</v>
      </c>
      <c r="CF179" s="18" t="n">
        <f aca="false">(COUNTIFS(U179:BQ179,CE179))/BT179</f>
        <v>0</v>
      </c>
      <c r="CH179" s="16" t="s">
        <v>2744</v>
      </c>
      <c r="CI179" s="18" t="n">
        <v>0.0204081632653061</v>
      </c>
      <c r="CJ179" s="18" t="n">
        <v>0.47</v>
      </c>
      <c r="CK179" s="16" t="s">
        <v>967</v>
      </c>
      <c r="CL179" s="16" t="s">
        <v>2745</v>
      </c>
      <c r="CX179" s="16" t="s">
        <v>3650</v>
      </c>
      <c r="CY179" s="16" t="s">
        <v>3690</v>
      </c>
      <c r="CZ179" s="16" t="s">
        <v>3642</v>
      </c>
    </row>
    <row r="180" customFormat="false" ht="14.4" hidden="false" customHeight="false" outlineLevel="0" collapsed="false">
      <c r="A180" s="4" t="s">
        <v>131</v>
      </c>
      <c r="B180" s="17" t="n">
        <v>1</v>
      </c>
      <c r="C180" s="17" t="n">
        <v>2</v>
      </c>
      <c r="D180" s="17" t="n">
        <v>2</v>
      </c>
      <c r="E180" s="17" t="n">
        <v>93</v>
      </c>
      <c r="F180" s="17" t="n">
        <v>48</v>
      </c>
      <c r="G180" s="17" t="n">
        <v>3</v>
      </c>
      <c r="H180" s="4" t="n">
        <v>3048</v>
      </c>
      <c r="I180" s="4" t="n">
        <v>13048</v>
      </c>
      <c r="J180" s="4" t="n">
        <v>3048</v>
      </c>
      <c r="K180" s="4" t="s">
        <v>200</v>
      </c>
      <c r="L180" s="4" t="s">
        <v>132</v>
      </c>
      <c r="M180" s="16" t="s">
        <v>2746</v>
      </c>
      <c r="N180" s="16" t="s">
        <v>2722</v>
      </c>
      <c r="O180" s="16" t="s">
        <v>2723</v>
      </c>
      <c r="R180" s="16" t="n">
        <f aca="false">(1+LEN(N180)-LEN(SUBSTITUTE(N180," ","")))+1</f>
        <v>6</v>
      </c>
      <c r="S180" s="16" t="n">
        <f aca="false">(1+LEN(O180)-LEN(SUBSTITUTE(O180," ","")))</f>
        <v>9</v>
      </c>
      <c r="T180" s="16" t="s">
        <v>2724</v>
      </c>
      <c r="U180" s="16" t="s">
        <v>2748</v>
      </c>
      <c r="V180" s="16" t="s">
        <v>2749</v>
      </c>
      <c r="W180" s="16" t="s">
        <v>2750</v>
      </c>
      <c r="X180" s="16" t="s">
        <v>967</v>
      </c>
      <c r="Y180" s="16" t="s">
        <v>482</v>
      </c>
      <c r="Z180" s="16" t="s">
        <v>2751</v>
      </c>
      <c r="AA180" s="16" t="s">
        <v>2752</v>
      </c>
      <c r="AB180" s="16" t="s">
        <v>482</v>
      </c>
      <c r="AC180" s="16" t="s">
        <v>2751</v>
      </c>
      <c r="AD180" s="16" t="s">
        <v>503</v>
      </c>
      <c r="AE180" s="16" t="s">
        <v>967</v>
      </c>
      <c r="AF180" s="16" t="s">
        <v>2753</v>
      </c>
      <c r="AG180" s="16" t="s">
        <v>2754</v>
      </c>
      <c r="AH180" s="16" t="s">
        <v>2755</v>
      </c>
      <c r="AI180" s="16" t="s">
        <v>2751</v>
      </c>
      <c r="AJ180" s="16" t="s">
        <v>486</v>
      </c>
      <c r="AK180" s="16" t="s">
        <v>2756</v>
      </c>
      <c r="AL180" s="16" t="s">
        <v>2757</v>
      </c>
      <c r="AM180" s="16" t="s">
        <v>486</v>
      </c>
      <c r="AN180" s="16" t="s">
        <v>967</v>
      </c>
      <c r="AO180" s="16" t="s">
        <v>1754</v>
      </c>
      <c r="AP180" s="16" t="s">
        <v>2758</v>
      </c>
      <c r="AQ180" s="16" t="s">
        <v>2759</v>
      </c>
      <c r="AR180" s="16" t="s">
        <v>2751</v>
      </c>
      <c r="AS180" s="16" t="s">
        <v>486</v>
      </c>
      <c r="AT180" s="16" t="s">
        <v>2760</v>
      </c>
      <c r="AU180" s="16" t="s">
        <v>2751</v>
      </c>
      <c r="AV180" s="16" t="s">
        <v>967</v>
      </c>
      <c r="AW180" s="16" t="s">
        <v>967</v>
      </c>
      <c r="AX180" s="16" t="s">
        <v>967</v>
      </c>
      <c r="AY180" s="16" t="s">
        <v>967</v>
      </c>
      <c r="AZ180" s="16" t="s">
        <v>2751</v>
      </c>
      <c r="BA180" s="16" t="s">
        <v>2761</v>
      </c>
      <c r="BB180" s="16" t="s">
        <v>967</v>
      </c>
      <c r="BC180" s="16" t="s">
        <v>2762</v>
      </c>
      <c r="BD180" s="16" t="s">
        <v>2763</v>
      </c>
      <c r="BE180" s="16" t="s">
        <v>2764</v>
      </c>
      <c r="BF180" s="16" t="s">
        <v>967</v>
      </c>
      <c r="BG180" s="16" t="s">
        <v>2763</v>
      </c>
      <c r="BH180" s="16" t="s">
        <v>967</v>
      </c>
      <c r="BI180" s="16" t="s">
        <v>2756</v>
      </c>
      <c r="BJ180" s="16" t="s">
        <v>2760</v>
      </c>
      <c r="BK180" s="16" t="s">
        <v>482</v>
      </c>
      <c r="BL180" s="16" t="s">
        <v>2751</v>
      </c>
      <c r="BM180" s="16" t="s">
        <v>1760</v>
      </c>
      <c r="BN180" s="16" t="s">
        <v>482</v>
      </c>
      <c r="BO180" s="16" t="s">
        <v>967</v>
      </c>
      <c r="BP180" s="16" t="s">
        <v>2765</v>
      </c>
      <c r="BQ180" s="16" t="s">
        <v>2766</v>
      </c>
      <c r="BS180" s="16" t="s">
        <v>967</v>
      </c>
      <c r="BT180" s="16" t="n">
        <f aca="false">49-(COUNTBLANK(U180:BQ180))</f>
        <v>49</v>
      </c>
      <c r="BU180" s="16" t="str">
        <f aca="false">CONCATENATE("*",BS180,"*")</f>
        <v>*drink*</v>
      </c>
      <c r="BV180" s="16" t="n">
        <f aca="false">COUNTIFS(U180:BQ180,BU180)</f>
        <v>0</v>
      </c>
      <c r="BW180" s="18" t="n">
        <f aca="false">BV180/BT180</f>
        <v>0</v>
      </c>
      <c r="BZ180" s="18" t="str">
        <f aca="false">IF(BY180="","",(BY180/BT180))</f>
        <v/>
      </c>
      <c r="CA180" s="16" t="n">
        <f aca="false">COUNTIFS(U180:BQ180,BU179)</f>
        <v>0</v>
      </c>
      <c r="CB180" s="16" t="str">
        <f aca="false">IF(BX180="",BU180,BX180)</f>
        <v>*drink*</v>
      </c>
      <c r="CC180" s="16" t="n">
        <f aca="false">COUNTIFS(U180:BQ180,CB179)</f>
        <v>0</v>
      </c>
      <c r="CD180" s="18" t="n">
        <f aca="false">CC180/BT180</f>
        <v>0</v>
      </c>
      <c r="CE180" s="16" t="s">
        <v>2767</v>
      </c>
      <c r="CF180" s="18" t="n">
        <f aca="false">(COUNTIFS(U180:BQ180,CE180))/BT180</f>
        <v>0</v>
      </c>
      <c r="CH180" s="16" t="s">
        <v>2768</v>
      </c>
      <c r="CI180" s="18" t="n">
        <v>0</v>
      </c>
      <c r="CJ180" s="18" t="n">
        <v>0.49</v>
      </c>
      <c r="CK180" s="16" t="s">
        <v>2729</v>
      </c>
      <c r="CL180" s="16" t="s">
        <v>2745</v>
      </c>
      <c r="CP180" s="0" t="s">
        <v>3752</v>
      </c>
      <c r="CQ180" s="14" t="n">
        <v>0</v>
      </c>
      <c r="CR180" s="0" t="str">
        <f aca="false">CONCATENATE(CP180,CS180)</f>
        <v>imbibe*</v>
      </c>
      <c r="CS180" s="0" t="s">
        <v>3639</v>
      </c>
      <c r="CT180" s="0" t="n">
        <f aca="false">CP181</f>
        <v>0</v>
      </c>
      <c r="CU180" s="0" t="str">
        <f aca="false">CONCATENATE(CT180,CS180)</f>
        <v>0*</v>
      </c>
      <c r="CV180" s="14" t="n">
        <f aca="false">(COUNTIFS(U180:BQ180,CU180))/BT180</f>
        <v>0</v>
      </c>
      <c r="CX180" s="16" t="s">
        <v>3650</v>
      </c>
      <c r="CY180" s="16" t="s">
        <v>3753</v>
      </c>
      <c r="CZ180" s="16" t="s">
        <v>3642</v>
      </c>
    </row>
    <row r="181" customFormat="false" ht="14.4" hidden="false" customHeight="false" outlineLevel="0" collapsed="false">
      <c r="A181" s="4" t="s">
        <v>197</v>
      </c>
      <c r="B181" s="17" t="n">
        <v>1</v>
      </c>
      <c r="C181" s="17" t="n">
        <v>2</v>
      </c>
      <c r="D181" s="17" t="n">
        <v>1</v>
      </c>
      <c r="E181" s="17" t="n">
        <v>103</v>
      </c>
      <c r="F181" s="17" t="n">
        <v>53</v>
      </c>
      <c r="G181" s="17" t="n">
        <v>2</v>
      </c>
      <c r="H181" s="4" t="n">
        <v>2053</v>
      </c>
      <c r="I181" s="4" t="n">
        <v>12053</v>
      </c>
      <c r="J181" s="4" t="n">
        <v>2053</v>
      </c>
      <c r="K181" s="4" t="s">
        <v>200</v>
      </c>
      <c r="L181" s="4" t="s">
        <v>132</v>
      </c>
      <c r="M181" s="16" t="s">
        <v>2947</v>
      </c>
      <c r="N181" s="16" t="s">
        <v>2948</v>
      </c>
      <c r="O181" s="16" t="s">
        <v>2968</v>
      </c>
      <c r="R181" s="16" t="n">
        <f aca="false">(1+LEN(N181)-LEN(SUBSTITUTE(N181," ","")))+1</f>
        <v>8</v>
      </c>
      <c r="S181" s="16" t="n">
        <f aca="false">(1+LEN(O181)-LEN(SUBSTITUTE(O181," ","")))</f>
        <v>12</v>
      </c>
      <c r="T181" s="16" t="s">
        <v>2382</v>
      </c>
      <c r="U181" s="16" t="s">
        <v>2414</v>
      </c>
      <c r="V181" s="16" t="s">
        <v>2950</v>
      </c>
      <c r="W181" s="16" t="s">
        <v>2951</v>
      </c>
      <c r="X181" s="16" t="s">
        <v>2952</v>
      </c>
      <c r="Y181" s="16" t="s">
        <v>154</v>
      </c>
      <c r="AA181" s="16" t="s">
        <v>2953</v>
      </c>
      <c r="AB181" s="16" t="s">
        <v>756</v>
      </c>
      <c r="AC181" s="16" t="s">
        <v>2414</v>
      </c>
      <c r="AD181" s="16" t="s">
        <v>154</v>
      </c>
      <c r="AE181" s="16" t="s">
        <v>2954</v>
      </c>
      <c r="AF181" s="16" t="s">
        <v>2955</v>
      </c>
      <c r="AG181" s="16" t="s">
        <v>2956</v>
      </c>
      <c r="AH181" s="16" t="s">
        <v>2957</v>
      </c>
      <c r="AI181" s="16" t="s">
        <v>2414</v>
      </c>
      <c r="AJ181" s="16" t="s">
        <v>2958</v>
      </c>
      <c r="AK181" s="16" t="s">
        <v>212</v>
      </c>
      <c r="AL181" s="16" t="s">
        <v>2959</v>
      </c>
      <c r="AM181" s="16" t="s">
        <v>154</v>
      </c>
      <c r="AN181" s="16" t="s">
        <v>2960</v>
      </c>
      <c r="AO181" s="16" t="s">
        <v>2961</v>
      </c>
      <c r="AP181" s="16" t="s">
        <v>2414</v>
      </c>
      <c r="AQ181" s="16" t="s">
        <v>1545</v>
      </c>
      <c r="AR181" s="16" t="s">
        <v>987</v>
      </c>
      <c r="AS181" s="16" t="s">
        <v>154</v>
      </c>
      <c r="AT181" s="16" t="s">
        <v>2956</v>
      </c>
      <c r="AU181" s="16" t="s">
        <v>756</v>
      </c>
      <c r="AV181" s="16" t="s">
        <v>2962</v>
      </c>
      <c r="AW181" s="16" t="s">
        <v>2414</v>
      </c>
      <c r="AX181" s="16" t="s">
        <v>879</v>
      </c>
      <c r="AY181" s="16" t="s">
        <v>734</v>
      </c>
      <c r="AZ181" s="16" t="s">
        <v>501</v>
      </c>
      <c r="BA181" s="16" t="s">
        <v>1160</v>
      </c>
      <c r="BB181" s="16" t="s">
        <v>2002</v>
      </c>
      <c r="BC181" s="16" t="s">
        <v>2958</v>
      </c>
      <c r="BD181" s="16" t="s">
        <v>2414</v>
      </c>
      <c r="BE181" s="16" t="s">
        <v>2414</v>
      </c>
      <c r="BF181" s="16" t="s">
        <v>501</v>
      </c>
      <c r="BG181" s="16" t="s">
        <v>154</v>
      </c>
      <c r="BH181" s="16" t="s">
        <v>212</v>
      </c>
      <c r="BI181" s="16" t="s">
        <v>2414</v>
      </c>
      <c r="BJ181" s="16" t="s">
        <v>987</v>
      </c>
      <c r="BK181" s="16" t="s">
        <v>2414</v>
      </c>
      <c r="BL181" s="16" t="s">
        <v>987</v>
      </c>
      <c r="BM181" s="16" t="s">
        <v>2414</v>
      </c>
      <c r="BN181" s="16" t="s">
        <v>2963</v>
      </c>
      <c r="BO181" s="16" t="s">
        <v>2414</v>
      </c>
      <c r="BP181" s="16" t="s">
        <v>1160</v>
      </c>
      <c r="BQ181" s="16" t="s">
        <v>2414</v>
      </c>
      <c r="BS181" s="16" t="s">
        <v>2414</v>
      </c>
      <c r="BT181" s="16" t="n">
        <f aca="false">49-(COUNTBLANK(U181:BQ181))</f>
        <v>48</v>
      </c>
      <c r="BU181" s="16" t="str">
        <f aca="false">CONCATENATE("*",BS181,"*")</f>
        <v>*fill*</v>
      </c>
      <c r="BV181" s="16" t="n">
        <f aca="false">COUNTIFS(U181:BQ181,BU181)</f>
        <v>0</v>
      </c>
      <c r="BW181" s="18" t="n">
        <f aca="false">BV181/BT181</f>
        <v>0</v>
      </c>
      <c r="BZ181" s="18" t="str">
        <f aca="false">IF(BY181="","",(BY181/BT181))</f>
        <v/>
      </c>
      <c r="CA181" s="16" t="n">
        <f aca="false">COUNTIFS(U181:BQ181,BU182)</f>
        <v>0</v>
      </c>
      <c r="CB181" s="16" t="str">
        <f aca="false">IF(BX181="",BU181,BX181)</f>
        <v>*fill*</v>
      </c>
      <c r="CC181" s="16" t="n">
        <f aca="false">COUNTIFS(U181:BQ181,CB182)</f>
        <v>0</v>
      </c>
      <c r="CD181" s="18" t="n">
        <f aca="false">CC181/BT181</f>
        <v>0</v>
      </c>
      <c r="CE181" s="16" t="s">
        <v>2964</v>
      </c>
      <c r="CF181" s="18" t="n">
        <f aca="false">(COUNTIFS(U181:BQ181,CE181))/BT181</f>
        <v>0</v>
      </c>
      <c r="CH181" s="16" t="s">
        <v>2965</v>
      </c>
      <c r="CI181" s="18" t="n">
        <v>0</v>
      </c>
      <c r="CJ181" s="18" t="n">
        <v>0.33</v>
      </c>
      <c r="CK181" s="16" t="s">
        <v>2969</v>
      </c>
      <c r="CL181" s="16" t="s">
        <v>2966</v>
      </c>
      <c r="CX181" s="16" t="s">
        <v>3664</v>
      </c>
      <c r="CY181" s="16" t="s">
        <v>3692</v>
      </c>
      <c r="CZ181" s="16" t="s">
        <v>3642</v>
      </c>
    </row>
    <row r="182" customFormat="false" ht="14.4" hidden="false" customHeight="false" outlineLevel="0" collapsed="false">
      <c r="A182" s="4" t="s">
        <v>131</v>
      </c>
      <c r="B182" s="17" t="n">
        <v>1</v>
      </c>
      <c r="C182" s="17" t="n">
        <v>2</v>
      </c>
      <c r="D182" s="17" t="n">
        <v>2</v>
      </c>
      <c r="E182" s="17" t="n">
        <v>103</v>
      </c>
      <c r="F182" s="17" t="n">
        <v>53</v>
      </c>
      <c r="G182" s="17" t="n">
        <v>3</v>
      </c>
      <c r="H182" s="4" t="n">
        <v>3053</v>
      </c>
      <c r="I182" s="4" t="n">
        <v>13053</v>
      </c>
      <c r="J182" s="4" t="n">
        <v>3053</v>
      </c>
      <c r="K182" s="4" t="s">
        <v>200</v>
      </c>
      <c r="L182" s="4" t="s">
        <v>132</v>
      </c>
      <c r="M182" s="16" t="s">
        <v>2967</v>
      </c>
      <c r="N182" s="16" t="s">
        <v>2948</v>
      </c>
      <c r="O182" s="16" t="s">
        <v>2949</v>
      </c>
      <c r="R182" s="16" t="n">
        <f aca="false">(1+LEN(N182)-LEN(SUBSTITUTE(N182," ","")))+1</f>
        <v>8</v>
      </c>
      <c r="S182" s="16" t="n">
        <f aca="false">(1+LEN(O182)-LEN(SUBSTITUTE(O182," ","")))</f>
        <v>12</v>
      </c>
      <c r="T182" s="16" t="s">
        <v>2382</v>
      </c>
      <c r="U182" s="16" t="s">
        <v>2969</v>
      </c>
      <c r="V182" s="16" t="s">
        <v>2970</v>
      </c>
      <c r="W182" s="16" t="s">
        <v>2971</v>
      </c>
      <c r="X182" s="16" t="s">
        <v>2414</v>
      </c>
      <c r="Y182" s="16" t="s">
        <v>2969</v>
      </c>
      <c r="Z182" s="16" t="s">
        <v>2972</v>
      </c>
      <c r="AA182" s="16" t="s">
        <v>2973</v>
      </c>
      <c r="AB182" s="16" t="s">
        <v>2969</v>
      </c>
      <c r="AC182" s="16" t="s">
        <v>2969</v>
      </c>
      <c r="AD182" s="16" t="s">
        <v>2973</v>
      </c>
      <c r="AE182" s="16" t="s">
        <v>2414</v>
      </c>
      <c r="AF182" s="16" t="s">
        <v>2974</v>
      </c>
      <c r="AG182" s="16" t="s">
        <v>2975</v>
      </c>
      <c r="AH182" s="16" t="s">
        <v>2969</v>
      </c>
      <c r="AI182" s="16" t="s">
        <v>2969</v>
      </c>
      <c r="AJ182" s="16" t="s">
        <v>2970</v>
      </c>
      <c r="AK182" s="16" t="s">
        <v>2976</v>
      </c>
      <c r="AL182" s="16" t="s">
        <v>2380</v>
      </c>
      <c r="AM182" s="16" t="s">
        <v>2977</v>
      </c>
      <c r="AN182" s="16" t="s">
        <v>987</v>
      </c>
      <c r="AO182" s="16" t="s">
        <v>2380</v>
      </c>
      <c r="AP182" s="16" t="s">
        <v>2978</v>
      </c>
      <c r="AQ182" s="16" t="s">
        <v>2414</v>
      </c>
      <c r="AR182" s="16" t="s">
        <v>2979</v>
      </c>
      <c r="AS182" s="16" t="s">
        <v>2980</v>
      </c>
      <c r="AT182" s="16" t="s">
        <v>2969</v>
      </c>
      <c r="AU182" s="16" t="s">
        <v>373</v>
      </c>
      <c r="AV182" s="16" t="s">
        <v>2414</v>
      </c>
      <c r="AW182" s="16" t="s">
        <v>2380</v>
      </c>
      <c r="AX182" s="16" t="s">
        <v>987</v>
      </c>
      <c r="AY182" s="16" t="s">
        <v>2981</v>
      </c>
      <c r="AZ182" s="16" t="s">
        <v>2969</v>
      </c>
      <c r="BA182" s="16" t="s">
        <v>2969</v>
      </c>
      <c r="BB182" s="16" t="s">
        <v>2969</v>
      </c>
      <c r="BC182" s="16" t="s">
        <v>2969</v>
      </c>
      <c r="BD182" s="16" t="s">
        <v>2969</v>
      </c>
      <c r="BE182" s="16" t="s">
        <v>2982</v>
      </c>
      <c r="BF182" s="16" t="s">
        <v>2380</v>
      </c>
      <c r="BG182" s="16" t="s">
        <v>2969</v>
      </c>
      <c r="BH182" s="16" t="s">
        <v>2954</v>
      </c>
      <c r="BI182" s="16" t="s">
        <v>2983</v>
      </c>
      <c r="BJ182" s="16" t="s">
        <v>2969</v>
      </c>
      <c r="BK182" s="16" t="s">
        <v>2380</v>
      </c>
      <c r="BL182" s="16" t="s">
        <v>2969</v>
      </c>
      <c r="BM182" s="16" t="s">
        <v>1160</v>
      </c>
      <c r="BN182" s="16" t="s">
        <v>728</v>
      </c>
      <c r="BO182" s="16" t="s">
        <v>2380</v>
      </c>
      <c r="BP182" s="16" t="s">
        <v>2984</v>
      </c>
      <c r="BQ182" s="16" t="s">
        <v>2985</v>
      </c>
      <c r="BS182" s="16" t="s">
        <v>2969</v>
      </c>
      <c r="BT182" s="16" t="n">
        <f aca="false">49-(COUNTBLANK(U182:BQ182))</f>
        <v>49</v>
      </c>
      <c r="BU182" s="16" t="str">
        <f aca="false">CONCATENATE("*",BS182,"*")</f>
        <v>*take*</v>
      </c>
      <c r="BV182" s="16" t="n">
        <f aca="false">COUNTIFS(U182:BQ182,BU182)</f>
        <v>0</v>
      </c>
      <c r="BW182" s="18" t="n">
        <f aca="false">BV182/BT182</f>
        <v>0</v>
      </c>
      <c r="BZ182" s="18"/>
      <c r="CA182" s="16" t="n">
        <f aca="false">COUNTIFS(U182:BQ182,BU181)</f>
        <v>0</v>
      </c>
      <c r="CB182" s="16" t="str">
        <f aca="false">IF(BX182="",BU182,BX182)</f>
        <v>*take*</v>
      </c>
      <c r="CC182" s="16" t="n">
        <f aca="false">COUNTIFS(U182:BQ182,CB181)</f>
        <v>0</v>
      </c>
      <c r="CD182" s="18" t="n">
        <f aca="false">CC182/BT182</f>
        <v>0</v>
      </c>
      <c r="CE182" s="16" t="s">
        <v>2986</v>
      </c>
      <c r="CF182" s="18" t="n">
        <f aca="false">(COUNTIFS(U182:BQ182,CE182))/BT182</f>
        <v>0</v>
      </c>
      <c r="CH182" s="16" t="s">
        <v>2987</v>
      </c>
      <c r="CI182" s="18" t="n">
        <v>0.102040816326531</v>
      </c>
      <c r="CJ182" s="18" t="n">
        <v>0.49</v>
      </c>
      <c r="CK182" s="16" t="s">
        <v>2414</v>
      </c>
      <c r="CL182" s="16" t="s">
        <v>2966</v>
      </c>
      <c r="CP182" s="0" t="s">
        <v>3754</v>
      </c>
      <c r="CQ182" s="14" t="n">
        <v>0</v>
      </c>
      <c r="CR182" s="0" t="str">
        <f aca="false">CONCATENATE(CP182,CS182)</f>
        <v>inject*</v>
      </c>
      <c r="CS182" s="0" t="s">
        <v>3639</v>
      </c>
      <c r="CT182" s="0" t="n">
        <f aca="false">CP183</f>
        <v>0</v>
      </c>
      <c r="CU182" s="0" t="str">
        <f aca="false">CONCATENATE(CT182,CS182)</f>
        <v>0*</v>
      </c>
      <c r="CV182" s="14" t="n">
        <f aca="false">(COUNTIFS(U182:BQ182,CU182))/BT182</f>
        <v>0</v>
      </c>
      <c r="CX182" s="16" t="s">
        <v>3664</v>
      </c>
      <c r="CY182" s="16" t="s">
        <v>3692</v>
      </c>
      <c r="CZ182" s="16" t="s">
        <v>3642</v>
      </c>
    </row>
    <row r="183" customFormat="false" ht="14.4" hidden="false" customHeight="false" outlineLevel="0" collapsed="false">
      <c r="A183" s="4" t="s">
        <v>197</v>
      </c>
      <c r="B183" s="17" t="n">
        <v>1</v>
      </c>
      <c r="C183" s="17" t="n">
        <v>2</v>
      </c>
      <c r="D183" s="17" t="n">
        <v>1</v>
      </c>
      <c r="E183" s="17" t="n">
        <v>106</v>
      </c>
      <c r="F183" s="17" t="n">
        <v>54</v>
      </c>
      <c r="G183" s="17" t="n">
        <v>2</v>
      </c>
      <c r="H183" s="4" t="n">
        <v>2054</v>
      </c>
      <c r="I183" s="4" t="n">
        <v>12054</v>
      </c>
      <c r="J183" s="4" t="n">
        <v>2054</v>
      </c>
      <c r="K183" s="4" t="s">
        <v>200</v>
      </c>
      <c r="L183" s="4" t="s">
        <v>132</v>
      </c>
      <c r="M183" s="16" t="s">
        <v>2988</v>
      </c>
      <c r="N183" s="16" t="s">
        <v>2989</v>
      </c>
      <c r="O183" s="16" t="s">
        <v>3024</v>
      </c>
      <c r="R183" s="16" t="n">
        <f aca="false">(1+LEN(N183)-LEN(SUBSTITUTE(N183," ","")))+1</f>
        <v>5</v>
      </c>
      <c r="S183" s="16" t="n">
        <f aca="false">(1+LEN(O183)-LEN(SUBSTITUTE(O183," ","")))</f>
        <v>11</v>
      </c>
      <c r="T183" s="16" t="s">
        <v>2382</v>
      </c>
      <c r="U183" s="16" t="s">
        <v>2991</v>
      </c>
      <c r="V183" s="16" t="s">
        <v>2992</v>
      </c>
      <c r="W183" s="16" t="s">
        <v>2993</v>
      </c>
      <c r="X183" s="16" t="s">
        <v>2994</v>
      </c>
      <c r="Y183" s="16" t="s">
        <v>2995</v>
      </c>
      <c r="Z183" s="16" t="s">
        <v>2996</v>
      </c>
      <c r="AA183" s="16" t="s">
        <v>2997</v>
      </c>
      <c r="AB183" s="16" t="s">
        <v>2998</v>
      </c>
      <c r="AC183" s="16" t="s">
        <v>2999</v>
      </c>
      <c r="AD183" s="16" t="s">
        <v>3000</v>
      </c>
      <c r="AE183" s="16" t="s">
        <v>1098</v>
      </c>
      <c r="AF183" s="16" t="s">
        <v>2995</v>
      </c>
      <c r="AG183" s="16" t="s">
        <v>2998</v>
      </c>
      <c r="AH183" s="16" t="s">
        <v>3001</v>
      </c>
      <c r="AI183" s="16" t="s">
        <v>3002</v>
      </c>
      <c r="AJ183" s="16" t="s">
        <v>1845</v>
      </c>
      <c r="AK183" s="16" t="s">
        <v>3003</v>
      </c>
      <c r="AL183" s="16" t="s">
        <v>3004</v>
      </c>
      <c r="AM183" s="16" t="s">
        <v>3005</v>
      </c>
      <c r="AN183" s="16" t="s">
        <v>2998</v>
      </c>
      <c r="AO183" s="16" t="s">
        <v>2998</v>
      </c>
      <c r="AP183" s="16" t="s">
        <v>3006</v>
      </c>
      <c r="AQ183" s="16" t="s">
        <v>2998</v>
      </c>
      <c r="AR183" s="16" t="s">
        <v>3007</v>
      </c>
      <c r="AS183" s="16" t="s">
        <v>1363</v>
      </c>
      <c r="AT183" s="16" t="s">
        <v>3001</v>
      </c>
      <c r="AU183" s="16" t="s">
        <v>677</v>
      </c>
      <c r="AV183" s="16" t="s">
        <v>1366</v>
      </c>
      <c r="AW183" s="16" t="s">
        <v>3008</v>
      </c>
      <c r="AX183" s="16" t="s">
        <v>217</v>
      </c>
      <c r="AY183" s="16" t="s">
        <v>3009</v>
      </c>
      <c r="AZ183" s="16" t="s">
        <v>149</v>
      </c>
      <c r="BA183" s="16" t="s">
        <v>3010</v>
      </c>
      <c r="BB183" s="16" t="s">
        <v>2998</v>
      </c>
      <c r="BC183" s="16" t="s">
        <v>3011</v>
      </c>
      <c r="BD183" s="16" t="s">
        <v>3012</v>
      </c>
      <c r="BE183" s="16" t="s">
        <v>3013</v>
      </c>
      <c r="BF183" s="16" t="s">
        <v>2998</v>
      </c>
      <c r="BG183" s="16" t="s">
        <v>2998</v>
      </c>
      <c r="BH183" s="16" t="s">
        <v>2998</v>
      </c>
      <c r="BI183" s="16" t="s">
        <v>2998</v>
      </c>
      <c r="BJ183" s="16" t="s">
        <v>3014</v>
      </c>
      <c r="BK183" s="16" t="s">
        <v>2998</v>
      </c>
      <c r="BL183" s="16" t="s">
        <v>3015</v>
      </c>
      <c r="BM183" s="16" t="s">
        <v>3016</v>
      </c>
      <c r="BN183" s="16" t="s">
        <v>3017</v>
      </c>
      <c r="BO183" s="16" t="s">
        <v>2002</v>
      </c>
      <c r="BP183" s="16" t="s">
        <v>1845</v>
      </c>
      <c r="BQ183" s="16" t="s">
        <v>3018</v>
      </c>
      <c r="BS183" s="16" t="s">
        <v>3019</v>
      </c>
      <c r="BT183" s="16" t="n">
        <f aca="false">49-(COUNTBLANK(U183:BQ183))</f>
        <v>49</v>
      </c>
      <c r="BU183" s="16" t="str">
        <f aca="false">CONCATENATE("*",BS183,"*")</f>
        <v>*found*</v>
      </c>
      <c r="BV183" s="16" t="n">
        <f aca="false">COUNTIFS(U183:BQ183,BU183)</f>
        <v>0</v>
      </c>
      <c r="BW183" s="18" t="n">
        <f aca="false">BV183/BT183</f>
        <v>0</v>
      </c>
      <c r="BX183" s="16" t="s">
        <v>3020</v>
      </c>
      <c r="BY183" s="16" t="n">
        <f aca="false">COUNTIFS(U183:BQ183,BX183)</f>
        <v>0</v>
      </c>
      <c r="BZ183" s="18" t="n">
        <f aca="false">IF(BY183="","",(BY183/BT183))</f>
        <v>0</v>
      </c>
      <c r="CA183" s="16" t="n">
        <f aca="false">COUNTIFS(U183:BQ183,BU184)</f>
        <v>0</v>
      </c>
      <c r="CB183" s="16" t="str">
        <f aca="false">IF(BX183="",BU183,BX183)</f>
        <v>*educate*</v>
      </c>
      <c r="CC183" s="16" t="n">
        <f aca="false">COUNTIFS(U183:BQ183,CB184)</f>
        <v>0</v>
      </c>
      <c r="CD183" s="18" t="n">
        <f aca="false">CC183/BT183</f>
        <v>0</v>
      </c>
      <c r="CE183" s="16" t="s">
        <v>3020</v>
      </c>
      <c r="CF183" s="18" t="n">
        <f aca="false">(COUNTIFS(U183:BQ183,CE183))/BT183</f>
        <v>0</v>
      </c>
      <c r="CH183" s="16" t="s">
        <v>3021</v>
      </c>
      <c r="CI183" s="18" t="n">
        <v>0.0408163265306122</v>
      </c>
      <c r="CJ183" s="18" t="n">
        <v>0.33</v>
      </c>
      <c r="CK183" s="16" t="s">
        <v>1363</v>
      </c>
      <c r="CL183" s="16" t="s">
        <v>3022</v>
      </c>
      <c r="CX183" s="16" t="s">
        <v>3664</v>
      </c>
      <c r="CY183" s="16" t="s">
        <v>3694</v>
      </c>
      <c r="CZ183" s="16" t="s">
        <v>3642</v>
      </c>
    </row>
    <row r="184" customFormat="false" ht="14.4" hidden="false" customHeight="false" outlineLevel="0" collapsed="false">
      <c r="A184" s="4" t="s">
        <v>131</v>
      </c>
      <c r="B184" s="17" t="n">
        <v>1</v>
      </c>
      <c r="C184" s="17" t="n">
        <v>2</v>
      </c>
      <c r="D184" s="17" t="n">
        <v>2</v>
      </c>
      <c r="E184" s="17" t="n">
        <v>106</v>
      </c>
      <c r="F184" s="17" t="n">
        <v>54</v>
      </c>
      <c r="G184" s="17" t="n">
        <v>3</v>
      </c>
      <c r="H184" s="4" t="n">
        <v>3054</v>
      </c>
      <c r="I184" s="4" t="n">
        <v>13054</v>
      </c>
      <c r="J184" s="4" t="n">
        <v>3054</v>
      </c>
      <c r="K184" s="4" t="s">
        <v>200</v>
      </c>
      <c r="L184" s="4" t="s">
        <v>132</v>
      </c>
      <c r="M184" s="16" t="s">
        <v>3023</v>
      </c>
      <c r="N184" s="16" t="s">
        <v>2989</v>
      </c>
      <c r="O184" s="16" t="s">
        <v>2990</v>
      </c>
      <c r="R184" s="16" t="n">
        <f aca="false">(1+LEN(N184)-LEN(SUBSTITUTE(N184," ","")))+1</f>
        <v>5</v>
      </c>
      <c r="S184" s="16" t="n">
        <f aca="false">(1+LEN(O184)-LEN(SUBSTITUTE(O184," ","")))</f>
        <v>11</v>
      </c>
      <c r="T184" s="16" t="s">
        <v>2382</v>
      </c>
      <c r="U184" s="16" t="s">
        <v>1363</v>
      </c>
      <c r="V184" s="16" t="s">
        <v>3025</v>
      </c>
      <c r="W184" s="16" t="s">
        <v>3026</v>
      </c>
      <c r="X184" s="16" t="s">
        <v>1098</v>
      </c>
      <c r="Y184" s="16" t="s">
        <v>3027</v>
      </c>
      <c r="Z184" s="16" t="s">
        <v>1363</v>
      </c>
      <c r="AA184" s="16" t="s">
        <v>3028</v>
      </c>
      <c r="AB184" s="16" t="s">
        <v>1098</v>
      </c>
      <c r="AC184" s="16" t="s">
        <v>3029</v>
      </c>
      <c r="AD184" s="16" t="s">
        <v>3030</v>
      </c>
      <c r="AE184" s="16" t="s">
        <v>1363</v>
      </c>
      <c r="AF184" s="16" t="s">
        <v>3031</v>
      </c>
      <c r="AG184" s="16" t="s">
        <v>3032</v>
      </c>
      <c r="AH184" s="16" t="s">
        <v>1098</v>
      </c>
      <c r="AJ184" s="16" t="s">
        <v>3033</v>
      </c>
      <c r="AK184" s="16" t="s">
        <v>3034</v>
      </c>
      <c r="AL184" s="16" t="s">
        <v>3035</v>
      </c>
      <c r="AM184" s="16" t="s">
        <v>3036</v>
      </c>
      <c r="AN184" s="16" t="s">
        <v>1363</v>
      </c>
      <c r="AO184" s="16" t="s">
        <v>3037</v>
      </c>
      <c r="AP184" s="16" t="s">
        <v>3038</v>
      </c>
      <c r="AQ184" s="16" t="s">
        <v>1363</v>
      </c>
      <c r="AR184" s="16" t="s">
        <v>3039</v>
      </c>
      <c r="AS184" s="16" t="s">
        <v>3040</v>
      </c>
      <c r="AT184" s="16" t="s">
        <v>3030</v>
      </c>
      <c r="AU184" s="16" t="s">
        <v>3041</v>
      </c>
      <c r="AV184" s="16" t="s">
        <v>1098</v>
      </c>
      <c r="AW184" s="16" t="s">
        <v>3042</v>
      </c>
      <c r="AX184" s="16" t="s">
        <v>1098</v>
      </c>
      <c r="AY184" s="16" t="s">
        <v>1363</v>
      </c>
      <c r="AZ184" s="16" t="s">
        <v>3043</v>
      </c>
      <c r="BA184" s="16" t="s">
        <v>3044</v>
      </c>
      <c r="BB184" s="16" t="s">
        <v>1363</v>
      </c>
      <c r="BC184" s="16" t="s">
        <v>1363</v>
      </c>
      <c r="BD184" s="16" t="s">
        <v>3045</v>
      </c>
      <c r="BE184" s="16" t="s">
        <v>1363</v>
      </c>
      <c r="BF184" s="16" t="s">
        <v>1363</v>
      </c>
      <c r="BG184" s="16" t="s">
        <v>1363</v>
      </c>
      <c r="BH184" s="16" t="s">
        <v>1363</v>
      </c>
      <c r="BI184" s="16" t="s">
        <v>3046</v>
      </c>
      <c r="BJ184" s="16" t="s">
        <v>1363</v>
      </c>
      <c r="BK184" s="16" t="s">
        <v>3047</v>
      </c>
      <c r="BL184" s="16" t="s">
        <v>1363</v>
      </c>
      <c r="BM184" s="16" t="s">
        <v>1850</v>
      </c>
      <c r="BN184" s="16" t="s">
        <v>3048</v>
      </c>
      <c r="BO184" s="16" t="s">
        <v>3049</v>
      </c>
      <c r="BP184" s="16" t="s">
        <v>3050</v>
      </c>
      <c r="BQ184" s="16" t="s">
        <v>1363</v>
      </c>
      <c r="BS184" s="16" t="s">
        <v>2002</v>
      </c>
      <c r="BT184" s="16" t="n">
        <f aca="false">49-(COUNTBLANK(U184:BQ184))</f>
        <v>48</v>
      </c>
      <c r="BU184" s="16" t="str">
        <f aca="false">CONCATENATE("*",BS184,"*")</f>
        <v>*attend*</v>
      </c>
      <c r="BV184" s="16" t="n">
        <f aca="false">COUNTIFS(U184:BQ184,BU184)</f>
        <v>0</v>
      </c>
      <c r="BW184" s="18" t="n">
        <f aca="false">BV184/BT184</f>
        <v>0</v>
      </c>
      <c r="BX184" s="16" t="s">
        <v>1372</v>
      </c>
      <c r="BY184" s="16" t="n">
        <f aca="false">COUNTIFS(U184:BQ184,BX184)</f>
        <v>0</v>
      </c>
      <c r="BZ184" s="18" t="n">
        <f aca="false">IF(BY184="","",(BY184/BT184))</f>
        <v>0</v>
      </c>
      <c r="CA184" s="16" t="n">
        <f aca="false">COUNTIFS(U184:BQ184,BU183)</f>
        <v>0</v>
      </c>
      <c r="CB184" s="16" t="str">
        <f aca="false">IF(BX184="",BU184,BX184)</f>
        <v>*graduate*</v>
      </c>
      <c r="CC184" s="16" t="n">
        <f aca="false">COUNTIFS(U184:BQ184,CB183)</f>
        <v>0</v>
      </c>
      <c r="CD184" s="18" t="n">
        <f aca="false">CC184/BT184</f>
        <v>0</v>
      </c>
      <c r="CE184" s="16" t="s">
        <v>1372</v>
      </c>
      <c r="CF184" s="18" t="n">
        <f aca="false">(COUNTIFS(U184:BQ184,CE184))/BT184</f>
        <v>0</v>
      </c>
      <c r="CH184" s="16" t="s">
        <v>1373</v>
      </c>
      <c r="CI184" s="18" t="n">
        <v>0</v>
      </c>
      <c r="CJ184" s="18" t="n">
        <v>0.44</v>
      </c>
      <c r="CK184" s="16" t="s">
        <v>2998</v>
      </c>
      <c r="CL184" s="16" t="s">
        <v>3022</v>
      </c>
      <c r="CP184" s="0" t="s">
        <v>154</v>
      </c>
      <c r="CQ184" s="14" t="n">
        <v>0</v>
      </c>
      <c r="CR184" s="0" t="str">
        <f aca="false">CONCATENATE(CP184,CS184)</f>
        <v>finish*</v>
      </c>
      <c r="CS184" s="0" t="s">
        <v>3639</v>
      </c>
      <c r="CT184" s="0" t="n">
        <f aca="false">CP183</f>
        <v>0</v>
      </c>
      <c r="CU184" s="0" t="str">
        <f aca="false">CONCATENATE(CT184,CS184)</f>
        <v>0*</v>
      </c>
      <c r="CV184" s="14" t="n">
        <f aca="false">(COUNTIFS(U184:BQ184,CU184))/BT184</f>
        <v>0</v>
      </c>
      <c r="CX184" s="16" t="s">
        <v>3664</v>
      </c>
      <c r="CY184" s="16" t="s">
        <v>3694</v>
      </c>
      <c r="CZ184" s="16" t="s">
        <v>3642</v>
      </c>
    </row>
    <row r="185" customFormat="false" ht="12.75" hidden="false" customHeight="true" outlineLevel="0" collapsed="false">
      <c r="A185" s="4" t="s">
        <v>197</v>
      </c>
      <c r="B185" s="17" t="n">
        <v>1</v>
      </c>
      <c r="C185" s="17" t="n">
        <v>2</v>
      </c>
      <c r="D185" s="17" t="n">
        <v>1</v>
      </c>
      <c r="E185" s="17" t="n">
        <v>113</v>
      </c>
      <c r="F185" s="17" t="n">
        <v>58</v>
      </c>
      <c r="G185" s="17" t="n">
        <v>2</v>
      </c>
      <c r="H185" s="4" t="n">
        <v>2058</v>
      </c>
      <c r="I185" s="4" t="n">
        <v>12058</v>
      </c>
      <c r="J185" s="4" t="n">
        <v>2058</v>
      </c>
      <c r="K185" s="4" t="s">
        <v>200</v>
      </c>
      <c r="L185" s="4" t="s">
        <v>132</v>
      </c>
      <c r="M185" s="16" t="s">
        <v>3216</v>
      </c>
      <c r="N185" s="16" t="s">
        <v>3217</v>
      </c>
      <c r="O185" s="16" t="s">
        <v>3245</v>
      </c>
      <c r="R185" s="16" t="n">
        <f aca="false">(1+LEN(N185)-LEN(SUBSTITUTE(N185," ","")))+1</f>
        <v>7</v>
      </c>
      <c r="S185" s="16" t="n">
        <f aca="false">(1+LEN(O185)-LEN(SUBSTITUTE(O185," ","")))</f>
        <v>11</v>
      </c>
      <c r="T185" s="16" t="s">
        <v>3153</v>
      </c>
      <c r="U185" s="16" t="s">
        <v>3219</v>
      </c>
      <c r="V185" s="16" t="s">
        <v>3220</v>
      </c>
      <c r="W185" s="16" t="s">
        <v>3221</v>
      </c>
      <c r="X185" s="16" t="s">
        <v>3222</v>
      </c>
      <c r="Y185" s="16" t="s">
        <v>3223</v>
      </c>
      <c r="Z185" s="16" t="s">
        <v>3224</v>
      </c>
      <c r="AA185" s="16" t="s">
        <v>3225</v>
      </c>
      <c r="AB185" s="16" t="s">
        <v>3226</v>
      </c>
      <c r="AC185" s="16" t="s">
        <v>3227</v>
      </c>
      <c r="AD185" s="16" t="s">
        <v>1520</v>
      </c>
      <c r="AE185" s="16" t="s">
        <v>3228</v>
      </c>
      <c r="AF185" s="16" t="s">
        <v>3229</v>
      </c>
      <c r="AG185" s="16" t="s">
        <v>3230</v>
      </c>
      <c r="AH185" s="16" t="s">
        <v>3231</v>
      </c>
      <c r="AI185" s="16" t="s">
        <v>2380</v>
      </c>
      <c r="AJ185" s="16" t="s">
        <v>3232</v>
      </c>
      <c r="AK185" s="16" t="s">
        <v>1045</v>
      </c>
      <c r="AL185" s="16" t="s">
        <v>3233</v>
      </c>
      <c r="AM185" s="16" t="s">
        <v>3227</v>
      </c>
      <c r="AN185" s="16" t="s">
        <v>3227</v>
      </c>
      <c r="AO185" s="16" t="s">
        <v>3234</v>
      </c>
      <c r="AP185" s="16" t="s">
        <v>3227</v>
      </c>
      <c r="AQ185" s="16" t="s">
        <v>1520</v>
      </c>
      <c r="AR185" s="16" t="s">
        <v>3224</v>
      </c>
      <c r="AS185" s="16" t="s">
        <v>3231</v>
      </c>
      <c r="AT185" s="16" t="s">
        <v>3234</v>
      </c>
      <c r="AU185" s="16" t="s">
        <v>3227</v>
      </c>
      <c r="AV185" s="16" t="s">
        <v>3235</v>
      </c>
      <c r="AW185" s="16" t="s">
        <v>3224</v>
      </c>
      <c r="AX185" s="16" t="s">
        <v>892</v>
      </c>
      <c r="AY185" s="16" t="s">
        <v>3231</v>
      </c>
      <c r="AZ185" s="16" t="s">
        <v>3236</v>
      </c>
      <c r="BA185" s="16" t="s">
        <v>3227</v>
      </c>
      <c r="BB185" s="16" t="s">
        <v>3227</v>
      </c>
      <c r="BC185" s="16" t="s">
        <v>3224</v>
      </c>
      <c r="BD185" s="16" t="s">
        <v>3227</v>
      </c>
      <c r="BE185" s="16" t="s">
        <v>3231</v>
      </c>
      <c r="BF185" s="16" t="s">
        <v>1184</v>
      </c>
      <c r="BG185" s="16" t="s">
        <v>2380</v>
      </c>
      <c r="BH185" s="16" t="s">
        <v>3237</v>
      </c>
      <c r="BI185" s="16" t="s">
        <v>3227</v>
      </c>
      <c r="BJ185" s="16" t="s">
        <v>3238</v>
      </c>
      <c r="BK185" s="16" t="s">
        <v>3231</v>
      </c>
      <c r="BL185" s="16" t="s">
        <v>3239</v>
      </c>
      <c r="BM185" s="16" t="s">
        <v>3227</v>
      </c>
      <c r="BN185" s="16" t="s">
        <v>3239</v>
      </c>
      <c r="BO185" s="16" t="s">
        <v>3240</v>
      </c>
      <c r="BP185" s="16" t="s">
        <v>3227</v>
      </c>
      <c r="BQ185" s="16" t="s">
        <v>3224</v>
      </c>
      <c r="BS185" s="16" t="s">
        <v>3227</v>
      </c>
      <c r="BT185" s="16" t="n">
        <f aca="false">49-(COUNTBLANK(U185:BQ185))</f>
        <v>49</v>
      </c>
      <c r="BU185" s="16" t="str">
        <f aca="false">CONCATENATE("*",BS185,"*")</f>
        <v>*knock*</v>
      </c>
      <c r="BV185" s="16" t="n">
        <f aca="false">COUNTIFS(U185:BQ185,BU185)</f>
        <v>0</v>
      </c>
      <c r="BW185" s="18" t="n">
        <f aca="false">BV185/BT185</f>
        <v>0</v>
      </c>
      <c r="BZ185" s="18" t="str">
        <f aca="false">IF(BY185="","",(BY185/BT185))</f>
        <v/>
      </c>
      <c r="CA185" s="16" t="n">
        <f aca="false">COUNTIFS(U185:BQ185,BU186)</f>
        <v>0</v>
      </c>
      <c r="CB185" s="16" t="str">
        <f aca="false">IF(BX185="",BU185,BX185)</f>
        <v>*knock*</v>
      </c>
      <c r="CC185" s="16" t="n">
        <f aca="false">COUNTIFS(U185:BQ185,CB186)</f>
        <v>0</v>
      </c>
      <c r="CD185" s="18" t="n">
        <f aca="false">CC185/BT185</f>
        <v>0</v>
      </c>
      <c r="CE185" s="16" t="s">
        <v>3241</v>
      </c>
      <c r="CF185" s="18" t="n">
        <f aca="false">(COUNTIFS(U185:BQ185,CE185))/BT185</f>
        <v>0</v>
      </c>
      <c r="CH185" s="16" t="s">
        <v>3242</v>
      </c>
      <c r="CI185" s="18" t="n">
        <v>0</v>
      </c>
      <c r="CJ185" s="18" t="n">
        <v>0.37</v>
      </c>
      <c r="CK185" s="16" t="s">
        <v>677</v>
      </c>
      <c r="CL185" s="16" t="s">
        <v>3243</v>
      </c>
      <c r="CX185" s="16" t="s">
        <v>3640</v>
      </c>
      <c r="CY185" s="16" t="s">
        <v>3696</v>
      </c>
      <c r="CZ185" s="16" t="s">
        <v>3642</v>
      </c>
    </row>
    <row r="186" customFormat="false" ht="14.4" hidden="false" customHeight="false" outlineLevel="0" collapsed="false">
      <c r="A186" s="4" t="s">
        <v>131</v>
      </c>
      <c r="B186" s="17" t="n">
        <v>1</v>
      </c>
      <c r="C186" s="17" t="n">
        <v>2</v>
      </c>
      <c r="D186" s="17" t="n">
        <v>2</v>
      </c>
      <c r="E186" s="17" t="n">
        <v>113</v>
      </c>
      <c r="F186" s="17" t="n">
        <v>58</v>
      </c>
      <c r="G186" s="17" t="n">
        <v>3</v>
      </c>
      <c r="H186" s="4" t="n">
        <v>3058</v>
      </c>
      <c r="I186" s="4" t="n">
        <v>13058</v>
      </c>
      <c r="J186" s="4" t="n">
        <v>3058</v>
      </c>
      <c r="K186" s="4" t="s">
        <v>200</v>
      </c>
      <c r="L186" s="4" t="s">
        <v>132</v>
      </c>
      <c r="M186" s="16" t="s">
        <v>3244</v>
      </c>
      <c r="N186" s="16" t="s">
        <v>3217</v>
      </c>
      <c r="O186" s="16" t="s">
        <v>3218</v>
      </c>
      <c r="R186" s="16" t="n">
        <f aca="false">(1+LEN(N186)-LEN(SUBSTITUTE(N186," ","")))+1</f>
        <v>7</v>
      </c>
      <c r="S186" s="16" t="n">
        <f aca="false">(1+LEN(O186)-LEN(SUBSTITUTE(O186," ","")))</f>
        <v>11</v>
      </c>
      <c r="T186" s="16" t="s">
        <v>3153</v>
      </c>
      <c r="U186" s="16" t="s">
        <v>1595</v>
      </c>
      <c r="V186" s="16" t="s">
        <v>3246</v>
      </c>
      <c r="W186" s="16" t="s">
        <v>3247</v>
      </c>
      <c r="X186" s="16" t="s">
        <v>3232</v>
      </c>
      <c r="Y186" s="16" t="s">
        <v>3248</v>
      </c>
      <c r="Z186" s="16" t="s">
        <v>3249</v>
      </c>
      <c r="AA186" s="16" t="s">
        <v>3250</v>
      </c>
      <c r="AB186" s="16" t="s">
        <v>3251</v>
      </c>
      <c r="AC186" s="16" t="s">
        <v>3252</v>
      </c>
      <c r="AD186" s="16" t="s">
        <v>3253</v>
      </c>
      <c r="AE186" s="16" t="s">
        <v>3254</v>
      </c>
      <c r="AF186" s="16" t="s">
        <v>3255</v>
      </c>
      <c r="AG186" s="16" t="s">
        <v>3256</v>
      </c>
      <c r="AH186" s="16" t="s">
        <v>2842</v>
      </c>
      <c r="AI186" s="16" t="s">
        <v>3257</v>
      </c>
      <c r="AJ186" s="16" t="s">
        <v>3258</v>
      </c>
      <c r="AK186" s="16" t="s">
        <v>3259</v>
      </c>
      <c r="AL186" s="16" t="s">
        <v>3254</v>
      </c>
      <c r="AM186" s="16" t="s">
        <v>3080</v>
      </c>
      <c r="AN186" s="16" t="s">
        <v>677</v>
      </c>
      <c r="AO186" s="16" t="s">
        <v>677</v>
      </c>
      <c r="AP186" s="16" t="s">
        <v>3254</v>
      </c>
      <c r="AQ186" s="16" t="s">
        <v>3260</v>
      </c>
      <c r="AR186" s="16" t="s">
        <v>3258</v>
      </c>
      <c r="AS186" s="16" t="s">
        <v>3261</v>
      </c>
      <c r="AT186" s="16" t="s">
        <v>677</v>
      </c>
      <c r="AU186" s="16" t="s">
        <v>3254</v>
      </c>
      <c r="AV186" s="16" t="s">
        <v>304</v>
      </c>
      <c r="AW186" s="16" t="s">
        <v>677</v>
      </c>
      <c r="AX186" s="16" t="s">
        <v>2380</v>
      </c>
      <c r="AY186" s="16" t="s">
        <v>2380</v>
      </c>
      <c r="AZ186" s="16" t="s">
        <v>677</v>
      </c>
      <c r="BA186" s="16" t="s">
        <v>3262</v>
      </c>
      <c r="BB186" s="16" t="s">
        <v>677</v>
      </c>
      <c r="BC186" s="16" t="s">
        <v>677</v>
      </c>
      <c r="BD186" s="16" t="s">
        <v>1739</v>
      </c>
      <c r="BE186" s="16" t="s">
        <v>3254</v>
      </c>
      <c r="BF186" s="16" t="s">
        <v>1741</v>
      </c>
      <c r="BG186" s="16" t="s">
        <v>3263</v>
      </c>
      <c r="BH186" s="16" t="s">
        <v>3264</v>
      </c>
      <c r="BI186" s="16" t="s">
        <v>3265</v>
      </c>
      <c r="BJ186" s="16" t="s">
        <v>677</v>
      </c>
      <c r="BK186" s="16" t="s">
        <v>1636</v>
      </c>
      <c r="BL186" s="16" t="s">
        <v>3266</v>
      </c>
      <c r="BM186" s="16" t="s">
        <v>3267</v>
      </c>
      <c r="BO186" s="16" t="s">
        <v>3258</v>
      </c>
      <c r="BP186" s="16" t="s">
        <v>3268</v>
      </c>
      <c r="BQ186" s="16" t="s">
        <v>677</v>
      </c>
      <c r="BS186" s="16" t="s">
        <v>3254</v>
      </c>
      <c r="BT186" s="16" t="n">
        <f aca="false">49-(COUNTBLANK(U186:BQ186))</f>
        <v>48</v>
      </c>
      <c r="BU186" s="16" t="str">
        <f aca="false">CONCATENATE("*",BS186,"*")</f>
        <v>*rent*</v>
      </c>
      <c r="BV186" s="16" t="n">
        <f aca="false">COUNTIFS(U186:BQ186,BU186)</f>
        <v>0</v>
      </c>
      <c r="BW186" s="18" t="n">
        <f aca="false">BV186/BT186</f>
        <v>0</v>
      </c>
      <c r="BX186" s="16" t="s">
        <v>1627</v>
      </c>
      <c r="BY186" s="16" t="n">
        <f aca="false">COUNTIFS(U186:BQ186,BX186)</f>
        <v>0</v>
      </c>
      <c r="BZ186" s="18" t="n">
        <f aca="false">IF(BY186="","",(BY186/BT186))</f>
        <v>0</v>
      </c>
      <c r="CA186" s="16" t="n">
        <f aca="false">COUNTIFS(U186:BQ186,BU185)</f>
        <v>0</v>
      </c>
      <c r="CB186" s="16" t="str">
        <f aca="false">IF(BX186="",BU186,BX186)</f>
        <v>*move*</v>
      </c>
      <c r="CC186" s="16" t="n">
        <f aca="false">COUNTIFS(U186:BQ186,CB185)</f>
        <v>0</v>
      </c>
      <c r="CD186" s="18" t="n">
        <f aca="false">CC186/BT186</f>
        <v>0</v>
      </c>
      <c r="CE186" s="16" t="s">
        <v>1627</v>
      </c>
      <c r="CF186" s="18" t="n">
        <f aca="false">(COUNTIFS(U186:BQ186,CE186))/BT186</f>
        <v>0</v>
      </c>
      <c r="CH186" s="16" t="s">
        <v>1628</v>
      </c>
      <c r="CI186" s="18" t="n">
        <v>0</v>
      </c>
      <c r="CJ186" s="18" t="n">
        <v>0.25</v>
      </c>
      <c r="CK186" s="16" t="s">
        <v>3227</v>
      </c>
      <c r="CL186" s="16" t="s">
        <v>3243</v>
      </c>
      <c r="CP186" s="0" t="s">
        <v>3755</v>
      </c>
      <c r="CQ186" s="14" t="n">
        <v>0</v>
      </c>
      <c r="CR186" s="0" t="str">
        <f aca="false">CONCATENATE(CP186,CS186)</f>
        <v>relocate*</v>
      </c>
      <c r="CS186" s="0" t="s">
        <v>3639</v>
      </c>
      <c r="CT186" s="0" t="n">
        <f aca="false">CP185</f>
        <v>0</v>
      </c>
      <c r="CU186" s="0" t="str">
        <f aca="false">CONCATENATE(CT186,CS186)</f>
        <v>0*</v>
      </c>
      <c r="CV186" s="14" t="n">
        <f aca="false">(COUNTIFS(U186:BQ186,CU186))/BT186</f>
        <v>0</v>
      </c>
      <c r="CX186" s="16" t="s">
        <v>3640</v>
      </c>
      <c r="CY186" s="16" t="s">
        <v>3696</v>
      </c>
      <c r="CZ186" s="16" t="s">
        <v>3642</v>
      </c>
    </row>
    <row r="187" customFormat="false" ht="14.4" hidden="false" customHeight="false" outlineLevel="0" collapsed="false">
      <c r="A187" s="4" t="s">
        <v>197</v>
      </c>
      <c r="B187" s="17" t="n">
        <v>1</v>
      </c>
      <c r="C187" s="17" t="n">
        <v>2</v>
      </c>
      <c r="D187" s="17" t="n">
        <v>1</v>
      </c>
      <c r="E187" s="17" t="n">
        <v>117</v>
      </c>
      <c r="F187" s="17" t="n">
        <v>59</v>
      </c>
      <c r="G187" s="17" t="n">
        <v>2</v>
      </c>
      <c r="H187" s="4" t="n">
        <v>2059</v>
      </c>
      <c r="I187" s="4" t="n">
        <v>12059</v>
      </c>
      <c r="J187" s="4" t="n">
        <v>2059</v>
      </c>
      <c r="K187" s="4" t="s">
        <v>200</v>
      </c>
      <c r="L187" s="4" t="s">
        <v>132</v>
      </c>
      <c r="M187" s="16" t="s">
        <v>3269</v>
      </c>
      <c r="N187" s="16" t="s">
        <v>3270</v>
      </c>
      <c r="O187" s="16" t="s">
        <v>3285</v>
      </c>
      <c r="R187" s="16" t="n">
        <f aca="false">(1+LEN(N187)-LEN(SUBSTITUTE(N187," ","")))+1</f>
        <v>6</v>
      </c>
      <c r="S187" s="16" t="n">
        <f aca="false">(1+LEN(O187)-LEN(SUBSTITUTE(O187," ","")))</f>
        <v>11</v>
      </c>
      <c r="T187" s="16" t="s">
        <v>3153</v>
      </c>
      <c r="U187" s="16" t="s">
        <v>3272</v>
      </c>
      <c r="V187" s="16" t="s">
        <v>3273</v>
      </c>
      <c r="W187" s="16" t="s">
        <v>3274</v>
      </c>
      <c r="X187" s="16" t="s">
        <v>3272</v>
      </c>
      <c r="Y187" s="16" t="s">
        <v>3272</v>
      </c>
      <c r="Z187" s="16" t="s">
        <v>3173</v>
      </c>
      <c r="AA187" s="16" t="s">
        <v>3272</v>
      </c>
      <c r="AB187" s="16" t="s">
        <v>3275</v>
      </c>
      <c r="AC187" s="16" t="s">
        <v>1312</v>
      </c>
      <c r="AD187" s="16" t="s">
        <v>3276</v>
      </c>
      <c r="AE187" s="16" t="s">
        <v>3272</v>
      </c>
      <c r="AF187" s="16" t="s">
        <v>3277</v>
      </c>
      <c r="AG187" s="16" t="s">
        <v>3278</v>
      </c>
      <c r="AH187" s="16" t="s">
        <v>3173</v>
      </c>
      <c r="AI187" s="16" t="s">
        <v>1058</v>
      </c>
      <c r="AJ187" s="16" t="s">
        <v>3173</v>
      </c>
      <c r="AK187" s="16" t="s">
        <v>3272</v>
      </c>
      <c r="AL187" s="16" t="s">
        <v>3173</v>
      </c>
      <c r="AM187" s="16" t="s">
        <v>3272</v>
      </c>
      <c r="AN187" s="16" t="s">
        <v>1058</v>
      </c>
      <c r="AO187" s="16" t="s">
        <v>3272</v>
      </c>
      <c r="AP187" s="16" t="s">
        <v>1312</v>
      </c>
      <c r="AQ187" s="16" t="s">
        <v>3279</v>
      </c>
      <c r="AR187" s="16" t="s">
        <v>2960</v>
      </c>
      <c r="AS187" s="16" t="s">
        <v>3272</v>
      </c>
      <c r="AT187" s="16" t="s">
        <v>3173</v>
      </c>
      <c r="AU187" s="16" t="s">
        <v>1058</v>
      </c>
      <c r="AV187" s="16" t="s">
        <v>3280</v>
      </c>
      <c r="AW187" s="16" t="s">
        <v>3272</v>
      </c>
      <c r="AX187" s="16" t="s">
        <v>2877</v>
      </c>
      <c r="AY187" s="16" t="s">
        <v>3272</v>
      </c>
      <c r="AZ187" s="16" t="s">
        <v>2960</v>
      </c>
      <c r="BA187" s="16" t="s">
        <v>3272</v>
      </c>
      <c r="BB187" s="16" t="s">
        <v>1058</v>
      </c>
      <c r="BC187" s="16" t="s">
        <v>3272</v>
      </c>
      <c r="BD187" s="16" t="s">
        <v>3272</v>
      </c>
      <c r="BE187" s="16" t="s">
        <v>3272</v>
      </c>
      <c r="BF187" s="16" t="s">
        <v>3272</v>
      </c>
      <c r="BG187" s="16" t="s">
        <v>3272</v>
      </c>
      <c r="BH187" s="16" t="s">
        <v>3272</v>
      </c>
      <c r="BI187" s="16" t="s">
        <v>1809</v>
      </c>
      <c r="BJ187" s="16" t="s">
        <v>3173</v>
      </c>
      <c r="BK187" s="16" t="s">
        <v>1058</v>
      </c>
      <c r="BL187" s="16" t="s">
        <v>3272</v>
      </c>
      <c r="BM187" s="16" t="s">
        <v>3272</v>
      </c>
      <c r="BN187" s="16" t="s">
        <v>3281</v>
      </c>
      <c r="BO187" s="16" t="s">
        <v>1058</v>
      </c>
      <c r="BP187" s="16" t="s">
        <v>2960</v>
      </c>
      <c r="BQ187" s="16" t="s">
        <v>3282</v>
      </c>
      <c r="BS187" s="16" t="s">
        <v>1058</v>
      </c>
      <c r="BT187" s="16" t="n">
        <f aca="false">49-(COUNTBLANK(U187:BQ187))</f>
        <v>49</v>
      </c>
      <c r="BU187" s="16" t="str">
        <f aca="false">CONCATENATE("*",BS187,"*")</f>
        <v>*throw*</v>
      </c>
      <c r="BV187" s="16" t="n">
        <f aca="false">COUNTIFS(U187:BQ187,BU187)</f>
        <v>0</v>
      </c>
      <c r="BW187" s="18" t="n">
        <f aca="false">BV187/BT187</f>
        <v>0</v>
      </c>
      <c r="BZ187" s="18" t="str">
        <f aca="false">IF(BY187="","",(BY187/BT187))</f>
        <v/>
      </c>
      <c r="CA187" s="16" t="n">
        <f aca="false">COUNTIFS(U187:BQ187,BU188)</f>
        <v>0</v>
      </c>
      <c r="CB187" s="16" t="str">
        <f aca="false">IF(BX187="",BU187,BX187)</f>
        <v>*throw*</v>
      </c>
      <c r="CC187" s="16" t="n">
        <f aca="false">COUNTIFS(U187:BQ187,CB188)</f>
        <v>0</v>
      </c>
      <c r="CD187" s="18" t="n">
        <f aca="false">CC187/BT187</f>
        <v>0</v>
      </c>
      <c r="CE187" s="16" t="s">
        <v>3185</v>
      </c>
      <c r="CF187" s="18" t="n">
        <f aca="false">(COUNTIFS(U187:BQ187,CE187))/BT187</f>
        <v>0</v>
      </c>
      <c r="CH187" s="16" t="s">
        <v>3186</v>
      </c>
      <c r="CI187" s="18" t="n">
        <v>0.0612244897959184</v>
      </c>
      <c r="CJ187" s="18" t="n">
        <v>0.73</v>
      </c>
      <c r="CK187" s="16" t="s">
        <v>2960</v>
      </c>
      <c r="CL187" s="16" t="s">
        <v>3283</v>
      </c>
      <c r="CX187" s="16" t="s">
        <v>3640</v>
      </c>
      <c r="CY187" s="16" t="s">
        <v>3698</v>
      </c>
      <c r="CZ187" s="16" t="s">
        <v>3642</v>
      </c>
    </row>
    <row r="188" customFormat="false" ht="14.4" hidden="false" customHeight="false" outlineLevel="0" collapsed="false">
      <c r="A188" s="4" t="s">
        <v>131</v>
      </c>
      <c r="B188" s="17" t="n">
        <v>1</v>
      </c>
      <c r="C188" s="17" t="n">
        <v>2</v>
      </c>
      <c r="D188" s="17" t="n">
        <v>2</v>
      </c>
      <c r="E188" s="17" t="n">
        <v>117</v>
      </c>
      <c r="F188" s="17" t="n">
        <v>59</v>
      </c>
      <c r="G188" s="17" t="n">
        <v>3</v>
      </c>
      <c r="H188" s="4" t="n">
        <v>3059</v>
      </c>
      <c r="I188" s="4" t="n">
        <v>13059</v>
      </c>
      <c r="J188" s="4" t="n">
        <v>3059</v>
      </c>
      <c r="K188" s="4" t="s">
        <v>200</v>
      </c>
      <c r="L188" s="4" t="s">
        <v>132</v>
      </c>
      <c r="M188" s="16" t="s">
        <v>3284</v>
      </c>
      <c r="N188" s="16" t="s">
        <v>3270</v>
      </c>
      <c r="O188" s="16" t="s">
        <v>3271</v>
      </c>
      <c r="R188" s="16" t="n">
        <f aca="false">(1+LEN(N188)-LEN(SUBSTITUTE(N188," ","")))+1</f>
        <v>6</v>
      </c>
      <c r="S188" s="16" t="n">
        <f aca="false">(1+LEN(O188)-LEN(SUBSTITUTE(O188," ","")))</f>
        <v>11</v>
      </c>
      <c r="T188" s="16" t="s">
        <v>3153</v>
      </c>
      <c r="U188" s="16" t="s">
        <v>306</v>
      </c>
      <c r="V188" s="16" t="s">
        <v>3286</v>
      </c>
      <c r="W188" s="16" t="s">
        <v>3287</v>
      </c>
      <c r="X188" s="16" t="s">
        <v>1312</v>
      </c>
      <c r="Y188" s="16" t="s">
        <v>3288</v>
      </c>
      <c r="Z188" s="16" t="s">
        <v>3289</v>
      </c>
      <c r="AA188" s="16" t="s">
        <v>3289</v>
      </c>
      <c r="AB188" s="16" t="s">
        <v>3287</v>
      </c>
      <c r="AC188" s="16" t="s">
        <v>2355</v>
      </c>
      <c r="AD188" s="16" t="s">
        <v>3290</v>
      </c>
      <c r="AE188" s="16" t="s">
        <v>2960</v>
      </c>
      <c r="AF188" s="16" t="s">
        <v>3291</v>
      </c>
      <c r="AG188" s="16" t="s">
        <v>3292</v>
      </c>
      <c r="AH188" s="16" t="s">
        <v>2355</v>
      </c>
      <c r="AI188" s="16" t="s">
        <v>3288</v>
      </c>
      <c r="AJ188" s="16" t="s">
        <v>3288</v>
      </c>
      <c r="AK188" s="16" t="s">
        <v>3293</v>
      </c>
      <c r="AL188" s="16" t="s">
        <v>3289</v>
      </c>
      <c r="AM188" s="16" t="s">
        <v>2960</v>
      </c>
      <c r="AN188" s="16" t="s">
        <v>3294</v>
      </c>
      <c r="AO188" s="16" t="s">
        <v>3289</v>
      </c>
      <c r="AP188" s="16" t="s">
        <v>3295</v>
      </c>
      <c r="AQ188" s="16" t="s">
        <v>3287</v>
      </c>
      <c r="AR188" s="16" t="s">
        <v>3288</v>
      </c>
      <c r="AS188" s="16" t="s">
        <v>3288</v>
      </c>
      <c r="AT188" s="16" t="s">
        <v>3296</v>
      </c>
      <c r="AU188" s="16" t="s">
        <v>3287</v>
      </c>
      <c r="AV188" s="16" t="s">
        <v>2960</v>
      </c>
      <c r="AW188" s="16" t="s">
        <v>2960</v>
      </c>
      <c r="AY188" s="16" t="s">
        <v>217</v>
      </c>
      <c r="AZ188" s="16" t="s">
        <v>3297</v>
      </c>
      <c r="BA188" s="16" t="s">
        <v>3287</v>
      </c>
      <c r="BB188" s="16" t="s">
        <v>3298</v>
      </c>
      <c r="BC188" s="16" t="s">
        <v>2960</v>
      </c>
      <c r="BD188" s="16" t="s">
        <v>3299</v>
      </c>
      <c r="BE188" s="16" t="s">
        <v>3300</v>
      </c>
      <c r="BF188" s="16" t="s">
        <v>1312</v>
      </c>
      <c r="BG188" s="16" t="s">
        <v>3287</v>
      </c>
      <c r="BH188" s="16" t="s">
        <v>3301</v>
      </c>
      <c r="BI188" s="16" t="s">
        <v>3302</v>
      </c>
      <c r="BJ188" s="16" t="s">
        <v>1312</v>
      </c>
      <c r="BK188" s="16" t="s">
        <v>3303</v>
      </c>
      <c r="BL188" s="16" t="s">
        <v>3288</v>
      </c>
      <c r="BM188" s="16" t="s">
        <v>3304</v>
      </c>
      <c r="BN188" s="16" t="s">
        <v>3305</v>
      </c>
      <c r="BO188" s="16" t="s">
        <v>306</v>
      </c>
      <c r="BP188" s="16" t="s">
        <v>3306</v>
      </c>
      <c r="BQ188" s="16" t="s">
        <v>560</v>
      </c>
      <c r="BS188" s="16" t="s">
        <v>1809</v>
      </c>
      <c r="BT188" s="16" t="n">
        <f aca="false">49-(COUNTBLANK(U188:BQ188))</f>
        <v>48</v>
      </c>
      <c r="BU188" s="16" t="str">
        <f aca="false">CONCATENATE("*",BS188,"*")</f>
        <v>*catch*</v>
      </c>
      <c r="BV188" s="16" t="n">
        <f aca="false">COUNTIFS(U188:BQ188,BU188)</f>
        <v>0</v>
      </c>
      <c r="BW188" s="18" t="n">
        <f aca="false">BV188/BT188</f>
        <v>0</v>
      </c>
      <c r="BX188" s="16" t="s">
        <v>3307</v>
      </c>
      <c r="BY188" s="16" t="n">
        <f aca="false">COUNTIFS(U188:BQ188,BX188)</f>
        <v>0</v>
      </c>
      <c r="BZ188" s="18" t="n">
        <f aca="false">IF(BY188="","",(BY188/BT188))</f>
        <v>0</v>
      </c>
      <c r="CA188" s="16" t="n">
        <f aca="false">COUNTIFS(U188:BQ188,BU187)</f>
        <v>0</v>
      </c>
      <c r="CB188" s="16" t="str">
        <f aca="false">IF(BX188="",BU188,BX188)</f>
        <v>*chase*</v>
      </c>
      <c r="CC188" s="16" t="n">
        <f aca="false">COUNTIFS(U188:BQ188,CB187)</f>
        <v>0</v>
      </c>
      <c r="CD188" s="18" t="n">
        <f aca="false">CC188/BT188</f>
        <v>0</v>
      </c>
      <c r="CE188" s="16" t="s">
        <v>3308</v>
      </c>
      <c r="CF188" s="18" t="n">
        <f aca="false">(COUNTIFS(U188:BQ188,CE188))/BT188</f>
        <v>0</v>
      </c>
      <c r="CH188" s="16" t="s">
        <v>3309</v>
      </c>
      <c r="CI188" s="18" t="n">
        <v>0</v>
      </c>
      <c r="CJ188" s="18" t="n">
        <v>0.27</v>
      </c>
      <c r="CK188" s="16" t="s">
        <v>1058</v>
      </c>
      <c r="CL188" s="16" t="s">
        <v>3283</v>
      </c>
      <c r="CP188" s="0" t="s">
        <v>3756</v>
      </c>
      <c r="CQ188" s="14" t="n">
        <v>0.0208333333333333</v>
      </c>
      <c r="CR188" s="0" t="str">
        <f aca="false">CONCATENATE(CP188,CS188)</f>
        <v>retrieve*</v>
      </c>
      <c r="CS188" s="0" t="s">
        <v>3639</v>
      </c>
      <c r="CT188" s="0" t="n">
        <f aca="false">CP187</f>
        <v>0</v>
      </c>
      <c r="CU188" s="0" t="str">
        <f aca="false">CONCATENATE(CT188,CS188)</f>
        <v>0*</v>
      </c>
      <c r="CV188" s="14" t="n">
        <f aca="false">(COUNTIFS(U188:BQ188,CU188))/BT188</f>
        <v>0</v>
      </c>
      <c r="CX188" s="16" t="s">
        <v>3640</v>
      </c>
      <c r="CY188" s="16" t="s">
        <v>3698</v>
      </c>
      <c r="CZ188" s="16" t="s">
        <v>3642</v>
      </c>
    </row>
    <row r="189" customFormat="false" ht="14.4" hidden="false" customHeight="false" outlineLevel="0" collapsed="false">
      <c r="A189" s="4" t="s">
        <v>197</v>
      </c>
      <c r="B189" s="17" t="n">
        <v>1</v>
      </c>
      <c r="C189" s="17" t="n">
        <v>2</v>
      </c>
      <c r="D189" s="17" t="n">
        <v>1</v>
      </c>
      <c r="E189" s="17" t="n">
        <v>120</v>
      </c>
      <c r="F189" s="17" t="n">
        <v>60</v>
      </c>
      <c r="G189" s="17" t="n">
        <v>2</v>
      </c>
      <c r="H189" s="4" t="n">
        <v>2060</v>
      </c>
      <c r="I189" s="4" t="n">
        <v>12060</v>
      </c>
      <c r="J189" s="4" t="n">
        <v>2060</v>
      </c>
      <c r="K189" s="4" t="s">
        <v>200</v>
      </c>
      <c r="L189" s="4" t="s">
        <v>132</v>
      </c>
      <c r="M189" s="16" t="s">
        <v>3310</v>
      </c>
      <c r="N189" s="16" t="s">
        <v>3311</v>
      </c>
      <c r="O189" s="16" t="s">
        <v>3345</v>
      </c>
      <c r="R189" s="16" t="n">
        <f aca="false">(1+LEN(N189)-LEN(SUBSTITUTE(N189," ","")))+1</f>
        <v>6</v>
      </c>
      <c r="S189" s="16" t="n">
        <f aca="false">(1+LEN(O189)-LEN(SUBSTITUTE(O189," ","")))</f>
        <v>11</v>
      </c>
      <c r="T189" s="16" t="s">
        <v>3153</v>
      </c>
      <c r="U189" s="16" t="s">
        <v>3313</v>
      </c>
      <c r="V189" s="16" t="s">
        <v>3314</v>
      </c>
      <c r="W189" s="16" t="s">
        <v>3315</v>
      </c>
      <c r="X189" s="16" t="s">
        <v>1936</v>
      </c>
      <c r="Y189" s="16" t="s">
        <v>3316</v>
      </c>
      <c r="Z189" s="16" t="s">
        <v>3317</v>
      </c>
      <c r="AA189" s="16" t="s">
        <v>3318</v>
      </c>
      <c r="AB189" s="16" t="s">
        <v>3319</v>
      </c>
      <c r="AC189" s="16" t="s">
        <v>3320</v>
      </c>
      <c r="AD189" s="16" t="s">
        <v>3321</v>
      </c>
      <c r="AE189" s="16" t="s">
        <v>3322</v>
      </c>
      <c r="AF189" s="16" t="s">
        <v>3323</v>
      </c>
      <c r="AG189" s="16" t="s">
        <v>3324</v>
      </c>
      <c r="AH189" s="16" t="s">
        <v>3325</v>
      </c>
      <c r="AI189" s="16" t="s">
        <v>3326</v>
      </c>
      <c r="AJ189" s="16" t="s">
        <v>3327</v>
      </c>
      <c r="AK189" s="16" t="s">
        <v>612</v>
      </c>
      <c r="AL189" s="16" t="s">
        <v>236</v>
      </c>
      <c r="AM189" s="16" t="s">
        <v>3313</v>
      </c>
      <c r="AN189" s="16" t="s">
        <v>3328</v>
      </c>
      <c r="AO189" s="16" t="s">
        <v>3329</v>
      </c>
      <c r="AP189" s="16" t="s">
        <v>3328</v>
      </c>
      <c r="AQ189" s="16" t="s">
        <v>3330</v>
      </c>
      <c r="AR189" s="16" t="s">
        <v>3331</v>
      </c>
      <c r="AS189" s="16" t="s">
        <v>3313</v>
      </c>
      <c r="AT189" s="16" t="s">
        <v>3332</v>
      </c>
      <c r="AU189" s="16" t="s">
        <v>236</v>
      </c>
      <c r="AV189" s="16" t="s">
        <v>3333</v>
      </c>
      <c r="AW189" s="16" t="s">
        <v>1632</v>
      </c>
      <c r="AX189" s="16" t="s">
        <v>1793</v>
      </c>
      <c r="AY189" s="16" t="s">
        <v>3334</v>
      </c>
      <c r="AZ189" s="16" t="s">
        <v>1936</v>
      </c>
      <c r="BA189" s="16" t="s">
        <v>3335</v>
      </c>
      <c r="BB189" s="16" t="s">
        <v>1632</v>
      </c>
      <c r="BC189" s="16" t="s">
        <v>3336</v>
      </c>
      <c r="BD189" s="16" t="s">
        <v>3327</v>
      </c>
      <c r="BE189" s="16" t="s">
        <v>3328</v>
      </c>
      <c r="BF189" s="16" t="s">
        <v>3327</v>
      </c>
      <c r="BG189" s="16" t="s">
        <v>3328</v>
      </c>
      <c r="BH189" s="16" t="s">
        <v>3337</v>
      </c>
      <c r="BI189" s="16" t="s">
        <v>1632</v>
      </c>
      <c r="BJ189" s="16" t="s">
        <v>706</v>
      </c>
      <c r="BK189" s="16" t="s">
        <v>3338</v>
      </c>
      <c r="BL189" s="16" t="s">
        <v>3328</v>
      </c>
      <c r="BM189" s="16" t="s">
        <v>3339</v>
      </c>
      <c r="BN189" s="16" t="s">
        <v>3340</v>
      </c>
      <c r="BO189" s="16" t="s">
        <v>236</v>
      </c>
      <c r="BP189" s="16" t="s">
        <v>3328</v>
      </c>
      <c r="BQ189" s="16" t="s">
        <v>3341</v>
      </c>
      <c r="BS189" s="16" t="s">
        <v>3342</v>
      </c>
      <c r="BT189" s="16" t="n">
        <f aca="false">49-(COUNTBLANK(U189:BQ189))</f>
        <v>49</v>
      </c>
      <c r="BU189" s="16" t="str">
        <f aca="false">CONCATENATE("*",BS189,"*")</f>
        <v>*rescue*</v>
      </c>
      <c r="BV189" s="16" t="n">
        <f aca="false">COUNTIFS(U189:BQ189,BU189)</f>
        <v>0</v>
      </c>
      <c r="BW189" s="18" t="n">
        <f aca="false">BV189/BT189</f>
        <v>0</v>
      </c>
      <c r="BX189" s="16" t="s">
        <v>1658</v>
      </c>
      <c r="BY189" s="16" t="n">
        <f aca="false">COUNTIFS(U189:BQ189,BX189)</f>
        <v>0</v>
      </c>
      <c r="BZ189" s="18" t="n">
        <f aca="false">IF(BY189="","",(BY189/BT189))</f>
        <v>0</v>
      </c>
      <c r="CA189" s="16" t="n">
        <f aca="false">COUNTIFS(U189:BQ189,BU190)</f>
        <v>0</v>
      </c>
      <c r="CB189" s="16" t="str">
        <f aca="false">IF(BX189="",BU189,BX189)</f>
        <v>*save*</v>
      </c>
      <c r="CC189" s="16" t="n">
        <f aca="false">COUNTIFS(U189:BQ189,CB190)</f>
        <v>0</v>
      </c>
      <c r="CD189" s="18" t="n">
        <f aca="false">CC189/BT189</f>
        <v>0</v>
      </c>
      <c r="CE189" s="16" t="s">
        <v>1658</v>
      </c>
      <c r="CF189" s="18" t="n">
        <f aca="false">(COUNTIFS(U189:BQ189,CE189))/BT189</f>
        <v>0</v>
      </c>
      <c r="CH189" s="16" t="s">
        <v>1659</v>
      </c>
      <c r="CI189" s="18" t="n">
        <v>0.0408163265306122</v>
      </c>
      <c r="CJ189" s="18" t="n">
        <v>0.35</v>
      </c>
      <c r="CK189" s="16" t="s">
        <v>3330</v>
      </c>
      <c r="CL189" s="16" t="s">
        <v>3343</v>
      </c>
      <c r="CX189" s="16" t="s">
        <v>3640</v>
      </c>
      <c r="CY189" s="16" t="s">
        <v>3367</v>
      </c>
      <c r="CZ189" s="16" t="s">
        <v>3642</v>
      </c>
    </row>
    <row r="190" customFormat="false" ht="14.4" hidden="false" customHeight="false" outlineLevel="0" collapsed="false">
      <c r="A190" s="4" t="s">
        <v>131</v>
      </c>
      <c r="B190" s="17" t="n">
        <v>1</v>
      </c>
      <c r="C190" s="17" t="n">
        <v>2</v>
      </c>
      <c r="D190" s="17" t="n">
        <v>2</v>
      </c>
      <c r="E190" s="17" t="n">
        <v>120</v>
      </c>
      <c r="F190" s="17" t="n">
        <v>60</v>
      </c>
      <c r="G190" s="17" t="n">
        <v>3</v>
      </c>
      <c r="H190" s="4" t="n">
        <v>3060</v>
      </c>
      <c r="I190" s="4" t="n">
        <v>13060</v>
      </c>
      <c r="J190" s="4" t="n">
        <v>3060</v>
      </c>
      <c r="K190" s="4" t="s">
        <v>200</v>
      </c>
      <c r="L190" s="4" t="s">
        <v>132</v>
      </c>
      <c r="M190" s="16" t="s">
        <v>3344</v>
      </c>
      <c r="N190" s="16" t="s">
        <v>3311</v>
      </c>
      <c r="O190" s="16" t="s">
        <v>3312</v>
      </c>
      <c r="R190" s="16" t="n">
        <f aca="false">(1+LEN(N190)-LEN(SUBSTITUTE(N190," ","")))+1</f>
        <v>6</v>
      </c>
      <c r="S190" s="16" t="n">
        <f aca="false">(1+LEN(O190)-LEN(SUBSTITUTE(O190," ","")))</f>
        <v>11</v>
      </c>
      <c r="T190" s="16" t="s">
        <v>3153</v>
      </c>
      <c r="U190" s="16" t="s">
        <v>3346</v>
      </c>
      <c r="V190" s="16" t="s">
        <v>3347</v>
      </c>
      <c r="W190" s="16" t="s">
        <v>3348</v>
      </c>
      <c r="X190" s="16" t="s">
        <v>236</v>
      </c>
      <c r="Y190" s="16" t="s">
        <v>3349</v>
      </c>
      <c r="Z190" s="16" t="s">
        <v>3313</v>
      </c>
      <c r="AA190" s="16" t="s">
        <v>3350</v>
      </c>
      <c r="AB190" s="16" t="s">
        <v>3330</v>
      </c>
      <c r="AC190" s="16" t="s">
        <v>3351</v>
      </c>
      <c r="AD190" s="16" t="s">
        <v>3352</v>
      </c>
      <c r="AE190" s="16" t="s">
        <v>3330</v>
      </c>
      <c r="AF190" s="16" t="s">
        <v>3353</v>
      </c>
      <c r="AG190" s="16" t="s">
        <v>3354</v>
      </c>
      <c r="AH190" s="16" t="s">
        <v>3330</v>
      </c>
      <c r="AI190" s="16" t="s">
        <v>3355</v>
      </c>
      <c r="AJ190" s="16" t="s">
        <v>3356</v>
      </c>
      <c r="AK190" s="16" t="s">
        <v>3357</v>
      </c>
      <c r="AL190" s="16" t="s">
        <v>3358</v>
      </c>
      <c r="AM190" s="16" t="s">
        <v>3330</v>
      </c>
      <c r="AN190" s="16" t="s">
        <v>3359</v>
      </c>
      <c r="AO190" s="16" t="s">
        <v>2074</v>
      </c>
      <c r="AP190" s="16" t="s">
        <v>3360</v>
      </c>
      <c r="AQ190" s="16" t="s">
        <v>3313</v>
      </c>
      <c r="AR190" s="16" t="s">
        <v>3361</v>
      </c>
      <c r="AS190" s="16" t="s">
        <v>3362</v>
      </c>
      <c r="AT190" s="16" t="s">
        <v>3363</v>
      </c>
      <c r="AU190" s="16" t="s">
        <v>3349</v>
      </c>
      <c r="AV190" s="16" t="s">
        <v>3330</v>
      </c>
      <c r="AW190" s="16" t="s">
        <v>3330</v>
      </c>
      <c r="AX190" s="16" t="s">
        <v>3364</v>
      </c>
      <c r="AY190" s="16" t="s">
        <v>3365</v>
      </c>
      <c r="AZ190" s="16" t="s">
        <v>3326</v>
      </c>
      <c r="BA190" s="16" t="s">
        <v>3366</v>
      </c>
      <c r="BB190" s="16" t="s">
        <v>3367</v>
      </c>
      <c r="BC190" s="16" t="s">
        <v>3368</v>
      </c>
      <c r="BD190" s="16" t="s">
        <v>3369</v>
      </c>
      <c r="BE190" s="16" t="s">
        <v>3370</v>
      </c>
      <c r="BF190" s="16" t="s">
        <v>3371</v>
      </c>
      <c r="BG190" s="16" t="s">
        <v>3372</v>
      </c>
      <c r="BH190" s="16" t="s">
        <v>3373</v>
      </c>
      <c r="BI190" s="16" t="s">
        <v>3374</v>
      </c>
      <c r="BJ190" s="16" t="s">
        <v>3375</v>
      </c>
      <c r="BK190" s="16" t="s">
        <v>3326</v>
      </c>
      <c r="BL190" s="16" t="s">
        <v>3376</v>
      </c>
      <c r="BM190" s="16" t="s">
        <v>1003</v>
      </c>
      <c r="BN190" s="16" t="s">
        <v>3377</v>
      </c>
      <c r="BO190" s="16" t="s">
        <v>3371</v>
      </c>
      <c r="BP190" s="16" t="s">
        <v>3378</v>
      </c>
      <c r="BQ190" s="16" t="s">
        <v>3364</v>
      </c>
      <c r="BS190" s="16" t="s">
        <v>3330</v>
      </c>
      <c r="BT190" s="16" t="n">
        <f aca="false">49-(COUNTBLANK(U190:BQ190))</f>
        <v>49</v>
      </c>
      <c r="BU190" s="16" t="str">
        <f aca="false">CONCATENATE("*",BS190,"*")</f>
        <v>*lasso*</v>
      </c>
      <c r="BV190" s="16" t="n">
        <f aca="false">COUNTIFS(U190:BQ190,BU190)</f>
        <v>0</v>
      </c>
      <c r="BW190" s="18" t="n">
        <f aca="false">BV190/BT190</f>
        <v>0</v>
      </c>
      <c r="BZ190" s="18" t="str">
        <f aca="false">IF(BY190="","",(BY190/BT190))</f>
        <v/>
      </c>
      <c r="CA190" s="16" t="n">
        <f aca="false">COUNTIFS(U190:BQ190,BU189)</f>
        <v>0</v>
      </c>
      <c r="CB190" s="16" t="str">
        <f aca="false">IF(BX190="",BU190,BX190)</f>
        <v>*lasso*</v>
      </c>
      <c r="CC190" s="16" t="n">
        <f aca="false">COUNTIFS(U190:BQ190,CB189)</f>
        <v>0</v>
      </c>
      <c r="CD190" s="18" t="n">
        <f aca="false">CC190/BT190</f>
        <v>0</v>
      </c>
      <c r="CE190" s="16" t="s">
        <v>3379</v>
      </c>
      <c r="CF190" s="18" t="n">
        <f aca="false">(COUNTIFS(U190:BQ190,CE190))/BT190</f>
        <v>0</v>
      </c>
      <c r="CH190" s="16" t="s">
        <v>3380</v>
      </c>
      <c r="CI190" s="18" t="n">
        <v>0</v>
      </c>
      <c r="CJ190" s="18" t="n">
        <v>0.31</v>
      </c>
      <c r="CK190" s="16" t="s">
        <v>1632</v>
      </c>
      <c r="CL190" s="16" t="s">
        <v>3343</v>
      </c>
      <c r="CP190" s="0" t="s">
        <v>3757</v>
      </c>
      <c r="CQ190" s="14" t="n">
        <v>0</v>
      </c>
      <c r="CR190" s="0" t="str">
        <f aca="false">CONCATENATE(CP190,CS190)</f>
        <v>corral*</v>
      </c>
      <c r="CS190" s="0" t="s">
        <v>3639</v>
      </c>
      <c r="CT190" s="0" t="n">
        <f aca="false">CP191</f>
        <v>0</v>
      </c>
      <c r="CU190" s="0" t="str">
        <f aca="false">CONCATENATE(CT190,CS190)</f>
        <v>0*</v>
      </c>
      <c r="CV190" s="14" t="n">
        <f aca="false">(COUNTIFS(U190:BQ190,CU190))/BT190</f>
        <v>0</v>
      </c>
      <c r="CX190" s="16" t="s">
        <v>3640</v>
      </c>
      <c r="CY190" s="16" t="s">
        <v>3367</v>
      </c>
      <c r="CZ190" s="16" t="s">
        <v>3642</v>
      </c>
    </row>
    <row r="191" customFormat="false" ht="14.4" hidden="false" customHeight="false" outlineLevel="0" collapsed="false">
      <c r="A191" s="4" t="s">
        <v>195</v>
      </c>
      <c r="B191" s="17" t="n">
        <v>1</v>
      </c>
      <c r="C191" s="17" t="n">
        <v>2</v>
      </c>
      <c r="D191" s="17" t="n">
        <v>1</v>
      </c>
      <c r="E191" s="17" t="n">
        <v>22</v>
      </c>
      <c r="F191" s="17" t="n">
        <v>11</v>
      </c>
      <c r="G191" s="17" t="n">
        <v>2</v>
      </c>
      <c r="H191" s="4" t="n">
        <v>2011</v>
      </c>
      <c r="I191" s="4" t="n">
        <v>12011</v>
      </c>
      <c r="J191" s="4" t="n">
        <v>2011</v>
      </c>
      <c r="K191" s="4" t="s">
        <v>200</v>
      </c>
      <c r="L191" s="4" t="s">
        <v>132</v>
      </c>
      <c r="M191" s="16" t="s">
        <v>792</v>
      </c>
      <c r="N191" s="16" t="s">
        <v>793</v>
      </c>
      <c r="O191" s="16" t="s">
        <v>817</v>
      </c>
      <c r="R191" s="16" t="n">
        <f aca="false">(1+LEN(N191)-LEN(SUBSTITUTE(N191," ","")))+1</f>
        <v>6</v>
      </c>
      <c r="S191" s="16" t="n">
        <f aca="false">(1+LEN(O191)-LEN(SUBSTITUTE(O191," ","")))</f>
        <v>9</v>
      </c>
      <c r="T191" s="16" t="s">
        <v>741</v>
      </c>
      <c r="U191" s="16" t="s">
        <v>560</v>
      </c>
      <c r="V191" s="16" t="s">
        <v>795</v>
      </c>
      <c r="W191" s="16" t="s">
        <v>796</v>
      </c>
      <c r="X191" s="16" t="s">
        <v>560</v>
      </c>
      <c r="Y191" s="16" t="s">
        <v>560</v>
      </c>
      <c r="Z191" s="16" t="s">
        <v>560</v>
      </c>
      <c r="AA191" s="16" t="s">
        <v>797</v>
      </c>
      <c r="AB191" s="16" t="s">
        <v>798</v>
      </c>
      <c r="AC191" s="16" t="s">
        <v>799</v>
      </c>
      <c r="AD191" s="16" t="s">
        <v>560</v>
      </c>
      <c r="AE191" s="16" t="s">
        <v>560</v>
      </c>
      <c r="AF191" s="16" t="s">
        <v>800</v>
      </c>
      <c r="AG191" s="16" t="s">
        <v>560</v>
      </c>
      <c r="AH191" s="16" t="s">
        <v>801</v>
      </c>
      <c r="AI191" s="16" t="s">
        <v>560</v>
      </c>
      <c r="AJ191" s="16" t="s">
        <v>802</v>
      </c>
      <c r="AK191" s="16" t="s">
        <v>190</v>
      </c>
      <c r="AL191" s="16" t="s">
        <v>560</v>
      </c>
      <c r="AM191" s="16" t="s">
        <v>560</v>
      </c>
      <c r="AN191" s="16" t="s">
        <v>560</v>
      </c>
      <c r="AO191" s="16" t="s">
        <v>803</v>
      </c>
      <c r="AP191" s="16" t="s">
        <v>560</v>
      </c>
      <c r="AQ191" s="16" t="s">
        <v>190</v>
      </c>
      <c r="AR191" s="16" t="s">
        <v>560</v>
      </c>
      <c r="AS191" s="16" t="s">
        <v>804</v>
      </c>
      <c r="AT191" s="16" t="s">
        <v>560</v>
      </c>
      <c r="AU191" s="16" t="s">
        <v>805</v>
      </c>
      <c r="AV191" s="16" t="s">
        <v>806</v>
      </c>
      <c r="AW191" s="16" t="s">
        <v>560</v>
      </c>
      <c r="AX191" s="16" t="s">
        <v>190</v>
      </c>
      <c r="AY191" s="16" t="s">
        <v>560</v>
      </c>
      <c r="AZ191" s="16" t="s">
        <v>560</v>
      </c>
      <c r="BA191" s="16" t="s">
        <v>560</v>
      </c>
      <c r="BB191" s="16" t="s">
        <v>807</v>
      </c>
      <c r="BC191" s="16" t="s">
        <v>808</v>
      </c>
      <c r="BD191" s="16" t="s">
        <v>809</v>
      </c>
      <c r="BE191" s="16" t="s">
        <v>560</v>
      </c>
      <c r="BF191" s="16" t="s">
        <v>190</v>
      </c>
      <c r="BG191" s="16" t="s">
        <v>560</v>
      </c>
      <c r="BH191" s="16" t="s">
        <v>560</v>
      </c>
      <c r="BI191" s="16" t="s">
        <v>810</v>
      </c>
      <c r="BJ191" s="16" t="s">
        <v>811</v>
      </c>
      <c r="BK191" s="16" t="s">
        <v>807</v>
      </c>
      <c r="BL191" s="16" t="s">
        <v>812</v>
      </c>
      <c r="BM191" s="16" t="s">
        <v>190</v>
      </c>
      <c r="BN191" s="16" t="s">
        <v>807</v>
      </c>
      <c r="BO191" s="16" t="s">
        <v>190</v>
      </c>
      <c r="BP191" s="16" t="s">
        <v>807</v>
      </c>
      <c r="BQ191" s="16" t="s">
        <v>560</v>
      </c>
      <c r="BS191" s="16" t="s">
        <v>560</v>
      </c>
      <c r="BT191" s="16" t="n">
        <f aca="false">49-(COUNTBLANK(U191:BQ191))</f>
        <v>49</v>
      </c>
      <c r="BU191" s="16" t="str">
        <f aca="false">CONCATENATE("*",BS191,"*")</f>
        <v>*play*</v>
      </c>
      <c r="BV191" s="16" t="n">
        <f aca="false">COUNTIFS(U191:BQ191,BU191)</f>
        <v>0</v>
      </c>
      <c r="BW191" s="18" t="n">
        <f aca="false">BV191/BT191</f>
        <v>0</v>
      </c>
      <c r="BZ191" s="18" t="str">
        <f aca="false">IF(BY191="","",(BY191/BT191))</f>
        <v/>
      </c>
      <c r="CA191" s="16" t="n">
        <f aca="false">COUNTIFS(U191:BQ191,BU192)</f>
        <v>0</v>
      </c>
      <c r="CB191" s="16" t="str">
        <f aca="false">IF(BX191="",BU191,BX191)</f>
        <v>*play*</v>
      </c>
      <c r="CC191" s="16" t="n">
        <f aca="false">COUNTIFS(U191:BQ191,CB192)</f>
        <v>0</v>
      </c>
      <c r="CD191" s="18" t="n">
        <f aca="false">CC191/BT191</f>
        <v>0</v>
      </c>
      <c r="CE191" s="16" t="s">
        <v>813</v>
      </c>
      <c r="CF191" s="18" t="n">
        <f aca="false">(COUNTIFS(U191:BQ191,CE191))/BT191</f>
        <v>0</v>
      </c>
      <c r="CH191" s="16" t="s">
        <v>814</v>
      </c>
      <c r="CI191" s="18" t="n">
        <v>0.163265306122449</v>
      </c>
      <c r="CJ191" s="18" t="n">
        <v>0.55</v>
      </c>
      <c r="CK191" s="15" t="s">
        <v>190</v>
      </c>
      <c r="CL191" s="16" t="s">
        <v>815</v>
      </c>
      <c r="CX191" s="16" t="s">
        <v>3664</v>
      </c>
      <c r="CY191" s="16" t="s">
        <v>3700</v>
      </c>
      <c r="CZ191" s="16" t="s">
        <v>3701</v>
      </c>
    </row>
    <row r="192" customFormat="false" ht="14.4" hidden="false" customHeight="false" outlineLevel="0" collapsed="false">
      <c r="A192" s="4" t="s">
        <v>197</v>
      </c>
      <c r="B192" s="17" t="n">
        <v>1</v>
      </c>
      <c r="C192" s="17" t="n">
        <v>2</v>
      </c>
      <c r="D192" s="17" t="n">
        <v>2</v>
      </c>
      <c r="E192" s="17" t="n">
        <v>22</v>
      </c>
      <c r="F192" s="17" t="n">
        <v>11</v>
      </c>
      <c r="G192" s="17" t="n">
        <v>3</v>
      </c>
      <c r="H192" s="4" t="n">
        <v>3011</v>
      </c>
      <c r="I192" s="4" t="n">
        <v>13011</v>
      </c>
      <c r="J192" s="4" t="n">
        <v>3011</v>
      </c>
      <c r="K192" s="4" t="n">
        <v>23011</v>
      </c>
      <c r="L192" s="4" t="s">
        <v>132</v>
      </c>
      <c r="M192" s="16" t="s">
        <v>816</v>
      </c>
      <c r="N192" s="16" t="s">
        <v>793</v>
      </c>
      <c r="O192" s="16" t="s">
        <v>794</v>
      </c>
      <c r="P192" s="16" t="s">
        <v>833</v>
      </c>
      <c r="Q192" s="16" t="s">
        <v>282</v>
      </c>
      <c r="R192" s="16" t="n">
        <f aca="false">(1+LEN(N192)-LEN(SUBSTITUTE(N192," ","")))+1</f>
        <v>6</v>
      </c>
      <c r="S192" s="16" t="n">
        <f aca="false">(1+LEN(O192)-LEN(SUBSTITUTE(O192," ","")))</f>
        <v>9</v>
      </c>
      <c r="T192" s="16" t="s">
        <v>741</v>
      </c>
      <c r="U192" s="16" t="s">
        <v>190</v>
      </c>
      <c r="V192" s="16" t="s">
        <v>190</v>
      </c>
      <c r="W192" s="16" t="s">
        <v>818</v>
      </c>
      <c r="X192" s="16" t="s">
        <v>190</v>
      </c>
      <c r="Y192" s="16" t="s">
        <v>190</v>
      </c>
      <c r="Z192" s="16" t="s">
        <v>190</v>
      </c>
      <c r="AA192" s="16" t="s">
        <v>819</v>
      </c>
      <c r="AB192" s="16" t="s">
        <v>190</v>
      </c>
      <c r="AC192" s="16" t="s">
        <v>190</v>
      </c>
      <c r="AD192" s="16" t="s">
        <v>820</v>
      </c>
      <c r="AE192" s="16" t="s">
        <v>190</v>
      </c>
      <c r="AF192" s="16" t="s">
        <v>821</v>
      </c>
      <c r="AG192" s="16" t="s">
        <v>822</v>
      </c>
      <c r="AH192" s="16" t="s">
        <v>190</v>
      </c>
      <c r="AJ192" s="16" t="s">
        <v>823</v>
      </c>
      <c r="AK192" s="16" t="s">
        <v>806</v>
      </c>
      <c r="AL192" s="16" t="s">
        <v>824</v>
      </c>
      <c r="AM192" s="16" t="s">
        <v>190</v>
      </c>
      <c r="AN192" s="16" t="s">
        <v>823</v>
      </c>
      <c r="AO192" s="16" t="s">
        <v>190</v>
      </c>
      <c r="AP192" s="16" t="s">
        <v>190</v>
      </c>
      <c r="AQ192" s="16" t="s">
        <v>190</v>
      </c>
      <c r="AR192" s="16" t="s">
        <v>190</v>
      </c>
      <c r="AS192" s="16" t="s">
        <v>190</v>
      </c>
      <c r="AT192" s="16" t="s">
        <v>190</v>
      </c>
      <c r="AU192" s="16" t="s">
        <v>823</v>
      </c>
      <c r="AV192" s="16" t="s">
        <v>825</v>
      </c>
      <c r="AW192" s="16" t="s">
        <v>190</v>
      </c>
      <c r="AX192" s="16" t="s">
        <v>190</v>
      </c>
      <c r="AY192" s="16" t="s">
        <v>190</v>
      </c>
      <c r="AZ192" s="16" t="s">
        <v>190</v>
      </c>
      <c r="BA192" s="16" t="s">
        <v>823</v>
      </c>
      <c r="BB192" s="16" t="s">
        <v>806</v>
      </c>
      <c r="BC192" s="16" t="s">
        <v>826</v>
      </c>
      <c r="BD192" s="16" t="s">
        <v>190</v>
      </c>
      <c r="BE192" s="16" t="s">
        <v>827</v>
      </c>
      <c r="BF192" s="16" t="s">
        <v>190</v>
      </c>
      <c r="BG192" s="16" t="s">
        <v>828</v>
      </c>
      <c r="BH192" s="16" t="s">
        <v>190</v>
      </c>
      <c r="BI192" s="16" t="s">
        <v>806</v>
      </c>
      <c r="BJ192" s="16" t="s">
        <v>190</v>
      </c>
      <c r="BK192" s="16" t="s">
        <v>823</v>
      </c>
      <c r="BL192" s="16" t="s">
        <v>190</v>
      </c>
      <c r="BM192" s="16" t="s">
        <v>829</v>
      </c>
      <c r="BN192" s="16" t="s">
        <v>190</v>
      </c>
      <c r="BP192" s="16" t="s">
        <v>830</v>
      </c>
      <c r="BQ192" s="16" t="s">
        <v>190</v>
      </c>
      <c r="BS192" s="16" t="s">
        <v>823</v>
      </c>
      <c r="BT192" s="16" t="n">
        <f aca="false">49-(COUNTBLANK(U192:BQ192))</f>
        <v>47</v>
      </c>
      <c r="BU192" s="16" t="str">
        <f aca="false">CONCATENATE("*",BS192,"*")</f>
        <v>*chirp*</v>
      </c>
      <c r="BV192" s="16" t="n">
        <f aca="false">COUNTIFS(U192:BQ192,BU192)</f>
        <v>0</v>
      </c>
      <c r="BW192" s="18" t="n">
        <f aca="false">BV192/BT192</f>
        <v>0</v>
      </c>
      <c r="BX192" s="16" t="s">
        <v>831</v>
      </c>
      <c r="BY192" s="16" t="n">
        <f aca="false">COUNTIFS(U192:BQ192,BX192)</f>
        <v>0</v>
      </c>
      <c r="BZ192" s="18" t="n">
        <f aca="false">IF(BY192="","",(BY192/BT192))</f>
        <v>0</v>
      </c>
      <c r="CA192" s="16" t="n">
        <f aca="false">COUNTIFS(U192:BQ192,BU191)</f>
        <v>0</v>
      </c>
      <c r="CB192" s="16" t="str">
        <f aca="false">IF(BX192="",BU192,BX192)</f>
        <v>*sing*</v>
      </c>
      <c r="CC192" s="16" t="n">
        <f aca="false">COUNTIFS(U192:BQ192,CB191)</f>
        <v>0</v>
      </c>
      <c r="CD192" s="18" t="n">
        <f aca="false">CC192/BT192</f>
        <v>0</v>
      </c>
      <c r="CE192" s="16" t="s">
        <v>831</v>
      </c>
      <c r="CF192" s="18" t="n">
        <f aca="false">(COUNTIFS(U192:BQ192,CE192))/BT192</f>
        <v>0</v>
      </c>
      <c r="CH192" s="16" t="s">
        <v>832</v>
      </c>
      <c r="CI192" s="18" t="n">
        <v>0</v>
      </c>
      <c r="CJ192" s="18" t="n">
        <v>0.68</v>
      </c>
      <c r="CK192" s="15" t="s">
        <v>560</v>
      </c>
      <c r="CL192" s="16" t="s">
        <v>815</v>
      </c>
      <c r="CX192" s="16" t="s">
        <v>3664</v>
      </c>
      <c r="CY192" s="16" t="s">
        <v>3700</v>
      </c>
      <c r="CZ192" s="16" t="s">
        <v>3701</v>
      </c>
    </row>
    <row r="193" customFormat="false" ht="14.4" hidden="false" customHeight="false" outlineLevel="0" collapsed="false">
      <c r="A193" s="4" t="s">
        <v>195</v>
      </c>
      <c r="B193" s="17" t="n">
        <v>1</v>
      </c>
      <c r="C193" s="17" t="n">
        <v>2</v>
      </c>
      <c r="D193" s="17" t="n">
        <v>1</v>
      </c>
      <c r="E193" s="17" t="n">
        <v>24</v>
      </c>
      <c r="F193" s="17" t="n">
        <v>13</v>
      </c>
      <c r="G193" s="17" t="n">
        <v>2</v>
      </c>
      <c r="H193" s="4" t="n">
        <v>2013</v>
      </c>
      <c r="I193" s="4" t="n">
        <v>12013</v>
      </c>
      <c r="J193" s="4" t="n">
        <v>2013</v>
      </c>
      <c r="K193" s="4" t="s">
        <v>200</v>
      </c>
      <c r="L193" s="4" t="s">
        <v>132</v>
      </c>
      <c r="M193" s="16" t="s">
        <v>884</v>
      </c>
      <c r="N193" s="16" t="s">
        <v>885</v>
      </c>
      <c r="O193" s="16" t="s">
        <v>909</v>
      </c>
      <c r="R193" s="16" t="n">
        <f aca="false">(1+LEN(N193)-LEN(SUBSTITUTE(N193," ","")))+1</f>
        <v>5</v>
      </c>
      <c r="S193" s="16" t="n">
        <f aca="false">(1+LEN(O193)-LEN(SUBSTITUTE(O193," ","")))</f>
        <v>8</v>
      </c>
      <c r="T193" s="16" t="s">
        <v>741</v>
      </c>
      <c r="U193" s="16" t="s">
        <v>887</v>
      </c>
      <c r="V193" s="16" t="s">
        <v>888</v>
      </c>
      <c r="W193" s="16" t="s">
        <v>889</v>
      </c>
      <c r="X193" s="16" t="s">
        <v>190</v>
      </c>
      <c r="Y193" s="16" t="s">
        <v>890</v>
      </c>
      <c r="Z193" s="16" t="s">
        <v>891</v>
      </c>
      <c r="AA193" s="16" t="s">
        <v>887</v>
      </c>
      <c r="AB193" s="16" t="s">
        <v>887</v>
      </c>
      <c r="AC193" s="16" t="s">
        <v>892</v>
      </c>
      <c r="AD193" s="16" t="s">
        <v>892</v>
      </c>
      <c r="AE193" s="16" t="s">
        <v>893</v>
      </c>
      <c r="AF193" s="16" t="s">
        <v>894</v>
      </c>
      <c r="AG193" s="16" t="s">
        <v>887</v>
      </c>
      <c r="AH193" s="16" t="s">
        <v>895</v>
      </c>
      <c r="AI193" s="16" t="s">
        <v>887</v>
      </c>
      <c r="AJ193" s="16" t="s">
        <v>190</v>
      </c>
      <c r="AK193" s="16" t="s">
        <v>887</v>
      </c>
      <c r="AL193" s="16" t="s">
        <v>190</v>
      </c>
      <c r="AM193" s="16" t="s">
        <v>190</v>
      </c>
      <c r="AN193" s="16" t="s">
        <v>892</v>
      </c>
      <c r="AO193" s="16" t="s">
        <v>896</v>
      </c>
      <c r="AP193" s="16" t="s">
        <v>890</v>
      </c>
      <c r="AQ193" s="16" t="s">
        <v>887</v>
      </c>
      <c r="AR193" s="16" t="s">
        <v>897</v>
      </c>
      <c r="AS193" s="16" t="s">
        <v>890</v>
      </c>
      <c r="AT193" s="16" t="s">
        <v>887</v>
      </c>
      <c r="AU193" s="16" t="s">
        <v>706</v>
      </c>
      <c r="AV193" s="16" t="s">
        <v>898</v>
      </c>
      <c r="AW193" s="16" t="s">
        <v>887</v>
      </c>
      <c r="AX193" s="16" t="s">
        <v>190</v>
      </c>
      <c r="AY193" s="16" t="s">
        <v>890</v>
      </c>
      <c r="AZ193" s="16" t="s">
        <v>887</v>
      </c>
      <c r="BA193" s="16" t="s">
        <v>899</v>
      </c>
      <c r="BB193" s="16" t="s">
        <v>887</v>
      </c>
      <c r="BC193" s="16" t="s">
        <v>900</v>
      </c>
      <c r="BD193" s="16" t="s">
        <v>887</v>
      </c>
      <c r="BE193" s="16" t="s">
        <v>887</v>
      </c>
      <c r="BF193" s="16" t="s">
        <v>887</v>
      </c>
      <c r="BG193" s="16" t="s">
        <v>887</v>
      </c>
      <c r="BH193" s="16" t="s">
        <v>887</v>
      </c>
      <c r="BI193" s="16" t="s">
        <v>887</v>
      </c>
      <c r="BJ193" s="16" t="s">
        <v>901</v>
      </c>
      <c r="BK193" s="16" t="s">
        <v>887</v>
      </c>
      <c r="BL193" s="16" t="s">
        <v>887</v>
      </c>
      <c r="BM193" s="16" t="s">
        <v>902</v>
      </c>
      <c r="BN193" s="16" t="s">
        <v>903</v>
      </c>
      <c r="BO193" s="16" t="s">
        <v>887</v>
      </c>
      <c r="BP193" s="16" t="s">
        <v>887</v>
      </c>
      <c r="BQ193" s="16" t="s">
        <v>904</v>
      </c>
      <c r="BS193" s="16" t="s">
        <v>887</v>
      </c>
      <c r="BT193" s="16" t="n">
        <f aca="false">49-(COUNTBLANK(U193:BQ193))</f>
        <v>49</v>
      </c>
      <c r="BU193" s="16" t="str">
        <f aca="false">CONCATENATE("*",BS193,"*")</f>
        <v>*preach*</v>
      </c>
      <c r="BV193" s="16" t="n">
        <f aca="false">COUNTIFS(U193:BQ193,BU193)</f>
        <v>0</v>
      </c>
      <c r="BW193" s="18" t="n">
        <f aca="false">BV193/BT193</f>
        <v>0</v>
      </c>
      <c r="BZ193" s="18" t="str">
        <f aca="false">IF(BY193="","",(BY193/BT193))</f>
        <v/>
      </c>
      <c r="CA193" s="16" t="n">
        <f aca="false">COUNTIFS(U193:BQ193,BU194)</f>
        <v>0</v>
      </c>
      <c r="CB193" s="16" t="str">
        <f aca="false">IF(BX193="",BU193,BX193)</f>
        <v>*preach*</v>
      </c>
      <c r="CC193" s="16" t="n">
        <f aca="false">COUNTIFS(U193:BQ193,CB194)</f>
        <v>0</v>
      </c>
      <c r="CD193" s="18" t="n">
        <f aca="false">CC193/BT193</f>
        <v>0</v>
      </c>
      <c r="CE193" s="16" t="s">
        <v>905</v>
      </c>
      <c r="CF193" s="18" t="n">
        <f aca="false">(COUNTIFS(U193:BQ193,CE193))/BT193</f>
        <v>0</v>
      </c>
      <c r="CH193" s="16" t="s">
        <v>906</v>
      </c>
      <c r="CI193" s="18" t="n">
        <v>0.102040816326531</v>
      </c>
      <c r="CJ193" s="18" t="n">
        <v>0.53</v>
      </c>
      <c r="CK193" s="15" t="s">
        <v>190</v>
      </c>
      <c r="CL193" s="16" t="s">
        <v>907</v>
      </c>
      <c r="CX193" s="16" t="s">
        <v>3664</v>
      </c>
      <c r="CY193" s="16" t="s">
        <v>3704</v>
      </c>
      <c r="CZ193" s="16" t="s">
        <v>3701</v>
      </c>
    </row>
    <row r="194" customFormat="false" ht="14.4" hidden="false" customHeight="false" outlineLevel="0" collapsed="false">
      <c r="A194" s="4" t="s">
        <v>197</v>
      </c>
      <c r="B194" s="17" t="n">
        <v>1</v>
      </c>
      <c r="C194" s="17" t="n">
        <v>2</v>
      </c>
      <c r="D194" s="17" t="n">
        <v>2</v>
      </c>
      <c r="E194" s="17" t="n">
        <v>24</v>
      </c>
      <c r="F194" s="17" t="n">
        <v>13</v>
      </c>
      <c r="G194" s="17" t="n">
        <v>3</v>
      </c>
      <c r="H194" s="4" t="n">
        <v>3013</v>
      </c>
      <c r="I194" s="4" t="n">
        <v>13013</v>
      </c>
      <c r="J194" s="4" t="n">
        <v>3013</v>
      </c>
      <c r="K194" s="4" t="n">
        <v>23013</v>
      </c>
      <c r="L194" s="4" t="s">
        <v>132</v>
      </c>
      <c r="M194" s="16" t="s">
        <v>908</v>
      </c>
      <c r="N194" s="16" t="s">
        <v>885</v>
      </c>
      <c r="O194" s="16" t="s">
        <v>886</v>
      </c>
      <c r="P194" s="16" t="s">
        <v>932</v>
      </c>
      <c r="Q194" s="16" t="s">
        <v>282</v>
      </c>
      <c r="R194" s="16" t="n">
        <f aca="false">(1+LEN(N194)-LEN(SUBSTITUTE(N194," ","")))+1</f>
        <v>5</v>
      </c>
      <c r="S194" s="16" t="n">
        <f aca="false">(1+LEN(O194)-LEN(SUBSTITUTE(O194," ","")))</f>
        <v>8</v>
      </c>
      <c r="T194" s="16" t="s">
        <v>741</v>
      </c>
      <c r="U194" s="16" t="s">
        <v>890</v>
      </c>
      <c r="V194" s="16" t="s">
        <v>910</v>
      </c>
      <c r="W194" s="16" t="s">
        <v>911</v>
      </c>
      <c r="X194" s="16" t="s">
        <v>190</v>
      </c>
      <c r="Y194" s="16" t="s">
        <v>912</v>
      </c>
      <c r="Z194" s="16" t="s">
        <v>913</v>
      </c>
      <c r="AA194" s="16" t="s">
        <v>914</v>
      </c>
      <c r="AB194" s="16" t="s">
        <v>190</v>
      </c>
      <c r="AC194" s="16" t="s">
        <v>887</v>
      </c>
      <c r="AD194" s="16" t="s">
        <v>915</v>
      </c>
      <c r="AE194" s="16" t="s">
        <v>190</v>
      </c>
      <c r="AF194" s="16" t="s">
        <v>916</v>
      </c>
      <c r="AG194" s="16" t="s">
        <v>917</v>
      </c>
      <c r="AH194" s="16" t="s">
        <v>190</v>
      </c>
      <c r="AI194" s="16" t="s">
        <v>190</v>
      </c>
      <c r="AJ194" s="16" t="s">
        <v>918</v>
      </c>
      <c r="AK194" s="16" t="s">
        <v>806</v>
      </c>
      <c r="AL194" s="16" t="s">
        <v>919</v>
      </c>
      <c r="AM194" s="16" t="s">
        <v>190</v>
      </c>
      <c r="AN194" s="16" t="s">
        <v>920</v>
      </c>
      <c r="AO194" s="16" t="s">
        <v>190</v>
      </c>
      <c r="AP194" s="16" t="s">
        <v>921</v>
      </c>
      <c r="AQ194" s="16" t="s">
        <v>922</v>
      </c>
      <c r="AR194" s="16" t="s">
        <v>923</v>
      </c>
      <c r="AS194" s="16" t="s">
        <v>887</v>
      </c>
      <c r="AT194" s="16" t="s">
        <v>924</v>
      </c>
      <c r="AU194" s="16" t="s">
        <v>190</v>
      </c>
      <c r="AV194" s="16" t="s">
        <v>190</v>
      </c>
      <c r="AW194" s="16" t="s">
        <v>925</v>
      </c>
      <c r="AX194" s="16" t="s">
        <v>190</v>
      </c>
      <c r="AY194" s="16" t="s">
        <v>190</v>
      </c>
      <c r="AZ194" s="16" t="s">
        <v>926</v>
      </c>
      <c r="BA194" s="16" t="s">
        <v>190</v>
      </c>
      <c r="BB194" s="16" t="s">
        <v>190</v>
      </c>
      <c r="BC194" s="16" t="s">
        <v>927</v>
      </c>
      <c r="BD194" s="16" t="s">
        <v>928</v>
      </c>
      <c r="BE194" s="16" t="s">
        <v>806</v>
      </c>
      <c r="BF194" s="16" t="s">
        <v>190</v>
      </c>
      <c r="BG194" s="16" t="s">
        <v>190</v>
      </c>
      <c r="BH194" s="16" t="s">
        <v>929</v>
      </c>
      <c r="BI194" s="16" t="s">
        <v>930</v>
      </c>
      <c r="BJ194" s="16" t="s">
        <v>190</v>
      </c>
      <c r="BK194" s="16" t="s">
        <v>887</v>
      </c>
      <c r="BL194" s="16" t="s">
        <v>190</v>
      </c>
      <c r="BM194" s="16" t="s">
        <v>190</v>
      </c>
      <c r="BN194" s="16" t="s">
        <v>931</v>
      </c>
      <c r="BO194" s="16" t="s">
        <v>892</v>
      </c>
      <c r="BQ194" s="16" t="s">
        <v>190</v>
      </c>
      <c r="BS194" s="16" t="s">
        <v>190</v>
      </c>
      <c r="BT194" s="16" t="n">
        <f aca="false">49-(COUNTBLANK(U194:BQ194))</f>
        <v>48</v>
      </c>
      <c r="BU194" s="16" t="str">
        <f aca="false">CONCATENATE("*",BS194,"*")</f>
        <v>*sing*</v>
      </c>
      <c r="BV194" s="16" t="n">
        <f aca="false">COUNTIFS(U194:BQ194,BU194)</f>
        <v>0</v>
      </c>
      <c r="BW194" s="18" t="n">
        <f aca="false">BV194/BT194</f>
        <v>0</v>
      </c>
      <c r="BZ194" s="18" t="str">
        <f aca="false">IF(BY194="","",(BY194/BT194))</f>
        <v/>
      </c>
      <c r="CA194" s="16" t="n">
        <f aca="false">COUNTIFS(U194:BQ194,BU193)</f>
        <v>0</v>
      </c>
      <c r="CB194" s="16" t="str">
        <f aca="false">IF(BX194="",BU194,BX194)</f>
        <v>*sing*</v>
      </c>
      <c r="CC194" s="16" t="n">
        <f aca="false">COUNTIFS(U194:BQ194,CB193)</f>
        <v>0</v>
      </c>
      <c r="CD194" s="18" t="n">
        <f aca="false">CC194/BT194</f>
        <v>0</v>
      </c>
      <c r="CE194" s="16" t="s">
        <v>831</v>
      </c>
      <c r="CF194" s="18" t="n">
        <f aca="false">(COUNTIFS(U194:BQ194,CE194))/BT194</f>
        <v>0</v>
      </c>
      <c r="CH194" s="16" t="s">
        <v>832</v>
      </c>
      <c r="CI194" s="18" t="n">
        <v>0.0625</v>
      </c>
      <c r="CJ194" s="18" t="n">
        <v>0.5</v>
      </c>
      <c r="CK194" s="15" t="s">
        <v>887</v>
      </c>
      <c r="CL194" s="16" t="s">
        <v>907</v>
      </c>
      <c r="CX194" s="16" t="s">
        <v>3664</v>
      </c>
      <c r="CY194" s="16" t="s">
        <v>3704</v>
      </c>
      <c r="CZ194" s="16" t="s">
        <v>3701</v>
      </c>
    </row>
    <row r="195" customFormat="false" ht="14.4" hidden="false" customHeight="false" outlineLevel="0" collapsed="false">
      <c r="A195" s="4" t="s">
        <v>195</v>
      </c>
      <c r="B195" s="17" t="n">
        <v>1</v>
      </c>
      <c r="C195" s="17" t="n">
        <v>2</v>
      </c>
      <c r="D195" s="17" t="n">
        <v>1</v>
      </c>
      <c r="E195" s="17" t="n">
        <v>26</v>
      </c>
      <c r="F195" s="17" t="n">
        <v>15</v>
      </c>
      <c r="G195" s="17" t="n">
        <v>2</v>
      </c>
      <c r="H195" s="4" t="n">
        <v>2015</v>
      </c>
      <c r="I195" s="4" t="n">
        <v>12015</v>
      </c>
      <c r="J195" s="4" t="n">
        <v>2015</v>
      </c>
      <c r="K195" s="4" t="s">
        <v>200</v>
      </c>
      <c r="L195" s="4" t="s">
        <v>132</v>
      </c>
      <c r="M195" s="16" t="s">
        <v>991</v>
      </c>
      <c r="N195" s="16" t="s">
        <v>992</v>
      </c>
      <c r="O195" s="16" t="s">
        <v>1009</v>
      </c>
      <c r="R195" s="16" t="n">
        <f aca="false">(1+LEN(N195)-LEN(SUBSTITUTE(N195," ","")))+1</f>
        <v>7</v>
      </c>
      <c r="S195" s="16" t="n">
        <f aca="false">(1+LEN(O195)-LEN(SUBSTITUTE(O195," ","")))</f>
        <v>10</v>
      </c>
      <c r="T195" s="16" t="s">
        <v>741</v>
      </c>
      <c r="U195" s="16" t="s">
        <v>994</v>
      </c>
      <c r="V195" s="16" t="s">
        <v>995</v>
      </c>
      <c r="W195" s="16" t="s">
        <v>996</v>
      </c>
      <c r="X195" s="16" t="s">
        <v>615</v>
      </c>
      <c r="Y195" s="16" t="s">
        <v>994</v>
      </c>
      <c r="Z195" s="16" t="s">
        <v>560</v>
      </c>
      <c r="AA195" s="16" t="s">
        <v>997</v>
      </c>
      <c r="AB195" s="16" t="s">
        <v>994</v>
      </c>
      <c r="AC195" s="16" t="s">
        <v>998</v>
      </c>
      <c r="AD195" s="16" t="s">
        <v>994</v>
      </c>
      <c r="AE195" s="16" t="s">
        <v>999</v>
      </c>
      <c r="AF195" s="16" t="s">
        <v>1000</v>
      </c>
      <c r="AG195" s="16" t="s">
        <v>560</v>
      </c>
      <c r="AH195" s="16" t="s">
        <v>560</v>
      </c>
      <c r="AI195" s="16" t="s">
        <v>1001</v>
      </c>
      <c r="AJ195" s="16" t="s">
        <v>1002</v>
      </c>
      <c r="AK195" s="16" t="s">
        <v>560</v>
      </c>
      <c r="AL195" s="16" t="s">
        <v>560</v>
      </c>
      <c r="AM195" s="16" t="s">
        <v>560</v>
      </c>
      <c r="AN195" s="16" t="s">
        <v>560</v>
      </c>
      <c r="AO195" s="16" t="s">
        <v>994</v>
      </c>
      <c r="AP195" s="16" t="s">
        <v>560</v>
      </c>
      <c r="AQ195" s="16" t="s">
        <v>1003</v>
      </c>
      <c r="AR195" s="16" t="s">
        <v>560</v>
      </c>
      <c r="AS195" s="16" t="s">
        <v>190</v>
      </c>
      <c r="AT195" s="16" t="s">
        <v>994</v>
      </c>
      <c r="AU195" s="16" t="s">
        <v>994</v>
      </c>
      <c r="AV195" s="16" t="s">
        <v>1004</v>
      </c>
      <c r="AW195" s="16" t="s">
        <v>560</v>
      </c>
      <c r="AX195" s="16" t="s">
        <v>560</v>
      </c>
      <c r="AY195" s="16" t="s">
        <v>560</v>
      </c>
      <c r="AZ195" s="16" t="s">
        <v>994</v>
      </c>
      <c r="BA195" s="16" t="s">
        <v>560</v>
      </c>
      <c r="BB195" s="16" t="s">
        <v>560</v>
      </c>
      <c r="BC195" s="16" t="s">
        <v>560</v>
      </c>
      <c r="BD195" s="16" t="s">
        <v>560</v>
      </c>
      <c r="BE195" s="16" t="s">
        <v>560</v>
      </c>
      <c r="BF195" s="16" t="s">
        <v>1003</v>
      </c>
      <c r="BG195" s="16" t="s">
        <v>994</v>
      </c>
      <c r="BH195" s="16" t="s">
        <v>560</v>
      </c>
      <c r="BI195" s="16" t="s">
        <v>994</v>
      </c>
      <c r="BJ195" s="16" t="s">
        <v>1005</v>
      </c>
      <c r="BK195" s="16" t="s">
        <v>994</v>
      </c>
      <c r="BL195" s="16" t="s">
        <v>994</v>
      </c>
      <c r="BM195" s="16" t="s">
        <v>994</v>
      </c>
      <c r="BN195" s="16" t="s">
        <v>1006</v>
      </c>
      <c r="BO195" s="16" t="s">
        <v>994</v>
      </c>
      <c r="BP195" s="16" t="s">
        <v>560</v>
      </c>
      <c r="BQ195" s="16" t="s">
        <v>1003</v>
      </c>
      <c r="BS195" s="16" t="s">
        <v>994</v>
      </c>
      <c r="BT195" s="16" t="n">
        <f aca="false">49-(COUNTBLANK(U195:BQ195))</f>
        <v>49</v>
      </c>
      <c r="BU195" s="16" t="str">
        <f aca="false">CONCATENATE("*",BS195,"*")</f>
        <v>*march*</v>
      </c>
      <c r="BV195" s="16" t="n">
        <f aca="false">COUNTIFS(U195:BQ195,BU195)</f>
        <v>0</v>
      </c>
      <c r="BW195" s="18" t="n">
        <f aca="false">BV195/BT195</f>
        <v>0</v>
      </c>
      <c r="BZ195" s="18" t="str">
        <f aca="false">IF(BY195="","",(BY195/BT195))</f>
        <v/>
      </c>
      <c r="CA195" s="16" t="n">
        <f aca="false">COUNTIFS(U195:BQ195,BU196)</f>
        <v>0</v>
      </c>
      <c r="CB195" s="16" t="str">
        <f aca="false">IF(BX195="",BU195,BX195)</f>
        <v>*march*</v>
      </c>
      <c r="CC195" s="16" t="n">
        <f aca="false">COUNTIFS(U195:BQ195,CB196)</f>
        <v>0</v>
      </c>
      <c r="CD195" s="18" t="n">
        <f aca="false">CC195/BT195</f>
        <v>0</v>
      </c>
      <c r="CE195" s="16" t="s">
        <v>813</v>
      </c>
      <c r="CF195" s="18" t="n">
        <f aca="false">(COUNTIFS(U195:BQ195,CE195))/BT195</f>
        <v>0</v>
      </c>
      <c r="CH195" s="16" t="s">
        <v>814</v>
      </c>
      <c r="CI195" s="18" t="n">
        <v>0</v>
      </c>
      <c r="CJ195" s="18" t="n">
        <v>0.41</v>
      </c>
      <c r="CK195" s="15" t="s">
        <v>1010</v>
      </c>
      <c r="CL195" s="16" t="s">
        <v>1007</v>
      </c>
      <c r="CX195" s="16" t="s">
        <v>3664</v>
      </c>
      <c r="CY195" s="16" t="s">
        <v>998</v>
      </c>
      <c r="CZ195" s="16" t="s">
        <v>3701</v>
      </c>
    </row>
    <row r="196" customFormat="false" ht="14.4" hidden="false" customHeight="false" outlineLevel="0" collapsed="false">
      <c r="A196" s="4" t="s">
        <v>197</v>
      </c>
      <c r="B196" s="17" t="n">
        <v>1</v>
      </c>
      <c r="C196" s="17" t="n">
        <v>2</v>
      </c>
      <c r="D196" s="17" t="n">
        <v>2</v>
      </c>
      <c r="E196" s="17" t="n">
        <v>26</v>
      </c>
      <c r="F196" s="17" t="n">
        <v>15</v>
      </c>
      <c r="G196" s="17" t="n">
        <v>3</v>
      </c>
      <c r="H196" s="4" t="n">
        <v>3015</v>
      </c>
      <c r="I196" s="4" t="n">
        <v>13015</v>
      </c>
      <c r="J196" s="4" t="n">
        <v>3015</v>
      </c>
      <c r="K196" s="4" t="n">
        <v>23015</v>
      </c>
      <c r="L196" s="4" t="s">
        <v>132</v>
      </c>
      <c r="M196" s="16" t="s">
        <v>1008</v>
      </c>
      <c r="N196" s="16" t="s">
        <v>992</v>
      </c>
      <c r="O196" s="16" t="s">
        <v>993</v>
      </c>
      <c r="P196" s="16" t="s">
        <v>1029</v>
      </c>
      <c r="Q196" s="16" t="s">
        <v>137</v>
      </c>
      <c r="R196" s="16" t="n">
        <f aca="false">(1+LEN(N196)-LEN(SUBSTITUTE(N196," ","")))+1</f>
        <v>7</v>
      </c>
      <c r="S196" s="16" t="n">
        <f aca="false">(1+LEN(O196)-LEN(SUBSTITUTE(O196," ","")))</f>
        <v>10</v>
      </c>
      <c r="T196" s="16" t="s">
        <v>741</v>
      </c>
      <c r="U196" s="16" t="s">
        <v>1010</v>
      </c>
      <c r="V196" s="16" t="s">
        <v>1011</v>
      </c>
      <c r="W196" s="16" t="s">
        <v>1012</v>
      </c>
      <c r="X196" s="16" t="s">
        <v>1010</v>
      </c>
      <c r="Y196" s="16" t="s">
        <v>1010</v>
      </c>
      <c r="Z196" s="16" t="s">
        <v>1010</v>
      </c>
      <c r="AA196" s="16" t="s">
        <v>1013</v>
      </c>
      <c r="AB196" s="16" t="s">
        <v>1010</v>
      </c>
      <c r="AC196" s="16" t="s">
        <v>1014</v>
      </c>
      <c r="AD196" s="16" t="s">
        <v>1015</v>
      </c>
      <c r="AE196" s="16" t="s">
        <v>1016</v>
      </c>
      <c r="AF196" s="16" t="s">
        <v>1010</v>
      </c>
      <c r="AG196" s="16" t="s">
        <v>1017</v>
      </c>
      <c r="AH196" s="16" t="s">
        <v>1010</v>
      </c>
      <c r="AI196" s="16" t="s">
        <v>1010</v>
      </c>
      <c r="AJ196" s="16" t="s">
        <v>1018</v>
      </c>
      <c r="AK196" s="16" t="s">
        <v>1019</v>
      </c>
      <c r="AL196" s="16" t="s">
        <v>1010</v>
      </c>
      <c r="AM196" s="16" t="s">
        <v>263</v>
      </c>
      <c r="AN196" s="16" t="s">
        <v>1020</v>
      </c>
      <c r="AO196" s="16" t="s">
        <v>1016</v>
      </c>
      <c r="AP196" s="16" t="s">
        <v>1021</v>
      </c>
      <c r="AQ196" s="16" t="s">
        <v>1022</v>
      </c>
      <c r="AR196" s="16" t="s">
        <v>1023</v>
      </c>
      <c r="AS196" s="16" t="s">
        <v>1010</v>
      </c>
      <c r="AT196" s="16" t="s">
        <v>1024</v>
      </c>
      <c r="AU196" s="16" t="s">
        <v>1010</v>
      </c>
      <c r="AV196" s="16" t="s">
        <v>1010</v>
      </c>
      <c r="AW196" s="16" t="s">
        <v>1010</v>
      </c>
      <c r="AX196" s="16" t="s">
        <v>237</v>
      </c>
      <c r="AY196" s="16" t="s">
        <v>237</v>
      </c>
      <c r="AZ196" s="16" t="s">
        <v>1016</v>
      </c>
      <c r="BA196" s="16" t="s">
        <v>1025</v>
      </c>
      <c r="BB196" s="16" t="s">
        <v>1010</v>
      </c>
      <c r="BC196" s="16" t="s">
        <v>1012</v>
      </c>
      <c r="BD196" s="16" t="s">
        <v>237</v>
      </c>
      <c r="BE196" s="16" t="s">
        <v>1019</v>
      </c>
      <c r="BF196" s="16" t="s">
        <v>1010</v>
      </c>
      <c r="BG196" s="16" t="s">
        <v>1010</v>
      </c>
      <c r="BH196" s="16" t="s">
        <v>237</v>
      </c>
      <c r="BI196" s="16" t="s">
        <v>1019</v>
      </c>
      <c r="BJ196" s="16" t="s">
        <v>237</v>
      </c>
      <c r="BK196" s="16" t="s">
        <v>1010</v>
      </c>
      <c r="BL196" s="16" t="s">
        <v>1010</v>
      </c>
      <c r="BM196" s="16" t="s">
        <v>1010</v>
      </c>
      <c r="BN196" s="16" t="s">
        <v>1020</v>
      </c>
      <c r="BO196" s="16" t="s">
        <v>1010</v>
      </c>
      <c r="BP196" s="16" t="s">
        <v>1026</v>
      </c>
      <c r="BQ196" s="16" t="s">
        <v>237</v>
      </c>
      <c r="BS196" s="16" t="s">
        <v>1010</v>
      </c>
      <c r="BT196" s="16" t="n">
        <f aca="false">49-(COUNTBLANK(U196:BQ196))</f>
        <v>49</v>
      </c>
      <c r="BU196" s="16" t="str">
        <f aca="false">CONCATENATE("*",BS196,"*")</f>
        <v>*float*</v>
      </c>
      <c r="BV196" s="16" t="n">
        <f aca="false">COUNTIFS(U196:BQ196,BU196)</f>
        <v>0</v>
      </c>
      <c r="BW196" s="18" t="n">
        <f aca="false">BV196/BT196</f>
        <v>0</v>
      </c>
      <c r="BZ196" s="18" t="str">
        <f aca="false">IF(BY196="","",(BY196/BT196))</f>
        <v/>
      </c>
      <c r="CA196" s="16" t="n">
        <f aca="false">COUNTIFS(U196:BQ196,BU195)</f>
        <v>0</v>
      </c>
      <c r="CB196" s="16" t="str">
        <f aca="false">IF(BX196="",BU196,BX196)</f>
        <v>*float*</v>
      </c>
      <c r="CC196" s="16" t="n">
        <f aca="false">COUNTIFS(U196:BQ196,CB195)</f>
        <v>0</v>
      </c>
      <c r="CD196" s="18" t="n">
        <f aca="false">CC196/BT196</f>
        <v>0</v>
      </c>
      <c r="CE196" s="16" t="s">
        <v>1027</v>
      </c>
      <c r="CF196" s="18" t="n">
        <f aca="false">(COUNTIFS(U196:BQ196,CE196))/BT196</f>
        <v>0</v>
      </c>
      <c r="CH196" s="16" t="s">
        <v>1028</v>
      </c>
      <c r="CI196" s="18" t="n">
        <v>0</v>
      </c>
      <c r="CJ196" s="18" t="n">
        <v>0.63</v>
      </c>
      <c r="CK196" s="15" t="s">
        <v>560</v>
      </c>
      <c r="CL196" s="16" t="s">
        <v>1007</v>
      </c>
      <c r="CX196" s="16" t="s">
        <v>3664</v>
      </c>
      <c r="CY196" s="16" t="s">
        <v>998</v>
      </c>
      <c r="CZ196" s="16" t="s">
        <v>3701</v>
      </c>
    </row>
    <row r="197" customFormat="false" ht="14.4" hidden="false" customHeight="false" outlineLevel="0" collapsed="false">
      <c r="A197" s="4" t="s">
        <v>167</v>
      </c>
      <c r="B197" s="17" t="n">
        <v>1</v>
      </c>
      <c r="C197" s="17" t="n">
        <v>2</v>
      </c>
      <c r="D197" s="17" t="n">
        <v>1</v>
      </c>
      <c r="E197" s="17" t="n">
        <v>28</v>
      </c>
      <c r="F197" s="17" t="n">
        <v>16</v>
      </c>
      <c r="G197" s="17" t="n">
        <v>2</v>
      </c>
      <c r="H197" s="4" t="n">
        <v>2016</v>
      </c>
      <c r="I197" s="4" t="n">
        <v>12016</v>
      </c>
      <c r="J197" s="4" t="n">
        <v>2016</v>
      </c>
      <c r="K197" s="4" t="s">
        <v>200</v>
      </c>
      <c r="L197" s="4" t="s">
        <v>132</v>
      </c>
      <c r="M197" s="16" t="s">
        <v>1030</v>
      </c>
      <c r="N197" s="16" t="s">
        <v>1031</v>
      </c>
      <c r="O197" s="16" t="s">
        <v>1065</v>
      </c>
      <c r="R197" s="16" t="n">
        <f aca="false">(1+LEN(N197)-LEN(SUBSTITUTE(N197," ","")))+1</f>
        <v>5</v>
      </c>
      <c r="S197" s="16" t="n">
        <f aca="false">(1+LEN(O197)-LEN(SUBSTITUTE(O197," ","")))</f>
        <v>8</v>
      </c>
      <c r="T197" s="16" t="s">
        <v>741</v>
      </c>
      <c r="U197" s="20" t="s">
        <v>334</v>
      </c>
      <c r="V197" s="20" t="s">
        <v>1033</v>
      </c>
      <c r="W197" s="20" t="s">
        <v>1034</v>
      </c>
      <c r="X197" s="20" t="s">
        <v>1035</v>
      </c>
      <c r="Y197" s="16" t="s">
        <v>1036</v>
      </c>
      <c r="Z197" s="20" t="s">
        <v>334</v>
      </c>
      <c r="AA197" s="16" t="s">
        <v>1037</v>
      </c>
      <c r="AB197" s="16" t="s">
        <v>1038</v>
      </c>
      <c r="AC197" s="20" t="s">
        <v>1039</v>
      </c>
      <c r="AD197" s="20" t="s">
        <v>334</v>
      </c>
      <c r="AE197" s="16" t="s">
        <v>1040</v>
      </c>
      <c r="AF197" s="20" t="s">
        <v>1041</v>
      </c>
      <c r="AG197" s="16" t="s">
        <v>1042</v>
      </c>
      <c r="AH197" s="20" t="s">
        <v>334</v>
      </c>
      <c r="AI197" s="20" t="s">
        <v>1043</v>
      </c>
      <c r="AJ197" s="20" t="s">
        <v>1044</v>
      </c>
      <c r="AK197" s="16" t="s">
        <v>1045</v>
      </c>
      <c r="AL197" s="20" t="s">
        <v>1046</v>
      </c>
      <c r="AM197" s="20" t="s">
        <v>334</v>
      </c>
      <c r="AO197" s="16" t="s">
        <v>1038</v>
      </c>
      <c r="AP197" s="16" t="s">
        <v>1047</v>
      </c>
      <c r="AQ197" s="16" t="s">
        <v>1048</v>
      </c>
      <c r="AR197" s="16" t="s">
        <v>1049</v>
      </c>
      <c r="AS197" s="20" t="s">
        <v>1046</v>
      </c>
      <c r="AT197" s="16" t="s">
        <v>1038</v>
      </c>
      <c r="AU197" s="16" t="s">
        <v>591</v>
      </c>
      <c r="AV197" s="16" t="s">
        <v>365</v>
      </c>
      <c r="AW197" s="16" t="s">
        <v>1050</v>
      </c>
      <c r="AX197" s="20" t="s">
        <v>1051</v>
      </c>
      <c r="AY197" s="20" t="s">
        <v>334</v>
      </c>
      <c r="AZ197" s="20" t="s">
        <v>334</v>
      </c>
      <c r="BA197" s="20" t="s">
        <v>1052</v>
      </c>
      <c r="BB197" s="20" t="s">
        <v>1051</v>
      </c>
      <c r="BC197" s="20" t="s">
        <v>334</v>
      </c>
      <c r="BD197" s="20" t="s">
        <v>1053</v>
      </c>
      <c r="BE197" s="20" t="s">
        <v>1054</v>
      </c>
      <c r="BF197" s="16" t="s">
        <v>307</v>
      </c>
      <c r="BG197" s="20" t="s">
        <v>334</v>
      </c>
      <c r="BH197" s="16" t="s">
        <v>1038</v>
      </c>
      <c r="BI197" s="20" t="s">
        <v>1046</v>
      </c>
      <c r="BJ197" s="16" t="s">
        <v>1055</v>
      </c>
      <c r="BK197" s="16" t="s">
        <v>307</v>
      </c>
      <c r="BL197" s="16" t="s">
        <v>1056</v>
      </c>
      <c r="BM197" s="20" t="s">
        <v>334</v>
      </c>
      <c r="BN197" s="20" t="s">
        <v>1057</v>
      </c>
      <c r="BO197" s="16" t="s">
        <v>1058</v>
      </c>
      <c r="BP197" s="20" t="s">
        <v>334</v>
      </c>
      <c r="BQ197" s="20" t="s">
        <v>1059</v>
      </c>
      <c r="BS197" s="16" t="s">
        <v>334</v>
      </c>
      <c r="BT197" s="16" t="n">
        <f aca="false">49-(COUNTBLANK(U197:BQ197))</f>
        <v>48</v>
      </c>
      <c r="BU197" s="16" t="str">
        <f aca="false">CONCATENATE("*",BS197,"*")</f>
        <v>*shoot*</v>
      </c>
      <c r="BV197" s="16" t="n">
        <f aca="false">COUNTIFS(U197:BQ197,BU197)</f>
        <v>0</v>
      </c>
      <c r="BW197" s="18" t="n">
        <f aca="false">BV197/BT197</f>
        <v>0</v>
      </c>
      <c r="BZ197" s="18" t="str">
        <f aca="false">IF(BY197="","",(BY197/BT197))</f>
        <v/>
      </c>
      <c r="CA197" s="16" t="n">
        <f aca="false">COUNTIFS(U197:BQ197,BU198)</f>
        <v>0</v>
      </c>
      <c r="CB197" s="16" t="str">
        <f aca="false">IF(BX197="",BU197,BX197)</f>
        <v>*shoot*</v>
      </c>
      <c r="CC197" s="16" t="n">
        <f aca="false">COUNTIFS(U197:BQ197,CB198)</f>
        <v>0</v>
      </c>
      <c r="CD197" s="18" t="n">
        <f aca="false">CC197/BT197</f>
        <v>0</v>
      </c>
      <c r="CE197" s="16" t="s">
        <v>1060</v>
      </c>
      <c r="CF197" s="18" t="n">
        <f aca="false">(COUNTIFS(U197:BQ197,CE197))/BT197</f>
        <v>0</v>
      </c>
      <c r="CG197" s="20" t="s">
        <v>1061</v>
      </c>
      <c r="CH197" s="16" t="s">
        <v>1062</v>
      </c>
      <c r="CI197" s="18" t="n">
        <v>0</v>
      </c>
      <c r="CJ197" s="18" t="n">
        <v>0.31</v>
      </c>
      <c r="CK197" s="15" t="s">
        <v>1080</v>
      </c>
      <c r="CL197" s="16" t="s">
        <v>1063</v>
      </c>
      <c r="CP197" s="0" t="s">
        <v>3758</v>
      </c>
      <c r="CQ197" s="14" t="n">
        <v>0</v>
      </c>
      <c r="CR197" s="0" t="str">
        <f aca="false">CONCATENATE(CP197,CS197)</f>
        <v>blast*</v>
      </c>
      <c r="CS197" s="0" t="s">
        <v>3639</v>
      </c>
      <c r="CT197" s="0" t="n">
        <f aca="false">CP198</f>
        <v>0</v>
      </c>
      <c r="CU197" s="0" t="str">
        <f aca="false">CONCATENATE(CT197,CS197)</f>
        <v>0*</v>
      </c>
      <c r="CV197" s="14" t="n">
        <f aca="false">(COUNTIFS(U197:BQ197,CU197))/BT197</f>
        <v>0</v>
      </c>
      <c r="CX197" s="16" t="s">
        <v>3664</v>
      </c>
      <c r="CY197" s="16" t="s">
        <v>591</v>
      </c>
      <c r="CZ197" s="16" t="s">
        <v>3701</v>
      </c>
    </row>
    <row r="198" customFormat="false" ht="14.4" hidden="false" customHeight="false" outlineLevel="0" collapsed="false">
      <c r="A198" s="4" t="s">
        <v>195</v>
      </c>
      <c r="B198" s="17" t="n">
        <v>1</v>
      </c>
      <c r="C198" s="17" t="n">
        <v>2</v>
      </c>
      <c r="D198" s="17" t="n">
        <v>2</v>
      </c>
      <c r="E198" s="17" t="n">
        <v>28</v>
      </c>
      <c r="F198" s="17" t="n">
        <v>16</v>
      </c>
      <c r="G198" s="17" t="n">
        <v>3</v>
      </c>
      <c r="H198" s="4" t="n">
        <v>3016</v>
      </c>
      <c r="I198" s="4" t="n">
        <v>13016</v>
      </c>
      <c r="J198" s="4" t="n">
        <v>3016</v>
      </c>
      <c r="K198" s="4" t="s">
        <v>200</v>
      </c>
      <c r="L198" s="4" t="s">
        <v>132</v>
      </c>
      <c r="M198" s="16" t="s">
        <v>1064</v>
      </c>
      <c r="N198" s="16" t="s">
        <v>1031</v>
      </c>
      <c r="O198" s="16" t="s">
        <v>1032</v>
      </c>
      <c r="R198" s="16" t="n">
        <f aca="false">(1+LEN(N198)-LEN(SUBSTITUTE(N198," ","")))+1</f>
        <v>5</v>
      </c>
      <c r="S198" s="16" t="n">
        <f aca="false">(1+LEN(O198)-LEN(SUBSTITUTE(O198," ","")))</f>
        <v>8</v>
      </c>
      <c r="T198" s="16" t="s">
        <v>741</v>
      </c>
      <c r="U198" s="16" t="s">
        <v>1048</v>
      </c>
      <c r="V198" s="16" t="s">
        <v>1066</v>
      </c>
      <c r="W198" s="20" t="s">
        <v>1067</v>
      </c>
      <c r="X198" s="16" t="s">
        <v>560</v>
      </c>
      <c r="Y198" s="20" t="s">
        <v>1068</v>
      </c>
      <c r="Z198" s="16" t="s">
        <v>1069</v>
      </c>
      <c r="AA198" s="20" t="s">
        <v>1070</v>
      </c>
      <c r="AB198" s="20" t="s">
        <v>1071</v>
      </c>
      <c r="AC198" s="16" t="s">
        <v>1072</v>
      </c>
      <c r="AE198" s="16" t="s">
        <v>1073</v>
      </c>
      <c r="AF198" s="20" t="s">
        <v>1074</v>
      </c>
      <c r="AG198" s="16" t="s">
        <v>1075</v>
      </c>
      <c r="AH198" s="20" t="s">
        <v>1048</v>
      </c>
      <c r="AI198" s="16" t="s">
        <v>1076</v>
      </c>
      <c r="AJ198" s="16" t="s">
        <v>1077</v>
      </c>
      <c r="AK198" s="16" t="s">
        <v>1078</v>
      </c>
      <c r="AL198" s="20" t="s">
        <v>1067</v>
      </c>
      <c r="AM198" s="16" t="s">
        <v>1079</v>
      </c>
      <c r="AN198" s="20" t="s">
        <v>1080</v>
      </c>
      <c r="AO198" s="16" t="s">
        <v>1081</v>
      </c>
      <c r="AP198" s="16" t="s">
        <v>1082</v>
      </c>
      <c r="AQ198" s="16" t="s">
        <v>1083</v>
      </c>
      <c r="AR198" s="20" t="s">
        <v>1084</v>
      </c>
      <c r="AS198" s="16" t="s">
        <v>1085</v>
      </c>
      <c r="AT198" s="16" t="s">
        <v>1086</v>
      </c>
      <c r="AU198" s="20" t="s">
        <v>1080</v>
      </c>
      <c r="AV198" s="16" t="s">
        <v>591</v>
      </c>
      <c r="AW198" s="16" t="s">
        <v>1087</v>
      </c>
      <c r="AX198" s="16" t="s">
        <v>591</v>
      </c>
      <c r="AY198" s="16" t="s">
        <v>1050</v>
      </c>
      <c r="AZ198" s="20" t="s">
        <v>1088</v>
      </c>
      <c r="BA198" s="20" t="s">
        <v>1089</v>
      </c>
      <c r="BB198" s="20" t="s">
        <v>1080</v>
      </c>
      <c r="BC198" s="16" t="s">
        <v>1090</v>
      </c>
      <c r="BD198" s="16" t="s">
        <v>1091</v>
      </c>
      <c r="BE198" s="16" t="s">
        <v>1092</v>
      </c>
      <c r="BF198" s="16" t="s">
        <v>1093</v>
      </c>
      <c r="BG198" s="16" t="s">
        <v>1094</v>
      </c>
      <c r="BH198" s="16" t="s">
        <v>217</v>
      </c>
      <c r="BI198" s="20" t="s">
        <v>1095</v>
      </c>
      <c r="BJ198" s="20" t="s">
        <v>1048</v>
      </c>
      <c r="BK198" s="20" t="s">
        <v>1096</v>
      </c>
      <c r="BL198" s="20" t="s">
        <v>1097</v>
      </c>
      <c r="BM198" s="16" t="s">
        <v>1098</v>
      </c>
      <c r="BN198" s="20" t="s">
        <v>1048</v>
      </c>
      <c r="BO198" s="16" t="s">
        <v>1099</v>
      </c>
      <c r="BP198" s="16" t="s">
        <v>1073</v>
      </c>
      <c r="BQ198" s="16" t="s">
        <v>1073</v>
      </c>
      <c r="BS198" s="16" t="s">
        <v>1096</v>
      </c>
      <c r="BT198" s="16" t="n">
        <f aca="false">49-(COUNTBLANK(U198:BQ198))</f>
        <v>48</v>
      </c>
      <c r="BU198" s="16" t="str">
        <f aca="false">CONCATENATE("*",BS198,"*")</f>
        <v>*box*</v>
      </c>
      <c r="BV198" s="16" t="n">
        <f aca="false">COUNTIFS(U198:BQ198,BU198)</f>
        <v>0</v>
      </c>
      <c r="BW198" s="18" t="n">
        <f aca="false">BV198/BT198</f>
        <v>0</v>
      </c>
      <c r="BX198" s="16" t="s">
        <v>1100</v>
      </c>
      <c r="BY198" s="16" t="n">
        <f aca="false">COUNTIFS(U198:BQ198,BX198)</f>
        <v>0</v>
      </c>
      <c r="BZ198" s="18" t="n">
        <f aca="false">IF(BY198="","",(BY198/BT198))</f>
        <v>0</v>
      </c>
      <c r="CA198" s="16" t="n">
        <f aca="false">COUNTIFS(U198:BQ198,BU197)</f>
        <v>0</v>
      </c>
      <c r="CB198" s="16" t="str">
        <f aca="false">IF(BX198="",BU198,BX198)</f>
        <v>*strike*</v>
      </c>
      <c r="CC198" s="16" t="n">
        <f aca="false">COUNTIFS(U198:BQ198,CB197)</f>
        <v>0</v>
      </c>
      <c r="CD198" s="18" t="n">
        <f aca="false">CC198/BT198</f>
        <v>0</v>
      </c>
      <c r="CE198" s="16" t="s">
        <v>1101</v>
      </c>
      <c r="CF198" s="18" t="n">
        <f aca="false">(COUNTIFS(U198:BQ198,CE198))/BT198</f>
        <v>0</v>
      </c>
      <c r="CG198" s="20" t="s">
        <v>1102</v>
      </c>
      <c r="CH198" s="16" t="s">
        <v>1103</v>
      </c>
      <c r="CI198" s="18" t="n">
        <v>0</v>
      </c>
      <c r="CJ198" s="18" t="n">
        <v>0.08</v>
      </c>
      <c r="CK198" s="15" t="s">
        <v>334</v>
      </c>
      <c r="CL198" s="16" t="s">
        <v>1063</v>
      </c>
      <c r="CX198" s="16" t="s">
        <v>3664</v>
      </c>
      <c r="CY198" s="16" t="s">
        <v>591</v>
      </c>
      <c r="CZ198" s="16" t="s">
        <v>3701</v>
      </c>
    </row>
    <row r="199" customFormat="false" ht="14.4" hidden="false" customHeight="false" outlineLevel="0" collapsed="false">
      <c r="A199" s="4" t="s">
        <v>167</v>
      </c>
      <c r="B199" s="17" t="n">
        <v>1</v>
      </c>
      <c r="C199" s="17" t="n">
        <v>2</v>
      </c>
      <c r="D199" s="17" t="n">
        <v>1</v>
      </c>
      <c r="E199" s="17" t="n">
        <v>37</v>
      </c>
      <c r="F199" s="17" t="n">
        <v>20</v>
      </c>
      <c r="G199" s="17" t="n">
        <v>2</v>
      </c>
      <c r="H199" s="4" t="n">
        <v>2020</v>
      </c>
      <c r="I199" s="4" t="n">
        <v>12020</v>
      </c>
      <c r="J199" s="4" t="n">
        <v>2020</v>
      </c>
      <c r="K199" s="4" t="s">
        <v>200</v>
      </c>
      <c r="L199" s="4" t="s">
        <v>132</v>
      </c>
      <c r="M199" s="16" t="s">
        <v>1275</v>
      </c>
      <c r="N199" s="16" t="s">
        <v>1276</v>
      </c>
      <c r="O199" s="16" t="s">
        <v>1306</v>
      </c>
      <c r="R199" s="16" t="n">
        <f aca="false">(1+LEN(N199)-LEN(SUBSTITUTE(N199," ","")))+1</f>
        <v>8</v>
      </c>
      <c r="S199" s="16" t="n">
        <f aca="false">(1+LEN(O199)-LEN(SUBSTITUTE(O199," ","")))</f>
        <v>13</v>
      </c>
      <c r="T199" s="16" t="s">
        <v>1107</v>
      </c>
      <c r="U199" s="16" t="s">
        <v>1278</v>
      </c>
      <c r="V199" s="16" t="s">
        <v>1279</v>
      </c>
      <c r="W199" s="16" t="s">
        <v>1280</v>
      </c>
      <c r="X199" s="16" t="s">
        <v>1281</v>
      </c>
      <c r="Y199" s="16" t="s">
        <v>1165</v>
      </c>
      <c r="Z199" s="16" t="s">
        <v>1165</v>
      </c>
      <c r="AA199" s="16" t="s">
        <v>1282</v>
      </c>
      <c r="AB199" s="16" t="s">
        <v>1170</v>
      </c>
      <c r="AC199" s="16" t="s">
        <v>1283</v>
      </c>
      <c r="AD199" s="16" t="s">
        <v>1284</v>
      </c>
      <c r="AE199" s="16" t="s">
        <v>1165</v>
      </c>
      <c r="AF199" s="16" t="s">
        <v>1285</v>
      </c>
      <c r="AG199" s="16" t="s">
        <v>1286</v>
      </c>
      <c r="AH199" s="16" t="s">
        <v>1287</v>
      </c>
      <c r="AI199" s="16" t="s">
        <v>1288</v>
      </c>
      <c r="AJ199" s="16" t="s">
        <v>1289</v>
      </c>
      <c r="AK199" s="16" t="s">
        <v>1290</v>
      </c>
      <c r="AL199" s="16" t="s">
        <v>1285</v>
      </c>
      <c r="AM199" s="16" t="s">
        <v>1165</v>
      </c>
      <c r="AN199" s="16" t="s">
        <v>1165</v>
      </c>
      <c r="AO199" s="16" t="s">
        <v>1291</v>
      </c>
      <c r="AP199" s="16" t="s">
        <v>1285</v>
      </c>
      <c r="AQ199" s="16" t="s">
        <v>1165</v>
      </c>
      <c r="AR199" s="16" t="s">
        <v>1165</v>
      </c>
      <c r="AS199" s="16" t="s">
        <v>1134</v>
      </c>
      <c r="AT199" s="16" t="s">
        <v>1292</v>
      </c>
      <c r="AU199" s="16" t="s">
        <v>1165</v>
      </c>
      <c r="AV199" s="16" t="s">
        <v>1293</v>
      </c>
      <c r="AW199" s="16" t="s">
        <v>154</v>
      </c>
      <c r="AX199" s="16" t="s">
        <v>1165</v>
      </c>
      <c r="AY199" s="16" t="s">
        <v>1165</v>
      </c>
      <c r="AZ199" s="16" t="s">
        <v>1294</v>
      </c>
      <c r="BA199" s="16" t="s">
        <v>1295</v>
      </c>
      <c r="BB199" s="16" t="s">
        <v>1170</v>
      </c>
      <c r="BC199" s="16" t="s">
        <v>1296</v>
      </c>
      <c r="BD199" s="16" t="s">
        <v>1170</v>
      </c>
      <c r="BE199" s="16" t="s">
        <v>1165</v>
      </c>
      <c r="BF199" s="16" t="s">
        <v>1165</v>
      </c>
      <c r="BG199" s="16" t="s">
        <v>1165</v>
      </c>
      <c r="BH199" s="16" t="s">
        <v>1165</v>
      </c>
      <c r="BI199" s="16" t="s">
        <v>1165</v>
      </c>
      <c r="BJ199" s="16" t="s">
        <v>1297</v>
      </c>
      <c r="BK199" s="16" t="s">
        <v>1298</v>
      </c>
      <c r="BL199" s="16" t="s">
        <v>1165</v>
      </c>
      <c r="BM199" s="16" t="s">
        <v>1285</v>
      </c>
      <c r="BN199" s="16" t="s">
        <v>1299</v>
      </c>
      <c r="BO199" s="16" t="s">
        <v>1300</v>
      </c>
      <c r="BP199" s="16" t="s">
        <v>212</v>
      </c>
      <c r="BQ199" s="16" t="s">
        <v>1301</v>
      </c>
      <c r="BS199" s="16" t="s">
        <v>1165</v>
      </c>
      <c r="BT199" s="16" t="n">
        <f aca="false">49-(COUNTBLANK(U199:BQ199))</f>
        <v>49</v>
      </c>
      <c r="BU199" s="16" t="str">
        <f aca="false">CONCATENATE("*",BS199,"*")</f>
        <v>*fix*</v>
      </c>
      <c r="BV199" s="16" t="n">
        <f aca="false">COUNTIFS(U199:BQ199,BU199)</f>
        <v>0</v>
      </c>
      <c r="BW199" s="18" t="n">
        <f aca="false">BV199/BT199</f>
        <v>0</v>
      </c>
      <c r="BZ199" s="18" t="str">
        <f aca="false">IF(BY199="","",(BY199/BT199))</f>
        <v/>
      </c>
      <c r="CA199" s="16" t="n">
        <f aca="false">COUNTIFS(U199:BQ199,BU200)</f>
        <v>0</v>
      </c>
      <c r="CB199" s="16" t="str">
        <f aca="false">IF(BX199="",BU199,BX199)</f>
        <v>*fix*</v>
      </c>
      <c r="CC199" s="16" t="n">
        <f aca="false">COUNTIFS(U199:BQ199,CB200)</f>
        <v>0</v>
      </c>
      <c r="CD199" s="18" t="n">
        <f aca="false">CC199/BT199</f>
        <v>0</v>
      </c>
      <c r="CE199" s="16" t="s">
        <v>1302</v>
      </c>
      <c r="CF199" s="18" t="n">
        <f aca="false">(COUNTIFS(U199:BQ199,CE199))/BT199</f>
        <v>0</v>
      </c>
      <c r="CH199" s="16" t="s">
        <v>1303</v>
      </c>
      <c r="CI199" s="18" t="n">
        <v>0</v>
      </c>
      <c r="CJ199" s="18" t="n">
        <v>0.45</v>
      </c>
      <c r="CK199" s="15" t="s">
        <v>1329</v>
      </c>
      <c r="CL199" s="16" t="s">
        <v>1304</v>
      </c>
      <c r="CP199" s="0" t="s">
        <v>3759</v>
      </c>
      <c r="CQ199" s="14" t="n">
        <v>0</v>
      </c>
      <c r="CR199" s="0" t="str">
        <f aca="false">CONCATENATE(CP199,CS199)</f>
        <v>service*</v>
      </c>
      <c r="CS199" s="0" t="s">
        <v>3639</v>
      </c>
      <c r="CT199" s="0" t="n">
        <f aca="false">CP200</f>
        <v>0</v>
      </c>
      <c r="CU199" s="0" t="str">
        <f aca="false">CONCATENATE(CT199,CS199)</f>
        <v>0*</v>
      </c>
      <c r="CV199" s="14" t="n">
        <f aca="false">(COUNTIFS(U199:BQ199,CU199))/BT199</f>
        <v>0</v>
      </c>
      <c r="CX199" s="16" t="s">
        <v>3664</v>
      </c>
      <c r="CY199" s="16" t="s">
        <v>1297</v>
      </c>
      <c r="CZ199" s="16" t="s">
        <v>3701</v>
      </c>
    </row>
    <row r="200" customFormat="false" ht="14.4" hidden="false" customHeight="false" outlineLevel="0" collapsed="false">
      <c r="A200" s="4" t="s">
        <v>195</v>
      </c>
      <c r="B200" s="17" t="n">
        <v>1</v>
      </c>
      <c r="C200" s="17" t="n">
        <v>2</v>
      </c>
      <c r="D200" s="17" t="n">
        <v>2</v>
      </c>
      <c r="E200" s="17" t="n">
        <v>37</v>
      </c>
      <c r="F200" s="17" t="n">
        <v>20</v>
      </c>
      <c r="G200" s="17" t="n">
        <v>3</v>
      </c>
      <c r="H200" s="4" t="n">
        <v>3020</v>
      </c>
      <c r="I200" s="4" t="n">
        <v>13020</v>
      </c>
      <c r="J200" s="4" t="n">
        <v>3020</v>
      </c>
      <c r="K200" s="4" t="s">
        <v>200</v>
      </c>
      <c r="L200" s="4" t="s">
        <v>132</v>
      </c>
      <c r="M200" s="16" t="s">
        <v>1305</v>
      </c>
      <c r="N200" s="16" t="s">
        <v>1276</v>
      </c>
      <c r="O200" s="16" t="s">
        <v>1277</v>
      </c>
      <c r="R200" s="16" t="n">
        <f aca="false">(1+LEN(N200)-LEN(SUBSTITUTE(N200," ","")))+1</f>
        <v>8</v>
      </c>
      <c r="S200" s="16" t="n">
        <f aca="false">(1+LEN(O200)-LEN(SUBSTITUTE(O200," ","")))</f>
        <v>13</v>
      </c>
      <c r="T200" s="16" t="s">
        <v>1107</v>
      </c>
      <c r="U200" s="20" t="s">
        <v>1307</v>
      </c>
      <c r="V200" s="20" t="s">
        <v>1308</v>
      </c>
      <c r="W200" s="16" t="s">
        <v>1297</v>
      </c>
      <c r="X200" s="16" t="s">
        <v>1309</v>
      </c>
      <c r="Y200" s="16" t="s">
        <v>212</v>
      </c>
      <c r="Z200" s="20" t="s">
        <v>1286</v>
      </c>
      <c r="AA200" s="16" t="s">
        <v>1310</v>
      </c>
      <c r="AB200" s="20" t="s">
        <v>1308</v>
      </c>
      <c r="AC200" s="20" t="s">
        <v>1311</v>
      </c>
      <c r="AD200" s="16" t="s">
        <v>1312</v>
      </c>
      <c r="AE200" s="20" t="s">
        <v>1134</v>
      </c>
      <c r="AF200" s="20" t="s">
        <v>1313</v>
      </c>
      <c r="AG200" s="20" t="s">
        <v>1314</v>
      </c>
      <c r="AH200" s="20" t="s">
        <v>945</v>
      </c>
      <c r="AI200" s="16" t="s">
        <v>172</v>
      </c>
      <c r="AJ200" s="20" t="s">
        <v>1308</v>
      </c>
      <c r="AK200" s="20" t="s">
        <v>1315</v>
      </c>
      <c r="AL200" s="20" t="s">
        <v>1316</v>
      </c>
      <c r="AM200" s="16" t="s">
        <v>1076</v>
      </c>
      <c r="AN200" s="16" t="s">
        <v>1160</v>
      </c>
      <c r="AO200" s="16" t="s">
        <v>154</v>
      </c>
      <c r="AP200" s="20" t="s">
        <v>1317</v>
      </c>
      <c r="AQ200" s="20" t="s">
        <v>1318</v>
      </c>
      <c r="AR200" s="20" t="s">
        <v>1308</v>
      </c>
      <c r="AS200" s="16" t="s">
        <v>1319</v>
      </c>
      <c r="AT200" s="20" t="s">
        <v>1320</v>
      </c>
      <c r="AU200" s="16" t="s">
        <v>154</v>
      </c>
      <c r="AV200" s="16" t="s">
        <v>1297</v>
      </c>
      <c r="AW200" s="16" t="s">
        <v>1321</v>
      </c>
      <c r="AX200" s="16" t="s">
        <v>1297</v>
      </c>
      <c r="AY200" s="20" t="s">
        <v>945</v>
      </c>
      <c r="AZ200" s="16" t="s">
        <v>1297</v>
      </c>
      <c r="BA200" s="20" t="s">
        <v>1308</v>
      </c>
      <c r="BB200" s="16" t="s">
        <v>465</v>
      </c>
      <c r="BC200" s="16" t="s">
        <v>1322</v>
      </c>
      <c r="BD200" s="20" t="s">
        <v>1323</v>
      </c>
      <c r="BE200" s="16" t="s">
        <v>1324</v>
      </c>
      <c r="BF200" s="16" t="s">
        <v>1297</v>
      </c>
      <c r="BG200" s="16" t="s">
        <v>1325</v>
      </c>
      <c r="BH200" s="16" t="s">
        <v>154</v>
      </c>
      <c r="BI200" s="20" t="s">
        <v>1326</v>
      </c>
      <c r="BJ200" s="20" t="s">
        <v>1308</v>
      </c>
      <c r="BK200" s="16" t="s">
        <v>1327</v>
      </c>
      <c r="BL200" s="20" t="s">
        <v>1308</v>
      </c>
      <c r="BM200" s="16" t="s">
        <v>1328</v>
      </c>
      <c r="BN200" s="16" t="s">
        <v>1319</v>
      </c>
      <c r="BO200" s="16" t="s">
        <v>1297</v>
      </c>
      <c r="BQ200" s="20" t="s">
        <v>945</v>
      </c>
      <c r="BS200" s="16" t="s">
        <v>1329</v>
      </c>
      <c r="BT200" s="16" t="n">
        <f aca="false">49-(COUNTBLANK(U200:BQ200))</f>
        <v>48</v>
      </c>
      <c r="BU200" s="16" t="str">
        <f aca="false">CONCATENATE("*",BS200,"*")</f>
        <v>*rinse*</v>
      </c>
      <c r="BV200" s="16" t="n">
        <f aca="false">COUNTIFS(U200:BQ200,BU200)</f>
        <v>0</v>
      </c>
      <c r="BW200" s="18" t="n">
        <f aca="false">BV200/BT200</f>
        <v>0</v>
      </c>
      <c r="BZ200" s="18" t="str">
        <f aca="false">IF(BY200="","",(BY200/BT200))</f>
        <v/>
      </c>
      <c r="CA200" s="16" t="n">
        <f aca="false">COUNTIFS(U200:BQ200,BU199)</f>
        <v>0</v>
      </c>
      <c r="CB200" s="16" t="str">
        <f aca="false">IF(BX200="",BU200,BX200)</f>
        <v>*rinse*</v>
      </c>
      <c r="CC200" s="16" t="n">
        <f aca="false">COUNTIFS(U200:BQ200,CB199)</f>
        <v>0</v>
      </c>
      <c r="CD200" s="18" t="n">
        <f aca="false">CC200/BT200</f>
        <v>0</v>
      </c>
      <c r="CE200" s="16" t="s">
        <v>1330</v>
      </c>
      <c r="CF200" s="18" t="n">
        <f aca="false">(COUNTIFS(U200:BQ200,CE200))/BT200</f>
        <v>0</v>
      </c>
      <c r="CG200" s="20" t="s">
        <v>1331</v>
      </c>
      <c r="CH200" s="16" t="s">
        <v>1332</v>
      </c>
      <c r="CI200" s="18" t="n">
        <v>0</v>
      </c>
      <c r="CJ200" s="18" t="n">
        <v>0.17</v>
      </c>
      <c r="CK200" s="15" t="s">
        <v>1165</v>
      </c>
      <c r="CL200" s="16" t="s">
        <v>1304</v>
      </c>
      <c r="CX200" s="16" t="s">
        <v>3664</v>
      </c>
      <c r="CY200" s="16" t="s">
        <v>1297</v>
      </c>
      <c r="CZ200" s="16" t="s">
        <v>3701</v>
      </c>
    </row>
    <row r="201" customFormat="false" ht="14.4" hidden="false" customHeight="false" outlineLevel="0" collapsed="false">
      <c r="A201" s="4" t="s">
        <v>167</v>
      </c>
      <c r="B201" s="17" t="n">
        <v>1</v>
      </c>
      <c r="C201" s="17" t="n">
        <v>2</v>
      </c>
      <c r="D201" s="17" t="n">
        <v>1</v>
      </c>
      <c r="E201" s="17" t="n">
        <v>39</v>
      </c>
      <c r="F201" s="17" t="n">
        <v>21</v>
      </c>
      <c r="G201" s="17" t="n">
        <v>2</v>
      </c>
      <c r="H201" s="4" t="n">
        <v>2021</v>
      </c>
      <c r="I201" s="4" t="n">
        <v>12021</v>
      </c>
      <c r="J201" s="4" t="n">
        <v>2021</v>
      </c>
      <c r="K201" s="4" t="s">
        <v>200</v>
      </c>
      <c r="L201" s="4" t="s">
        <v>132</v>
      </c>
      <c r="M201" s="16" t="s">
        <v>1333</v>
      </c>
      <c r="N201" s="16" t="s">
        <v>1334</v>
      </c>
      <c r="O201" s="16" t="s">
        <v>1362</v>
      </c>
      <c r="R201" s="16" t="n">
        <f aca="false">(1+LEN(N201)-LEN(SUBSTITUTE(N201," ","")))+1</f>
        <v>7</v>
      </c>
      <c r="S201" s="16" t="n">
        <f aca="false">(1+LEN(O201)-LEN(SUBSTITUTE(O201," ","")))</f>
        <v>12</v>
      </c>
      <c r="T201" s="16" t="s">
        <v>1107</v>
      </c>
      <c r="U201" s="16" t="s">
        <v>1336</v>
      </c>
      <c r="V201" s="16" t="s">
        <v>1337</v>
      </c>
      <c r="W201" s="16" t="s">
        <v>1338</v>
      </c>
      <c r="X201" s="16" t="s">
        <v>1339</v>
      </c>
      <c r="Y201" s="16" t="s">
        <v>1340</v>
      </c>
      <c r="Z201" s="16" t="s">
        <v>1336</v>
      </c>
      <c r="AA201" s="16" t="s">
        <v>1341</v>
      </c>
      <c r="AB201" s="16" t="s">
        <v>1342</v>
      </c>
      <c r="AC201" s="16" t="s">
        <v>1343</v>
      </c>
      <c r="AD201" s="16" t="s">
        <v>699</v>
      </c>
      <c r="AE201" s="16" t="s">
        <v>1336</v>
      </c>
      <c r="AF201" s="16" t="s">
        <v>1344</v>
      </c>
      <c r="AG201" s="16" t="s">
        <v>1345</v>
      </c>
      <c r="AH201" s="16" t="s">
        <v>1336</v>
      </c>
      <c r="AI201" s="16" t="s">
        <v>1346</v>
      </c>
      <c r="AJ201" s="16" t="s">
        <v>1336</v>
      </c>
      <c r="AK201" s="16" t="s">
        <v>1347</v>
      </c>
      <c r="AL201" s="16" t="s">
        <v>1336</v>
      </c>
      <c r="AM201" s="16" t="s">
        <v>1340</v>
      </c>
      <c r="AN201" s="16" t="s">
        <v>1346</v>
      </c>
      <c r="AO201" s="16" t="s">
        <v>1336</v>
      </c>
      <c r="AP201" s="16" t="s">
        <v>1348</v>
      </c>
      <c r="AQ201" s="16" t="s">
        <v>1349</v>
      </c>
      <c r="AR201" s="16" t="s">
        <v>1350</v>
      </c>
      <c r="AS201" s="16" t="s">
        <v>172</v>
      </c>
      <c r="AT201" s="16" t="s">
        <v>1336</v>
      </c>
      <c r="AU201" s="16" t="s">
        <v>1336</v>
      </c>
      <c r="AV201" s="16" t="s">
        <v>1351</v>
      </c>
      <c r="AW201" s="16" t="s">
        <v>1336</v>
      </c>
      <c r="AX201" s="16" t="s">
        <v>1340</v>
      </c>
      <c r="AY201" s="16" t="s">
        <v>1346</v>
      </c>
      <c r="AZ201" s="16" t="s">
        <v>1336</v>
      </c>
      <c r="BA201" s="16" t="s">
        <v>1336</v>
      </c>
      <c r="BB201" s="16" t="s">
        <v>1352</v>
      </c>
      <c r="BC201" s="16" t="s">
        <v>1353</v>
      </c>
      <c r="BD201" s="16" t="s">
        <v>1354</v>
      </c>
      <c r="BE201" s="16" t="s">
        <v>1336</v>
      </c>
      <c r="BF201" s="16" t="s">
        <v>1355</v>
      </c>
      <c r="BG201" s="16" t="s">
        <v>1340</v>
      </c>
      <c r="BH201" s="16" t="s">
        <v>1346</v>
      </c>
      <c r="BI201" s="16" t="s">
        <v>1336</v>
      </c>
      <c r="BJ201" s="16" t="s">
        <v>1347</v>
      </c>
      <c r="BK201" s="16" t="s">
        <v>1356</v>
      </c>
      <c r="BL201" s="16" t="s">
        <v>1336</v>
      </c>
      <c r="BM201" s="16" t="s">
        <v>1336</v>
      </c>
      <c r="BN201" s="16" t="s">
        <v>1336</v>
      </c>
      <c r="BO201" s="16" t="s">
        <v>1346</v>
      </c>
      <c r="BP201" s="16" t="s">
        <v>1340</v>
      </c>
      <c r="BQ201" s="16" t="s">
        <v>1357</v>
      </c>
      <c r="BS201" s="16" t="s">
        <v>1346</v>
      </c>
      <c r="BT201" s="16" t="n">
        <f aca="false">49-(COUNTBLANK(U201:BQ201))</f>
        <v>49</v>
      </c>
      <c r="BU201" s="16" t="str">
        <f aca="false">CONCATENATE("*",BS201,"*")</f>
        <v>*marry*</v>
      </c>
      <c r="BV201" s="16" t="n">
        <f aca="false">COUNTIFS(U201:BQ201,BU201)</f>
        <v>0</v>
      </c>
      <c r="BW201" s="18" t="n">
        <f aca="false">BV201/BT201</f>
        <v>0</v>
      </c>
      <c r="BZ201" s="18" t="str">
        <f aca="false">IF(BY201="","",(BY201/BT201))</f>
        <v/>
      </c>
      <c r="CA201" s="16" t="n">
        <f aca="false">COUNTIFS(U201:BQ201,BU202)</f>
        <v>0</v>
      </c>
      <c r="CB201" s="16" t="str">
        <f aca="false">IF(BX201="",BU201,BX201)</f>
        <v>*marry*</v>
      </c>
      <c r="CC201" s="16" t="n">
        <f aca="false">COUNTIFS(U201:BQ201,CB202)</f>
        <v>0</v>
      </c>
      <c r="CD201" s="18" t="n">
        <f aca="false">CC201/BT201</f>
        <v>0</v>
      </c>
      <c r="CE201" s="16" t="s">
        <v>1358</v>
      </c>
      <c r="CF201" s="18" t="n">
        <f aca="false">(COUNTIFS(U201:BQ201,CE201))/BT201</f>
        <v>0</v>
      </c>
      <c r="CH201" s="16" t="s">
        <v>1359</v>
      </c>
      <c r="CI201" s="18" t="n">
        <v>0</v>
      </c>
      <c r="CJ201" s="18" t="n">
        <v>0.1</v>
      </c>
      <c r="CK201" s="16" t="s">
        <v>1363</v>
      </c>
      <c r="CL201" s="16" t="s">
        <v>1360</v>
      </c>
      <c r="CP201" s="0" t="s">
        <v>3760</v>
      </c>
      <c r="CQ201" s="14" t="n">
        <v>0</v>
      </c>
      <c r="CR201" s="0" t="str">
        <f aca="false">CONCATENATE(CP201,CS201)</f>
        <v>elope*</v>
      </c>
      <c r="CS201" s="0" t="s">
        <v>3639</v>
      </c>
      <c r="CT201" s="0" t="n">
        <f aca="false">CP202</f>
        <v>0</v>
      </c>
      <c r="CU201" s="0" t="str">
        <f aca="false">CONCATENATE(CT201,CS201)</f>
        <v>0*</v>
      </c>
      <c r="CV201" s="14" t="n">
        <f aca="false">(COUNTIFS(U201:BQ201,CU201))/BT201</f>
        <v>0</v>
      </c>
      <c r="CX201" s="16" t="s">
        <v>3664</v>
      </c>
      <c r="CY201" s="16" t="s">
        <v>3708</v>
      </c>
      <c r="CZ201" s="16" t="s">
        <v>3701</v>
      </c>
    </row>
    <row r="202" customFormat="false" ht="14.4" hidden="false" customHeight="false" outlineLevel="0" collapsed="false">
      <c r="A202" s="4" t="s">
        <v>195</v>
      </c>
      <c r="B202" s="17" t="n">
        <v>1</v>
      </c>
      <c r="C202" s="17" t="n">
        <v>2</v>
      </c>
      <c r="D202" s="17" t="n">
        <v>2</v>
      </c>
      <c r="E202" s="17" t="n">
        <v>39</v>
      </c>
      <c r="F202" s="17" t="n">
        <v>21</v>
      </c>
      <c r="G202" s="17" t="n">
        <v>3</v>
      </c>
      <c r="H202" s="4" t="n">
        <v>3021</v>
      </c>
      <c r="I202" s="4" t="n">
        <v>13021</v>
      </c>
      <c r="J202" s="4" t="n">
        <v>3021</v>
      </c>
      <c r="K202" s="4" t="s">
        <v>200</v>
      </c>
      <c r="L202" s="4" t="s">
        <v>132</v>
      </c>
      <c r="M202" s="16" t="s">
        <v>1361</v>
      </c>
      <c r="N202" s="16" t="s">
        <v>1334</v>
      </c>
      <c r="O202" s="16" t="s">
        <v>1335</v>
      </c>
      <c r="R202" s="16" t="n">
        <f aca="false">(1+LEN(N202)-LEN(SUBSTITUTE(N202," ","")))+1</f>
        <v>7</v>
      </c>
      <c r="S202" s="16" t="n">
        <f aca="false">(1+LEN(O202)-LEN(SUBSTITUTE(O202," ","")))</f>
        <v>12</v>
      </c>
      <c r="T202" s="16" t="s">
        <v>1107</v>
      </c>
      <c r="U202" s="16" t="s">
        <v>1363</v>
      </c>
      <c r="V202" s="16" t="s">
        <v>1364</v>
      </c>
      <c r="W202" s="16" t="s">
        <v>1363</v>
      </c>
      <c r="X202" s="16" t="s">
        <v>1363</v>
      </c>
      <c r="Y202" s="16" t="s">
        <v>1363</v>
      </c>
      <c r="Z202" s="16" t="s">
        <v>1365</v>
      </c>
      <c r="AA202" s="16" t="s">
        <v>1363</v>
      </c>
      <c r="AB202" s="16" t="s">
        <v>1363</v>
      </c>
      <c r="AC202" s="16" t="s">
        <v>1363</v>
      </c>
      <c r="AE202" s="16" t="s">
        <v>1363</v>
      </c>
      <c r="AF202" s="16" t="s">
        <v>1363</v>
      </c>
      <c r="AG202" s="16" t="s">
        <v>1366</v>
      </c>
      <c r="AH202" s="16" t="s">
        <v>1363</v>
      </c>
      <c r="AI202" s="16" t="s">
        <v>1363</v>
      </c>
      <c r="AJ202" s="16" t="s">
        <v>1363</v>
      </c>
      <c r="AK202" s="16" t="s">
        <v>1366</v>
      </c>
      <c r="AL202" s="16" t="s">
        <v>1363</v>
      </c>
      <c r="AM202" s="16" t="s">
        <v>1363</v>
      </c>
      <c r="AN202" s="16" t="s">
        <v>1363</v>
      </c>
      <c r="AO202" s="16" t="s">
        <v>1363</v>
      </c>
      <c r="AP202" s="16" t="s">
        <v>1367</v>
      </c>
      <c r="AQ202" s="16" t="s">
        <v>1368</v>
      </c>
      <c r="AR202" s="16" t="s">
        <v>1363</v>
      </c>
      <c r="AS202" s="16" t="s">
        <v>1369</v>
      </c>
      <c r="AT202" s="16" t="s">
        <v>1363</v>
      </c>
      <c r="AU202" s="16" t="s">
        <v>1363</v>
      </c>
      <c r="AV202" s="16" t="s">
        <v>1363</v>
      </c>
      <c r="AW202" s="16" t="s">
        <v>1363</v>
      </c>
      <c r="AX202" s="16" t="s">
        <v>154</v>
      </c>
      <c r="AY202" s="16" t="s">
        <v>1363</v>
      </c>
      <c r="AZ202" s="16" t="s">
        <v>1363</v>
      </c>
      <c r="BA202" s="16" t="s">
        <v>1363</v>
      </c>
      <c r="BB202" s="16" t="s">
        <v>1366</v>
      </c>
      <c r="BC202" s="16" t="s">
        <v>1363</v>
      </c>
      <c r="BD202" s="16" t="s">
        <v>1363</v>
      </c>
      <c r="BE202" s="16" t="s">
        <v>1370</v>
      </c>
      <c r="BF202" s="16" t="s">
        <v>1363</v>
      </c>
      <c r="BG202" s="16" t="s">
        <v>1365</v>
      </c>
      <c r="BH202" s="16" t="s">
        <v>1363</v>
      </c>
      <c r="BI202" s="16" t="s">
        <v>1366</v>
      </c>
      <c r="BJ202" s="16" t="s">
        <v>1363</v>
      </c>
      <c r="BK202" s="16" t="s">
        <v>1363</v>
      </c>
      <c r="BL202" s="16" t="s">
        <v>1363</v>
      </c>
      <c r="BM202" s="16" t="s">
        <v>1371</v>
      </c>
      <c r="BN202" s="16" t="s">
        <v>1363</v>
      </c>
      <c r="BO202" s="16" t="s">
        <v>1363</v>
      </c>
      <c r="BP202" s="16" t="s">
        <v>1363</v>
      </c>
      <c r="BQ202" s="16" t="s">
        <v>1363</v>
      </c>
      <c r="BS202" s="16" t="s">
        <v>1363</v>
      </c>
      <c r="BT202" s="16" t="n">
        <f aca="false">49-(COUNTBLANK(U202:BQ202))</f>
        <v>48</v>
      </c>
      <c r="BU202" s="16" t="str">
        <f aca="false">CONCATENATE("*",BS202,"*")</f>
        <v>*graduate*</v>
      </c>
      <c r="BV202" s="16" t="n">
        <f aca="false">COUNTIFS(U202:BQ202,BU202)</f>
        <v>0</v>
      </c>
      <c r="BW202" s="18" t="n">
        <f aca="false">BV202/BT202</f>
        <v>0</v>
      </c>
      <c r="BZ202" s="18" t="str">
        <f aca="false">IF(BY202="","",(BY202/BT202))</f>
        <v/>
      </c>
      <c r="CA202" s="16" t="n">
        <f aca="false">COUNTIFS(U202:BQ202,BU201)</f>
        <v>0</v>
      </c>
      <c r="CB202" s="16" t="str">
        <f aca="false">IF(BX202="",BU202,BX202)</f>
        <v>*graduate*</v>
      </c>
      <c r="CC202" s="16" t="n">
        <f aca="false">COUNTIFS(U202:BQ202,CB201)</f>
        <v>0</v>
      </c>
      <c r="CD202" s="18" t="n">
        <f aca="false">CC202/BT202</f>
        <v>0</v>
      </c>
      <c r="CE202" s="16" t="s">
        <v>1372</v>
      </c>
      <c r="CF202" s="18" t="n">
        <f aca="false">(COUNTIFS(U202:BQ202,CE202))/BT202</f>
        <v>0</v>
      </c>
      <c r="CH202" s="16" t="s">
        <v>1373</v>
      </c>
      <c r="CI202" s="18" t="n">
        <v>0</v>
      </c>
      <c r="CJ202" s="18" t="n">
        <v>0.81</v>
      </c>
      <c r="CK202" s="16" t="s">
        <v>1346</v>
      </c>
      <c r="CL202" s="16" t="s">
        <v>1360</v>
      </c>
      <c r="CX202" s="16" t="s">
        <v>3664</v>
      </c>
      <c r="CY202" s="16" t="s">
        <v>3708</v>
      </c>
      <c r="CZ202" s="16" t="s">
        <v>3701</v>
      </c>
    </row>
    <row r="203" customFormat="false" ht="14.4" hidden="false" customHeight="false" outlineLevel="0" collapsed="false">
      <c r="A203" s="4" t="s">
        <v>167</v>
      </c>
      <c r="B203" s="17" t="n">
        <v>1</v>
      </c>
      <c r="C203" s="17" t="n">
        <v>2</v>
      </c>
      <c r="D203" s="17" t="n">
        <v>1</v>
      </c>
      <c r="E203" s="17" t="n">
        <v>46</v>
      </c>
      <c r="F203" s="17" t="n">
        <v>22</v>
      </c>
      <c r="G203" s="17" t="n">
        <v>2</v>
      </c>
      <c r="H203" s="4" t="n">
        <v>2022</v>
      </c>
      <c r="I203" s="4" t="n">
        <v>12022</v>
      </c>
      <c r="J203" s="4" t="n">
        <v>2022</v>
      </c>
      <c r="K203" s="4" t="s">
        <v>200</v>
      </c>
      <c r="L203" s="4" t="s">
        <v>132</v>
      </c>
      <c r="M203" s="16" t="s">
        <v>1374</v>
      </c>
      <c r="N203" s="16" t="s">
        <v>1375</v>
      </c>
      <c r="O203" s="16" t="s">
        <v>1409</v>
      </c>
      <c r="R203" s="16" t="n">
        <f aca="false">(1+LEN(N203)-LEN(SUBSTITUTE(N203," ","")))+1</f>
        <v>7</v>
      </c>
      <c r="S203" s="16" t="n">
        <f aca="false">(1+LEN(O203)-LEN(SUBSTITUTE(O203," ","")))</f>
        <v>10</v>
      </c>
      <c r="T203" s="16" t="s">
        <v>1377</v>
      </c>
      <c r="U203" s="16" t="s">
        <v>1378</v>
      </c>
      <c r="V203" s="16" t="s">
        <v>1379</v>
      </c>
      <c r="W203" s="16" t="s">
        <v>1380</v>
      </c>
      <c r="X203" s="16" t="s">
        <v>1381</v>
      </c>
      <c r="Y203" s="16" t="s">
        <v>1382</v>
      </c>
      <c r="Z203" s="16" t="s">
        <v>1383</v>
      </c>
      <c r="AA203" s="16" t="s">
        <v>1384</v>
      </c>
      <c r="AB203" s="16" t="s">
        <v>1385</v>
      </c>
      <c r="AC203" s="16" t="s">
        <v>1386</v>
      </c>
      <c r="AD203" s="16" t="s">
        <v>1115</v>
      </c>
      <c r="AE203" s="16" t="s">
        <v>1113</v>
      </c>
      <c r="AF203" s="16" t="s">
        <v>1387</v>
      </c>
      <c r="AG203" s="16" t="s">
        <v>1388</v>
      </c>
      <c r="AH203" s="16" t="s">
        <v>1389</v>
      </c>
      <c r="AI203" s="16" t="s">
        <v>1390</v>
      </c>
      <c r="AJ203" s="16" t="s">
        <v>1051</v>
      </c>
      <c r="AK203" s="16" t="s">
        <v>1391</v>
      </c>
      <c r="AL203" s="16" t="s">
        <v>1051</v>
      </c>
      <c r="AM203" s="16" t="s">
        <v>1051</v>
      </c>
      <c r="AN203" s="16" t="s">
        <v>1051</v>
      </c>
      <c r="AO203" s="16" t="s">
        <v>1051</v>
      </c>
      <c r="AP203" s="16" t="s">
        <v>1392</v>
      </c>
      <c r="AQ203" s="16" t="s">
        <v>1003</v>
      </c>
      <c r="AR203" s="16" t="s">
        <v>1393</v>
      </c>
      <c r="AS203" s="16" t="s">
        <v>1394</v>
      </c>
      <c r="AT203" s="16" t="s">
        <v>1395</v>
      </c>
      <c r="AU203" s="16" t="s">
        <v>711</v>
      </c>
      <c r="AV203" s="16" t="s">
        <v>1396</v>
      </c>
      <c r="AW203" s="16" t="s">
        <v>1397</v>
      </c>
      <c r="AX203" s="16" t="s">
        <v>1051</v>
      </c>
      <c r="AY203" s="16" t="s">
        <v>756</v>
      </c>
      <c r="AZ203" s="16" t="s">
        <v>1398</v>
      </c>
      <c r="BA203" s="16" t="s">
        <v>1399</v>
      </c>
      <c r="BB203" s="16" t="s">
        <v>756</v>
      </c>
      <c r="BC203" s="16" t="s">
        <v>1051</v>
      </c>
      <c r="BD203" s="16" t="s">
        <v>1400</v>
      </c>
      <c r="BE203" s="16" t="s">
        <v>1051</v>
      </c>
      <c r="BF203" s="16" t="s">
        <v>756</v>
      </c>
      <c r="BG203" s="16" t="s">
        <v>1051</v>
      </c>
      <c r="BH203" s="16" t="s">
        <v>1385</v>
      </c>
      <c r="BI203" s="16" t="s">
        <v>1051</v>
      </c>
      <c r="BJ203" s="16" t="s">
        <v>1401</v>
      </c>
      <c r="BK203" s="16" t="s">
        <v>873</v>
      </c>
      <c r="BL203" s="16" t="s">
        <v>1402</v>
      </c>
      <c r="BM203" s="16" t="s">
        <v>1051</v>
      </c>
      <c r="BN203" s="16" t="s">
        <v>1403</v>
      </c>
      <c r="BO203" s="16" t="s">
        <v>1051</v>
      </c>
      <c r="BP203" s="16" t="s">
        <v>1051</v>
      </c>
      <c r="BQ203" s="16" t="s">
        <v>1404</v>
      </c>
      <c r="BS203" s="16" t="s">
        <v>1051</v>
      </c>
      <c r="BT203" s="16" t="n">
        <f aca="false">49-(COUNTBLANK(U203:BQ203))</f>
        <v>49</v>
      </c>
      <c r="BU203" s="16" t="str">
        <f aca="false">CONCATENATE("*",BS203,"*")</f>
        <v>*draw*</v>
      </c>
      <c r="BV203" s="16" t="n">
        <f aca="false">COUNTIFS(U203:BQ203,BU203)</f>
        <v>0</v>
      </c>
      <c r="BW203" s="18" t="n">
        <f aca="false">BV203/BT203</f>
        <v>0</v>
      </c>
      <c r="BZ203" s="18" t="str">
        <f aca="false">IF(BY203="","",(BY203/BT203))</f>
        <v/>
      </c>
      <c r="CA203" s="16" t="n">
        <f aca="false">COUNTIFS(U203:BQ203,BU204)</f>
        <v>0</v>
      </c>
      <c r="CB203" s="16" t="str">
        <f aca="false">IF(BX203="",BU203,BX203)</f>
        <v>*draw*</v>
      </c>
      <c r="CC203" s="16" t="n">
        <f aca="false">COUNTIFS(U203:BQ203,CB204)</f>
        <v>0</v>
      </c>
      <c r="CD203" s="18" t="n">
        <f aca="false">CC203/BT203</f>
        <v>0</v>
      </c>
      <c r="CE203" s="16" t="s">
        <v>1405</v>
      </c>
      <c r="CF203" s="18" t="n">
        <f aca="false">(COUNTIFS(U203:BQ203,CE203))/BT203</f>
        <v>0</v>
      </c>
      <c r="CH203" s="16" t="s">
        <v>1406</v>
      </c>
      <c r="CI203" s="18" t="n">
        <v>0</v>
      </c>
      <c r="CJ203" s="18" t="n">
        <v>0.39</v>
      </c>
      <c r="CK203" s="16" t="s">
        <v>540</v>
      </c>
      <c r="CL203" s="16" t="s">
        <v>1407</v>
      </c>
      <c r="CP203" s="0" t="s">
        <v>2441</v>
      </c>
      <c r="CQ203" s="14" t="n">
        <v>0</v>
      </c>
      <c r="CR203" s="0" t="str">
        <f aca="false">CONCATENATE(CP203,CS203)</f>
        <v>sketch*</v>
      </c>
      <c r="CS203" s="0" t="s">
        <v>3639</v>
      </c>
      <c r="CT203" s="0" t="n">
        <f aca="false">CP204</f>
        <v>0</v>
      </c>
      <c r="CU203" s="0" t="str">
        <f aca="false">CONCATENATE(CT203,CS203)</f>
        <v>0*</v>
      </c>
      <c r="CV203" s="14" t="n">
        <f aca="false">(COUNTIFS(U203:BQ203,CU203))/BT203</f>
        <v>0</v>
      </c>
      <c r="CX203" s="16" t="s">
        <v>3664</v>
      </c>
      <c r="CY203" s="16" t="s">
        <v>3710</v>
      </c>
      <c r="CZ203" s="16" t="s">
        <v>3701</v>
      </c>
    </row>
    <row r="204" customFormat="false" ht="14.4" hidden="false" customHeight="false" outlineLevel="0" collapsed="false">
      <c r="A204" s="4" t="s">
        <v>195</v>
      </c>
      <c r="B204" s="17" t="n">
        <v>1</v>
      </c>
      <c r="C204" s="17" t="n">
        <v>2</v>
      </c>
      <c r="D204" s="17" t="n">
        <v>2</v>
      </c>
      <c r="E204" s="17" t="n">
        <v>46</v>
      </c>
      <c r="F204" s="17" t="n">
        <v>22</v>
      </c>
      <c r="G204" s="17" t="n">
        <v>3</v>
      </c>
      <c r="H204" s="4" t="n">
        <v>3022</v>
      </c>
      <c r="I204" s="4" t="n">
        <v>13022</v>
      </c>
      <c r="J204" s="4" t="n">
        <v>3022</v>
      </c>
      <c r="K204" s="4" t="s">
        <v>200</v>
      </c>
      <c r="L204" s="4" t="s">
        <v>132</v>
      </c>
      <c r="M204" s="16" t="s">
        <v>1408</v>
      </c>
      <c r="N204" s="16" t="s">
        <v>1375</v>
      </c>
      <c r="O204" s="16" t="s">
        <v>1376</v>
      </c>
      <c r="R204" s="16" t="n">
        <f aca="false">(1+LEN(N204)-LEN(SUBSTITUTE(N204," ","")))+1</f>
        <v>7</v>
      </c>
      <c r="S204" s="16" t="n">
        <f aca="false">(1+LEN(O204)-LEN(SUBSTITUTE(O204," ","")))</f>
        <v>10</v>
      </c>
      <c r="T204" s="16" t="s">
        <v>1377</v>
      </c>
      <c r="U204" s="16" t="s">
        <v>540</v>
      </c>
      <c r="V204" s="16" t="s">
        <v>1410</v>
      </c>
      <c r="W204" s="16" t="s">
        <v>540</v>
      </c>
      <c r="X204" s="16" t="s">
        <v>540</v>
      </c>
      <c r="Y204" s="16" t="s">
        <v>540</v>
      </c>
      <c r="Z204" s="16" t="s">
        <v>1411</v>
      </c>
      <c r="AA204" s="16" t="s">
        <v>1412</v>
      </c>
      <c r="AB204" s="16" t="s">
        <v>540</v>
      </c>
      <c r="AC204" s="16" t="s">
        <v>540</v>
      </c>
      <c r="AD204" s="16" t="s">
        <v>1413</v>
      </c>
      <c r="AE204" s="16" t="s">
        <v>1414</v>
      </c>
      <c r="AF204" s="16" t="s">
        <v>1415</v>
      </c>
      <c r="AG204" s="16" t="s">
        <v>1416</v>
      </c>
      <c r="AH204" s="16" t="s">
        <v>540</v>
      </c>
      <c r="AI204" s="16" t="s">
        <v>540</v>
      </c>
      <c r="AJ204" s="16" t="s">
        <v>1417</v>
      </c>
      <c r="AK204" s="16" t="s">
        <v>1418</v>
      </c>
      <c r="AL204" s="16" t="s">
        <v>1419</v>
      </c>
      <c r="AM204" s="16" t="s">
        <v>1420</v>
      </c>
      <c r="AN204" s="16" t="s">
        <v>1421</v>
      </c>
      <c r="AO204" s="16" t="s">
        <v>540</v>
      </c>
      <c r="AP204" s="16" t="s">
        <v>1422</v>
      </c>
      <c r="AQ204" s="16" t="s">
        <v>1423</v>
      </c>
      <c r="AR204" s="16" t="s">
        <v>1424</v>
      </c>
      <c r="AS204" s="16" t="s">
        <v>1425</v>
      </c>
      <c r="AT204" s="16" t="s">
        <v>540</v>
      </c>
      <c r="AU204" s="16" t="s">
        <v>540</v>
      </c>
      <c r="AV204" s="16" t="s">
        <v>540</v>
      </c>
      <c r="AW204" s="16" t="s">
        <v>540</v>
      </c>
      <c r="AX204" s="16" t="s">
        <v>540</v>
      </c>
      <c r="AY204" s="16" t="s">
        <v>750</v>
      </c>
      <c r="AZ204" s="16" t="s">
        <v>540</v>
      </c>
      <c r="BA204" s="16" t="s">
        <v>1417</v>
      </c>
      <c r="BB204" s="16" t="s">
        <v>540</v>
      </c>
      <c r="BC204" s="16" t="s">
        <v>1426</v>
      </c>
      <c r="BD204" s="16" t="s">
        <v>1427</v>
      </c>
      <c r="BE204" s="16" t="s">
        <v>1428</v>
      </c>
      <c r="BF204" s="16" t="s">
        <v>540</v>
      </c>
      <c r="BG204" s="16" t="s">
        <v>1429</v>
      </c>
      <c r="BH204" s="16" t="s">
        <v>540</v>
      </c>
      <c r="BI204" s="16" t="s">
        <v>1430</v>
      </c>
      <c r="BJ204" s="16" t="s">
        <v>540</v>
      </c>
      <c r="BK204" s="16" t="s">
        <v>1417</v>
      </c>
      <c r="BL204" s="16" t="s">
        <v>540</v>
      </c>
      <c r="BM204" s="16" t="s">
        <v>540</v>
      </c>
      <c r="BN204" s="16" t="s">
        <v>1413</v>
      </c>
      <c r="BO204" s="16" t="s">
        <v>540</v>
      </c>
      <c r="BP204" s="16" t="s">
        <v>1417</v>
      </c>
      <c r="BQ204" s="16" t="s">
        <v>540</v>
      </c>
      <c r="BS204" s="16" t="s">
        <v>540</v>
      </c>
      <c r="BT204" s="16" t="n">
        <f aca="false">49-(COUNTBLANK(U204:BQ204))</f>
        <v>49</v>
      </c>
      <c r="BU204" s="16" t="str">
        <f aca="false">CONCATENATE("*",BS204,"*")</f>
        <v>*lie*</v>
      </c>
      <c r="BV204" s="16" t="n">
        <f aca="false">COUNTIFS(U204:BQ204,BU204)</f>
        <v>0</v>
      </c>
      <c r="BW204" s="18" t="n">
        <f aca="false">BV204/BT204</f>
        <v>0</v>
      </c>
      <c r="BZ204" s="18" t="str">
        <f aca="false">IF(BY204="","",(BY204/BT204))</f>
        <v/>
      </c>
      <c r="CA204" s="16" t="n">
        <f aca="false">COUNTIFS(U204:BQ204,BU203)</f>
        <v>0</v>
      </c>
      <c r="CB204" s="16" t="str">
        <f aca="false">IF(BX204="",BU204,BX204)</f>
        <v>*lie*</v>
      </c>
      <c r="CC204" s="16" t="n">
        <f aca="false">COUNTIFS(U204:BQ204,CB203)</f>
        <v>0</v>
      </c>
      <c r="CD204" s="18" t="n">
        <f aca="false">CC204/BT204</f>
        <v>0</v>
      </c>
      <c r="CE204" s="16" t="s">
        <v>1431</v>
      </c>
      <c r="CF204" s="18" t="n">
        <f aca="false">(COUNTIFS(U204:BQ204,CE204))/BT204</f>
        <v>0</v>
      </c>
      <c r="CH204" s="16" t="s">
        <v>1432</v>
      </c>
      <c r="CI204" s="18" t="n">
        <v>0</v>
      </c>
      <c r="CJ204" s="18" t="n">
        <v>0.73</v>
      </c>
      <c r="CK204" s="16" t="s">
        <v>1051</v>
      </c>
      <c r="CL204" s="16" t="s">
        <v>1407</v>
      </c>
      <c r="CX204" s="16" t="s">
        <v>3664</v>
      </c>
      <c r="CY204" s="16" t="s">
        <v>3710</v>
      </c>
      <c r="CZ204" s="16" t="s">
        <v>3701</v>
      </c>
    </row>
    <row r="205" customFormat="false" ht="14.4" hidden="false" customHeight="false" outlineLevel="0" collapsed="false">
      <c r="A205" s="4" t="s">
        <v>167</v>
      </c>
      <c r="B205" s="17" t="n">
        <v>1</v>
      </c>
      <c r="C205" s="17" t="n">
        <v>2</v>
      </c>
      <c r="D205" s="17" t="n">
        <v>1</v>
      </c>
      <c r="E205" s="17" t="n">
        <v>49</v>
      </c>
      <c r="F205" s="17" t="n">
        <v>23</v>
      </c>
      <c r="G205" s="17" t="n">
        <v>2</v>
      </c>
      <c r="H205" s="4" t="n">
        <v>2023</v>
      </c>
      <c r="I205" s="4" t="n">
        <v>12023</v>
      </c>
      <c r="J205" s="4" t="n">
        <v>2023</v>
      </c>
      <c r="K205" s="4" t="s">
        <v>200</v>
      </c>
      <c r="L205" s="4" t="s">
        <v>132</v>
      </c>
      <c r="M205" s="16" t="s">
        <v>1433</v>
      </c>
      <c r="N205" s="16" t="s">
        <v>1434</v>
      </c>
      <c r="O205" s="16" t="s">
        <v>1475</v>
      </c>
      <c r="R205" s="16" t="n">
        <f aca="false">(1+LEN(N205)-LEN(SUBSTITUTE(N205," ","")))+1</f>
        <v>6</v>
      </c>
      <c r="S205" s="16" t="n">
        <f aca="false">(1+LEN(O205)-LEN(SUBSTITUTE(O205," ","")))</f>
        <v>9</v>
      </c>
      <c r="T205" s="16" t="s">
        <v>1377</v>
      </c>
      <c r="U205" s="20" t="s">
        <v>1436</v>
      </c>
      <c r="V205" s="16" t="s">
        <v>1437</v>
      </c>
      <c r="W205" s="16" t="s">
        <v>1438</v>
      </c>
      <c r="X205" s="16" t="s">
        <v>1439</v>
      </c>
      <c r="Y205" s="20" t="s">
        <v>1436</v>
      </c>
      <c r="Z205" s="20" t="s">
        <v>1440</v>
      </c>
      <c r="AA205" s="16" t="s">
        <v>1441</v>
      </c>
      <c r="AB205" s="20" t="s">
        <v>1436</v>
      </c>
      <c r="AC205" s="16" t="s">
        <v>1442</v>
      </c>
      <c r="AD205" s="16" t="s">
        <v>1443</v>
      </c>
      <c r="AE205" s="16" t="s">
        <v>1444</v>
      </c>
      <c r="AF205" s="16" t="s">
        <v>1445</v>
      </c>
      <c r="AG205" s="16" t="s">
        <v>1446</v>
      </c>
      <c r="AH205" s="20" t="s">
        <v>1447</v>
      </c>
      <c r="AI205" s="16" t="s">
        <v>1448</v>
      </c>
      <c r="AJ205" s="16" t="s">
        <v>1449</v>
      </c>
      <c r="AK205" s="16" t="s">
        <v>1450</v>
      </c>
      <c r="AL205" s="20" t="s">
        <v>1451</v>
      </c>
      <c r="AM205" s="16" t="s">
        <v>1452</v>
      </c>
      <c r="AO205" s="20" t="s">
        <v>1440</v>
      </c>
      <c r="AP205" s="16" t="s">
        <v>1453</v>
      </c>
      <c r="AQ205" s="16" t="s">
        <v>1454</v>
      </c>
      <c r="AR205" s="20" t="s">
        <v>1436</v>
      </c>
      <c r="AS205" s="16" t="s">
        <v>1455</v>
      </c>
      <c r="AT205" s="20" t="s">
        <v>1440</v>
      </c>
      <c r="AU205" s="16" t="s">
        <v>1456</v>
      </c>
      <c r="AV205" s="16" t="s">
        <v>1457</v>
      </c>
      <c r="AW205" s="16" t="s">
        <v>1458</v>
      </c>
      <c r="AX205" s="20" t="s">
        <v>1440</v>
      </c>
      <c r="AY205" s="20" t="s">
        <v>1440</v>
      </c>
      <c r="AZ205" s="16" t="s">
        <v>1459</v>
      </c>
      <c r="BA205" s="16" t="s">
        <v>1460</v>
      </c>
      <c r="BB205" s="16" t="s">
        <v>1461</v>
      </c>
      <c r="BC205" s="16" t="s">
        <v>1462</v>
      </c>
      <c r="BD205" s="16" t="s">
        <v>1463</v>
      </c>
      <c r="BE205" s="20" t="s">
        <v>1440</v>
      </c>
      <c r="BF205" s="16" t="s">
        <v>1443</v>
      </c>
      <c r="BG205" s="16" t="s">
        <v>1464</v>
      </c>
      <c r="BH205" s="16" t="s">
        <v>1465</v>
      </c>
      <c r="BI205" s="20" t="s">
        <v>1466</v>
      </c>
      <c r="BJ205" s="20" t="s">
        <v>1466</v>
      </c>
      <c r="BK205" s="20" t="s">
        <v>1436</v>
      </c>
      <c r="BL205" s="20" t="s">
        <v>1467</v>
      </c>
      <c r="BM205" s="16" t="s">
        <v>1468</v>
      </c>
      <c r="BN205" s="16" t="s">
        <v>1469</v>
      </c>
      <c r="BO205" s="20" t="s">
        <v>1436</v>
      </c>
      <c r="BP205" s="20" t="s">
        <v>1436</v>
      </c>
      <c r="BQ205" s="16" t="s">
        <v>1470</v>
      </c>
      <c r="BS205" s="16" t="s">
        <v>1440</v>
      </c>
      <c r="BT205" s="16" t="n">
        <f aca="false">49-(COUNTBLANK(U205:BQ205))</f>
        <v>48</v>
      </c>
      <c r="BU205" s="16" t="str">
        <f aca="false">CONCATENATE("*",BS205,"*")</f>
        <v>*drumming*</v>
      </c>
      <c r="BV205" s="16" t="n">
        <f aca="false">COUNTIFS(U205:BQ205,BU205)</f>
        <v>0</v>
      </c>
      <c r="BW205" s="18" t="n">
        <f aca="false">BV205/BT205</f>
        <v>0</v>
      </c>
      <c r="BZ205" s="18" t="str">
        <f aca="false">IF(BY205="","",(BY205/BT205))</f>
        <v/>
      </c>
      <c r="CA205" s="16" t="n">
        <f aca="false">COUNTIFS(U205:BQ205,BU206)</f>
        <v>0</v>
      </c>
      <c r="CB205" s="16" t="str">
        <f aca="false">IF(BX205="",BU205,BX205)</f>
        <v>*drumming*</v>
      </c>
      <c r="CC205" s="16" t="n">
        <f aca="false">COUNTIFS(U205:BQ205,CB206)</f>
        <v>0</v>
      </c>
      <c r="CD205" s="18" t="n">
        <f aca="false">CC205/BT205</f>
        <v>0</v>
      </c>
      <c r="CE205" s="16" t="s">
        <v>813</v>
      </c>
      <c r="CF205" s="18" t="n">
        <f aca="false">(COUNTIFS(U205:BQ205,CE205))/BT205</f>
        <v>0</v>
      </c>
      <c r="CG205" s="20" t="s">
        <v>1471</v>
      </c>
      <c r="CH205" s="16" t="s">
        <v>1472</v>
      </c>
      <c r="CI205" s="18" t="n">
        <v>0</v>
      </c>
      <c r="CJ205" s="18" t="n">
        <v>0.17</v>
      </c>
      <c r="CK205" s="16" t="s">
        <v>1478</v>
      </c>
      <c r="CL205" s="16" t="s">
        <v>1473</v>
      </c>
      <c r="CP205" s="0" t="s">
        <v>3761</v>
      </c>
      <c r="CQ205" s="14" t="n">
        <v>0</v>
      </c>
      <c r="CR205" s="0" t="str">
        <f aca="false">CONCATENATE(CP205,CS205)</f>
        <v>pounding*</v>
      </c>
      <c r="CS205" s="0" t="s">
        <v>3639</v>
      </c>
      <c r="CT205" s="0" t="n">
        <f aca="false">CP204</f>
        <v>0</v>
      </c>
      <c r="CU205" s="0" t="str">
        <f aca="false">CONCATENATE(CT205,CS205)</f>
        <v>0*</v>
      </c>
      <c r="CV205" s="14" t="n">
        <f aca="false">(COUNTIFS(U205:BQ205,CU205))/BT205</f>
        <v>0</v>
      </c>
      <c r="CX205" s="16" t="s">
        <v>3664</v>
      </c>
      <c r="CY205" s="16" t="s">
        <v>188</v>
      </c>
      <c r="CZ205" s="16" t="s">
        <v>3701</v>
      </c>
    </row>
    <row r="206" customFormat="false" ht="14.4" hidden="false" customHeight="false" outlineLevel="0" collapsed="false">
      <c r="A206" s="4" t="s">
        <v>195</v>
      </c>
      <c r="B206" s="17" t="n">
        <v>1</v>
      </c>
      <c r="C206" s="17" t="n">
        <v>2</v>
      </c>
      <c r="D206" s="17" t="n">
        <v>2</v>
      </c>
      <c r="E206" s="17" t="n">
        <v>49</v>
      </c>
      <c r="F206" s="17" t="n">
        <v>23</v>
      </c>
      <c r="G206" s="17" t="n">
        <v>3</v>
      </c>
      <c r="H206" s="4" t="n">
        <v>3023</v>
      </c>
      <c r="I206" s="4" t="n">
        <v>13023</v>
      </c>
      <c r="J206" s="4" t="n">
        <v>3023</v>
      </c>
      <c r="K206" s="4" t="s">
        <v>200</v>
      </c>
      <c r="L206" s="4" t="s">
        <v>132</v>
      </c>
      <c r="M206" s="16" t="s">
        <v>1474</v>
      </c>
      <c r="N206" s="16" t="s">
        <v>1434</v>
      </c>
      <c r="O206" s="16" t="s">
        <v>1435</v>
      </c>
      <c r="R206" s="16" t="n">
        <f aca="false">(1+LEN(N206)-LEN(SUBSTITUTE(N206," ","")))+1</f>
        <v>6</v>
      </c>
      <c r="S206" s="16" t="n">
        <f aca="false">(1+LEN(O206)-LEN(SUBSTITUTE(O206," ","")))</f>
        <v>9</v>
      </c>
      <c r="T206" s="16" t="s">
        <v>1377</v>
      </c>
      <c r="U206" s="20" t="s">
        <v>1476</v>
      </c>
      <c r="V206" s="16" t="s">
        <v>1477</v>
      </c>
      <c r="W206" s="16" t="s">
        <v>1459</v>
      </c>
      <c r="X206" s="20" t="s">
        <v>1478</v>
      </c>
      <c r="Y206" s="16" t="s">
        <v>1459</v>
      </c>
      <c r="Z206" s="16" t="s">
        <v>1479</v>
      </c>
      <c r="AA206" s="20" t="s">
        <v>1480</v>
      </c>
      <c r="AB206" s="16" t="s">
        <v>1481</v>
      </c>
      <c r="AC206" s="16" t="s">
        <v>1482</v>
      </c>
      <c r="AD206" s="20" t="s">
        <v>1483</v>
      </c>
      <c r="AE206" s="20" t="s">
        <v>1478</v>
      </c>
      <c r="AF206" s="20" t="s">
        <v>1484</v>
      </c>
      <c r="AG206" s="20" t="s">
        <v>1485</v>
      </c>
      <c r="AH206" s="20" t="s">
        <v>1478</v>
      </c>
      <c r="AI206" s="16" t="s">
        <v>1486</v>
      </c>
      <c r="AJ206" s="16" t="s">
        <v>1459</v>
      </c>
      <c r="AK206" s="20" t="s">
        <v>1487</v>
      </c>
      <c r="AL206" s="20" t="s">
        <v>1488</v>
      </c>
      <c r="AM206" s="16" t="s">
        <v>1489</v>
      </c>
      <c r="AN206" s="20" t="s">
        <v>1478</v>
      </c>
      <c r="AO206" s="16" t="s">
        <v>1450</v>
      </c>
      <c r="AP206" s="20" t="s">
        <v>1490</v>
      </c>
      <c r="AQ206" s="16" t="s">
        <v>1443</v>
      </c>
      <c r="AR206" s="20" t="s">
        <v>1478</v>
      </c>
      <c r="AS206" s="16" t="s">
        <v>1481</v>
      </c>
      <c r="AT206" s="16" t="s">
        <v>1491</v>
      </c>
      <c r="AU206" s="16" t="s">
        <v>1481</v>
      </c>
      <c r="AV206" s="16" t="s">
        <v>1443</v>
      </c>
      <c r="AW206" s="16" t="s">
        <v>1492</v>
      </c>
      <c r="AX206" s="16" t="s">
        <v>1450</v>
      </c>
      <c r="AY206" s="20" t="s">
        <v>1478</v>
      </c>
      <c r="AZ206" s="16" t="s">
        <v>1458</v>
      </c>
      <c r="BA206" s="20" t="s">
        <v>1493</v>
      </c>
      <c r="BB206" s="20" t="s">
        <v>1478</v>
      </c>
      <c r="BC206" s="20" t="s">
        <v>1478</v>
      </c>
      <c r="BD206" s="16" t="s">
        <v>1481</v>
      </c>
      <c r="BE206" s="20" t="s">
        <v>1485</v>
      </c>
      <c r="BF206" s="20" t="s">
        <v>1494</v>
      </c>
      <c r="BG206" s="16" t="s">
        <v>1495</v>
      </c>
      <c r="BH206" s="20" t="s">
        <v>1478</v>
      </c>
      <c r="BI206" s="20" t="s">
        <v>1496</v>
      </c>
      <c r="BJ206" s="16" t="s">
        <v>1481</v>
      </c>
      <c r="BK206" s="16" t="s">
        <v>1497</v>
      </c>
      <c r="BL206" s="20" t="s">
        <v>1478</v>
      </c>
      <c r="BM206" s="16" t="s">
        <v>1498</v>
      </c>
      <c r="BO206" s="20" t="s">
        <v>1478</v>
      </c>
      <c r="BP206" s="16" t="s">
        <v>1499</v>
      </c>
      <c r="BQ206" s="20" t="s">
        <v>1478</v>
      </c>
      <c r="BS206" s="16" t="s">
        <v>1478</v>
      </c>
      <c r="BT206" s="16" t="n">
        <f aca="false">49-(COUNTBLANK(U206:BQ206))</f>
        <v>48</v>
      </c>
      <c r="BU206" s="16" t="str">
        <f aca="false">CONCATENATE("*",BS206,"*")</f>
        <v>*dancing*</v>
      </c>
      <c r="BV206" s="16" t="n">
        <f aca="false">COUNTIFS(U206:BQ206,BU206)</f>
        <v>0</v>
      </c>
      <c r="BW206" s="18" t="n">
        <f aca="false">BV206/BT206</f>
        <v>0</v>
      </c>
      <c r="BZ206" s="18" t="str">
        <f aca="false">IF(BY206="","",(BY206/BT206))</f>
        <v/>
      </c>
      <c r="CA206" s="16" t="n">
        <f aca="false">COUNTIFS(U206:BQ206,BU205)</f>
        <v>0</v>
      </c>
      <c r="CB206" s="16" t="str">
        <f aca="false">IF(BX206="",BU206,BX206)</f>
        <v>*dancing*</v>
      </c>
      <c r="CC206" s="16" t="n">
        <f aca="false">COUNTIFS(U206:BQ206,CB205)</f>
        <v>0</v>
      </c>
      <c r="CD206" s="18" t="n">
        <f aca="false">CC206/BT206</f>
        <v>0</v>
      </c>
      <c r="CE206" s="16" t="s">
        <v>1500</v>
      </c>
      <c r="CF206" s="18" t="n">
        <f aca="false">(COUNTIFS(U206:BQ206,CE206))/BT206</f>
        <v>0</v>
      </c>
      <c r="CG206" s="20" t="s">
        <v>1501</v>
      </c>
      <c r="CH206" s="16" t="s">
        <v>1502</v>
      </c>
      <c r="CI206" s="18" t="n">
        <v>0</v>
      </c>
      <c r="CJ206" s="18" t="n">
        <v>0.35</v>
      </c>
      <c r="CK206" s="16" t="s">
        <v>1436</v>
      </c>
      <c r="CL206" s="16" t="s">
        <v>1473</v>
      </c>
      <c r="CX206" s="16" t="s">
        <v>3664</v>
      </c>
      <c r="CY206" s="16" t="s">
        <v>188</v>
      </c>
      <c r="CZ206" s="16" t="s">
        <v>3701</v>
      </c>
    </row>
    <row r="207" customFormat="false" ht="14.4" hidden="false" customHeight="false" outlineLevel="0" collapsed="false">
      <c r="A207" s="4" t="s">
        <v>167</v>
      </c>
      <c r="B207" s="17" t="n">
        <v>1</v>
      </c>
      <c r="C207" s="17" t="n">
        <v>2</v>
      </c>
      <c r="D207" s="17" t="n">
        <v>1</v>
      </c>
      <c r="E207" s="17" t="n">
        <v>50</v>
      </c>
      <c r="F207" s="17" t="n">
        <v>24</v>
      </c>
      <c r="G207" s="17" t="n">
        <v>2</v>
      </c>
      <c r="H207" s="4" t="n">
        <v>2024</v>
      </c>
      <c r="I207" s="4" t="n">
        <v>12024</v>
      </c>
      <c r="J207" s="4" t="n">
        <v>2024</v>
      </c>
      <c r="K207" s="4" t="s">
        <v>200</v>
      </c>
      <c r="L207" s="4" t="s">
        <v>132</v>
      </c>
      <c r="M207" s="16" t="s">
        <v>1503</v>
      </c>
      <c r="N207" s="16" t="s">
        <v>1504</v>
      </c>
      <c r="O207" s="16" t="s">
        <v>1537</v>
      </c>
      <c r="R207" s="16" t="n">
        <f aca="false">(1+LEN(N207)-LEN(SUBSTITUTE(N207," ","")))+1</f>
        <v>8</v>
      </c>
      <c r="S207" s="16" t="n">
        <f aca="false">(1+LEN(O207)-LEN(SUBSTITUTE(O207," ","")))</f>
        <v>11</v>
      </c>
      <c r="T207" s="16" t="s">
        <v>1377</v>
      </c>
      <c r="U207" s="16" t="s">
        <v>154</v>
      </c>
      <c r="V207" s="20" t="s">
        <v>1506</v>
      </c>
      <c r="W207" s="16" t="s">
        <v>1507</v>
      </c>
      <c r="X207" s="16" t="s">
        <v>154</v>
      </c>
      <c r="Y207" s="16" t="s">
        <v>1508</v>
      </c>
      <c r="Z207" s="20" t="s">
        <v>892</v>
      </c>
      <c r="AA207" s="24" t="s">
        <v>1509</v>
      </c>
      <c r="AB207" s="20" t="s">
        <v>892</v>
      </c>
      <c r="AC207" s="20" t="s">
        <v>892</v>
      </c>
      <c r="AD207" s="16" t="s">
        <v>762</v>
      </c>
      <c r="AE207" s="16" t="s">
        <v>1510</v>
      </c>
      <c r="AF207" s="16" t="s">
        <v>1511</v>
      </c>
      <c r="AG207" s="16" t="s">
        <v>154</v>
      </c>
      <c r="AH207" s="24" t="s">
        <v>1512</v>
      </c>
      <c r="AI207" s="16" t="s">
        <v>154</v>
      </c>
      <c r="AJ207" s="20" t="s">
        <v>1513</v>
      </c>
      <c r="AK207" s="20" t="s">
        <v>892</v>
      </c>
      <c r="AL207" s="20" t="s">
        <v>1514</v>
      </c>
      <c r="AM207" s="20" t="s">
        <v>892</v>
      </c>
      <c r="AN207" s="20" t="s">
        <v>1515</v>
      </c>
      <c r="AO207" s="16" t="s">
        <v>154</v>
      </c>
      <c r="AP207" s="24" t="s">
        <v>1516</v>
      </c>
      <c r="AQ207" s="16" t="s">
        <v>1517</v>
      </c>
      <c r="AR207" s="24" t="s">
        <v>1518</v>
      </c>
      <c r="AS207" s="20" t="s">
        <v>892</v>
      </c>
      <c r="AT207" s="20" t="s">
        <v>1519</v>
      </c>
      <c r="AU207" s="20" t="s">
        <v>1520</v>
      </c>
      <c r="AV207" s="20" t="s">
        <v>1521</v>
      </c>
      <c r="AW207" s="16" t="s">
        <v>154</v>
      </c>
      <c r="AX207" s="16" t="s">
        <v>776</v>
      </c>
      <c r="AY207" s="20" t="s">
        <v>1520</v>
      </c>
      <c r="AZ207" s="20" t="s">
        <v>1522</v>
      </c>
      <c r="BA207" s="16" t="s">
        <v>154</v>
      </c>
      <c r="BB207" s="20" t="s">
        <v>1523</v>
      </c>
      <c r="BC207" s="20" t="s">
        <v>1524</v>
      </c>
      <c r="BD207" s="20" t="s">
        <v>1525</v>
      </c>
      <c r="BE207" s="20" t="s">
        <v>892</v>
      </c>
      <c r="BF207" s="16" t="s">
        <v>154</v>
      </c>
      <c r="BG207" s="16" t="s">
        <v>154</v>
      </c>
      <c r="BH207" s="16" t="s">
        <v>212</v>
      </c>
      <c r="BI207" s="20" t="s">
        <v>1520</v>
      </c>
      <c r="BJ207" s="24" t="s">
        <v>1526</v>
      </c>
      <c r="BK207" s="20" t="s">
        <v>1527</v>
      </c>
      <c r="BL207" s="24" t="s">
        <v>1518</v>
      </c>
      <c r="BM207" s="24" t="s">
        <v>1518</v>
      </c>
      <c r="BN207" s="20" t="s">
        <v>1528</v>
      </c>
      <c r="BO207" s="16" t="s">
        <v>1529</v>
      </c>
      <c r="BP207" s="16" t="s">
        <v>1530</v>
      </c>
      <c r="BQ207" s="20" t="s">
        <v>1531</v>
      </c>
      <c r="BS207" s="16" t="s">
        <v>892</v>
      </c>
      <c r="BT207" s="16" t="n">
        <f aca="false">49-(COUNTBLANK(U207:BQ207))</f>
        <v>49</v>
      </c>
      <c r="BU207" s="16" t="str">
        <f aca="false">CONCATENATE("*",BS207,"*")</f>
        <v>*speak*</v>
      </c>
      <c r="BV207" s="16" t="n">
        <f aca="false">COUNTIFS(U207:BQ207,BU207)</f>
        <v>0</v>
      </c>
      <c r="BW207" s="18" t="n">
        <f aca="false">BV207/BT207</f>
        <v>0</v>
      </c>
      <c r="BZ207" s="18" t="str">
        <f aca="false">IF(BY207="","",(BY207/BT207))</f>
        <v/>
      </c>
      <c r="CA207" s="16" t="n">
        <f aca="false">COUNTIFS(U207:BQ207,BU208)</f>
        <v>0</v>
      </c>
      <c r="CB207" s="16" t="str">
        <f aca="false">IF(BX207="",BU207,BX207)</f>
        <v>*speak*</v>
      </c>
      <c r="CC207" s="16" t="n">
        <f aca="false">COUNTIFS(U207:BQ207,CB208)</f>
        <v>0</v>
      </c>
      <c r="CD207" s="18" t="n">
        <f aca="false">CC207/BT207</f>
        <v>0</v>
      </c>
      <c r="CE207" s="16" t="s">
        <v>1532</v>
      </c>
      <c r="CF207" s="18" t="n">
        <f aca="false">(COUNTIFS(U207:BQ207,CE207))/BT207</f>
        <v>0</v>
      </c>
      <c r="CG207" s="20" t="s">
        <v>1533</v>
      </c>
      <c r="CH207" s="16" t="s">
        <v>1534</v>
      </c>
      <c r="CI207" s="18" t="n">
        <v>0</v>
      </c>
      <c r="CJ207" s="18" t="n">
        <v>0.16</v>
      </c>
      <c r="CK207" s="16" t="s">
        <v>1260</v>
      </c>
      <c r="CL207" s="16" t="s">
        <v>1535</v>
      </c>
      <c r="CP207" s="0" t="s">
        <v>3145</v>
      </c>
      <c r="CQ207" s="14" t="n">
        <v>0</v>
      </c>
      <c r="CR207" s="0" t="str">
        <f aca="false">CONCATENATE(CP207,CS207)</f>
        <v>communicate*</v>
      </c>
      <c r="CS207" s="0" t="s">
        <v>3639</v>
      </c>
      <c r="CT207" s="0" t="n">
        <f aca="false">CP208</f>
        <v>0</v>
      </c>
      <c r="CU207" s="0" t="str">
        <f aca="false">CONCATENATE(CT207,CS207)</f>
        <v>0*</v>
      </c>
      <c r="CV207" s="14" t="n">
        <f aca="false">(COUNTIFS(U207:BQ207,CU207))/BT207</f>
        <v>0</v>
      </c>
      <c r="CX207" s="16" t="s">
        <v>3664</v>
      </c>
      <c r="CY207" s="16" t="s">
        <v>3712</v>
      </c>
      <c r="CZ207" s="16" t="s">
        <v>3701</v>
      </c>
    </row>
    <row r="208" customFormat="false" ht="14.4" hidden="false" customHeight="false" outlineLevel="0" collapsed="false">
      <c r="A208" s="4" t="s">
        <v>195</v>
      </c>
      <c r="B208" s="17" t="n">
        <v>1</v>
      </c>
      <c r="C208" s="17" t="n">
        <v>2</v>
      </c>
      <c r="D208" s="17" t="n">
        <v>2</v>
      </c>
      <c r="E208" s="17" t="n">
        <v>50</v>
      </c>
      <c r="F208" s="17" t="n">
        <v>24</v>
      </c>
      <c r="G208" s="17" t="n">
        <v>3</v>
      </c>
      <c r="H208" s="4" t="n">
        <v>3024</v>
      </c>
      <c r="I208" s="4" t="n">
        <v>13024</v>
      </c>
      <c r="J208" s="4" t="n">
        <v>3024</v>
      </c>
      <c r="K208" s="4" t="s">
        <v>200</v>
      </c>
      <c r="L208" s="4" t="s">
        <v>132</v>
      </c>
      <c r="M208" s="16" t="s">
        <v>1536</v>
      </c>
      <c r="N208" s="16" t="s">
        <v>1504</v>
      </c>
      <c r="O208" s="16" t="s">
        <v>1505</v>
      </c>
      <c r="R208" s="16" t="n">
        <f aca="false">(1+LEN(N208)-LEN(SUBSTITUTE(N208," ","")))+1</f>
        <v>8</v>
      </c>
      <c r="S208" s="16" t="n">
        <f aca="false">(1+LEN(O208)-LEN(SUBSTITUTE(O208," ","")))</f>
        <v>11</v>
      </c>
      <c r="T208" s="16" t="s">
        <v>1377</v>
      </c>
      <c r="U208" s="20" t="s">
        <v>621</v>
      </c>
      <c r="V208" s="20" t="s">
        <v>621</v>
      </c>
      <c r="W208" s="20" t="s">
        <v>1260</v>
      </c>
      <c r="X208" s="16" t="s">
        <v>892</v>
      </c>
      <c r="Y208" s="20" t="s">
        <v>1260</v>
      </c>
      <c r="Z208" s="20" t="s">
        <v>1538</v>
      </c>
      <c r="AA208" s="20" t="s">
        <v>1260</v>
      </c>
      <c r="AB208" s="16" t="s">
        <v>1539</v>
      </c>
      <c r="AC208" s="16" t="s">
        <v>892</v>
      </c>
      <c r="AE208" s="20" t="s">
        <v>1260</v>
      </c>
      <c r="AF208" s="20" t="s">
        <v>1260</v>
      </c>
      <c r="AG208" s="16" t="s">
        <v>1540</v>
      </c>
      <c r="AH208" s="20" t="s">
        <v>1260</v>
      </c>
      <c r="AI208" s="16" t="s">
        <v>1539</v>
      </c>
      <c r="AJ208" s="20" t="s">
        <v>1260</v>
      </c>
      <c r="AK208" s="20" t="s">
        <v>1541</v>
      </c>
      <c r="AL208" s="16" t="s">
        <v>1542</v>
      </c>
      <c r="AM208" s="20" t="s">
        <v>1260</v>
      </c>
      <c r="AN208" s="16" t="s">
        <v>756</v>
      </c>
      <c r="AO208" s="20" t="s">
        <v>1543</v>
      </c>
      <c r="AP208" s="20" t="s">
        <v>1260</v>
      </c>
      <c r="AQ208" s="16" t="s">
        <v>212</v>
      </c>
      <c r="AR208" s="16" t="s">
        <v>1544</v>
      </c>
      <c r="AS208" s="24" t="s">
        <v>892</v>
      </c>
      <c r="AT208" s="20" t="s">
        <v>1545</v>
      </c>
      <c r="AU208" s="20" t="s">
        <v>1260</v>
      </c>
      <c r="AV208" s="16" t="s">
        <v>1539</v>
      </c>
      <c r="AW208" s="20" t="s">
        <v>1260</v>
      </c>
      <c r="AX208" s="16" t="s">
        <v>154</v>
      </c>
      <c r="AY208" s="20" t="s">
        <v>1260</v>
      </c>
      <c r="AZ208" s="16" t="s">
        <v>1539</v>
      </c>
      <c r="BA208" s="20" t="s">
        <v>1260</v>
      </c>
      <c r="BB208" s="16" t="s">
        <v>1539</v>
      </c>
      <c r="BC208" s="20" t="s">
        <v>1260</v>
      </c>
      <c r="BD208" s="16" t="s">
        <v>892</v>
      </c>
      <c r="BE208" s="20" t="s">
        <v>1541</v>
      </c>
      <c r="BG208" s="16" t="s">
        <v>1539</v>
      </c>
      <c r="BH208" s="16" t="s">
        <v>1539</v>
      </c>
      <c r="BI208" s="20" t="s">
        <v>1546</v>
      </c>
      <c r="BJ208" s="20" t="s">
        <v>1260</v>
      </c>
      <c r="BK208" s="20" t="s">
        <v>1260</v>
      </c>
      <c r="BL208" s="16" t="s">
        <v>1539</v>
      </c>
      <c r="BM208" s="16" t="s">
        <v>1539</v>
      </c>
      <c r="BN208" s="16" t="s">
        <v>706</v>
      </c>
      <c r="BO208" s="20" t="s">
        <v>621</v>
      </c>
      <c r="BP208" s="16" t="s">
        <v>1539</v>
      </c>
      <c r="BQ208" s="16" t="s">
        <v>1539</v>
      </c>
      <c r="BS208" s="16" t="s">
        <v>1260</v>
      </c>
      <c r="BT208" s="16" t="n">
        <f aca="false">49-(COUNTBLANK(U208:BQ208))</f>
        <v>47</v>
      </c>
      <c r="BU208" s="16" t="str">
        <f aca="false">CONCATENATE("*",BS208,"*")</f>
        <v>*serve*</v>
      </c>
      <c r="BV208" s="16" t="n">
        <f aca="false">COUNTIFS(U208:BQ208,BU208)</f>
        <v>0</v>
      </c>
      <c r="BW208" s="18" t="n">
        <f aca="false">BV208/BT208</f>
        <v>0</v>
      </c>
      <c r="BZ208" s="18" t="str">
        <f aca="false">IF(BY208="","",(BY208/BT208))</f>
        <v/>
      </c>
      <c r="CA208" s="16" t="n">
        <f aca="false">COUNTIFS(U208:BQ208,BU207)</f>
        <v>0</v>
      </c>
      <c r="CB208" s="16" t="str">
        <f aca="false">IF(BX208="",BU208,BX208)</f>
        <v>*serve*</v>
      </c>
      <c r="CC208" s="16" t="n">
        <f aca="false">COUNTIFS(U208:BQ208,CB207)</f>
        <v>0</v>
      </c>
      <c r="CD208" s="18" t="n">
        <f aca="false">CC208/BT208</f>
        <v>0</v>
      </c>
      <c r="CE208" s="16" t="s">
        <v>1547</v>
      </c>
      <c r="CF208" s="18" t="n">
        <f aca="false">(COUNTIFS(U208:BQ208,CE208))/BT208</f>
        <v>0</v>
      </c>
      <c r="CG208" s="20" t="s">
        <v>1548</v>
      </c>
      <c r="CH208" s="16" t="s">
        <v>1549</v>
      </c>
      <c r="CI208" s="18" t="n">
        <v>0.0851063829787234</v>
      </c>
      <c r="CJ208" s="18" t="n">
        <v>0.38</v>
      </c>
      <c r="CK208" s="16" t="s">
        <v>892</v>
      </c>
      <c r="CL208" s="16" t="s">
        <v>1535</v>
      </c>
      <c r="CX208" s="16" t="s">
        <v>3664</v>
      </c>
      <c r="CY208" s="16" t="s">
        <v>3712</v>
      </c>
      <c r="CZ208" s="16" t="s">
        <v>3701</v>
      </c>
    </row>
    <row r="209" customFormat="false" ht="14.4" hidden="false" customHeight="false" outlineLevel="0" collapsed="false">
      <c r="A209" s="4" t="s">
        <v>167</v>
      </c>
      <c r="B209" s="17" t="n">
        <v>1</v>
      </c>
      <c r="C209" s="17" t="n">
        <v>2</v>
      </c>
      <c r="D209" s="17" t="n">
        <v>1</v>
      </c>
      <c r="E209" s="17" t="n">
        <v>51</v>
      </c>
      <c r="F209" s="17" t="n">
        <v>25</v>
      </c>
      <c r="G209" s="17" t="n">
        <v>2</v>
      </c>
      <c r="H209" s="4" t="n">
        <v>2025</v>
      </c>
      <c r="I209" s="4" t="n">
        <v>12025</v>
      </c>
      <c r="J209" s="4" t="n">
        <v>2025</v>
      </c>
      <c r="K209" s="4" t="s">
        <v>200</v>
      </c>
      <c r="L209" s="4" t="s">
        <v>132</v>
      </c>
      <c r="M209" s="16" t="s">
        <v>1550</v>
      </c>
      <c r="N209" s="16" t="s">
        <v>1551</v>
      </c>
      <c r="O209" s="16" t="s">
        <v>1574</v>
      </c>
      <c r="R209" s="16" t="n">
        <f aca="false">(1+LEN(N209)-LEN(SUBSTITUTE(N209," ","")))+1</f>
        <v>6</v>
      </c>
      <c r="S209" s="16" t="n">
        <f aca="false">(1+LEN(O209)-LEN(SUBSTITUTE(O209," ","")))</f>
        <v>11</v>
      </c>
      <c r="T209" s="16" t="s">
        <v>1553</v>
      </c>
      <c r="U209" s="16" t="s">
        <v>1554</v>
      </c>
      <c r="V209" s="16" t="s">
        <v>1555</v>
      </c>
      <c r="W209" s="16" t="s">
        <v>1556</v>
      </c>
      <c r="X209" s="16" t="s">
        <v>1557</v>
      </c>
      <c r="Y209" s="16" t="s">
        <v>1558</v>
      </c>
      <c r="Z209" s="16" t="s">
        <v>1559</v>
      </c>
      <c r="AA209" s="16" t="s">
        <v>1558</v>
      </c>
      <c r="AB209" s="16" t="s">
        <v>1539</v>
      </c>
      <c r="AC209" s="16" t="s">
        <v>1560</v>
      </c>
      <c r="AD209" s="16" t="s">
        <v>1560</v>
      </c>
      <c r="AE209" s="16" t="s">
        <v>1560</v>
      </c>
      <c r="AF209" s="16" t="s">
        <v>1561</v>
      </c>
      <c r="AG209" s="16" t="s">
        <v>555</v>
      </c>
      <c r="AH209" s="16" t="s">
        <v>555</v>
      </c>
      <c r="AI209" s="16" t="s">
        <v>1558</v>
      </c>
      <c r="AJ209" s="16" t="s">
        <v>1562</v>
      </c>
      <c r="AK209" s="16" t="s">
        <v>1560</v>
      </c>
      <c r="AL209" s="16" t="s">
        <v>1560</v>
      </c>
      <c r="AM209" s="16" t="s">
        <v>1539</v>
      </c>
      <c r="AN209" s="16" t="s">
        <v>1560</v>
      </c>
      <c r="AO209" s="16" t="s">
        <v>555</v>
      </c>
      <c r="AP209" s="16" t="s">
        <v>1563</v>
      </c>
      <c r="AQ209" s="16" t="s">
        <v>1539</v>
      </c>
      <c r="AR209" s="16" t="s">
        <v>1560</v>
      </c>
      <c r="AS209" s="16" t="s">
        <v>1560</v>
      </c>
      <c r="AT209" s="16" t="s">
        <v>804</v>
      </c>
      <c r="AU209" s="16" t="s">
        <v>555</v>
      </c>
      <c r="AV209" s="16" t="s">
        <v>1540</v>
      </c>
      <c r="AW209" s="16" t="s">
        <v>1564</v>
      </c>
      <c r="AX209" s="16" t="s">
        <v>1073</v>
      </c>
      <c r="AY209" s="16" t="s">
        <v>1539</v>
      </c>
      <c r="AZ209" s="16" t="s">
        <v>1565</v>
      </c>
      <c r="BA209" s="16" t="s">
        <v>1555</v>
      </c>
      <c r="BB209" s="16" t="s">
        <v>804</v>
      </c>
      <c r="BC209" s="16" t="s">
        <v>1566</v>
      </c>
      <c r="BD209" s="16" t="s">
        <v>1558</v>
      </c>
      <c r="BE209" s="16" t="s">
        <v>1539</v>
      </c>
      <c r="BF209" s="16" t="s">
        <v>1560</v>
      </c>
      <c r="BG209" s="16" t="s">
        <v>1560</v>
      </c>
      <c r="BH209" s="16" t="s">
        <v>1567</v>
      </c>
      <c r="BI209" s="16" t="s">
        <v>555</v>
      </c>
      <c r="BJ209" s="16" t="s">
        <v>525</v>
      </c>
      <c r="BK209" s="16" t="s">
        <v>1568</v>
      </c>
      <c r="BL209" s="16" t="s">
        <v>235</v>
      </c>
      <c r="BM209" s="16" t="s">
        <v>1555</v>
      </c>
      <c r="BN209" s="16" t="s">
        <v>1569</v>
      </c>
      <c r="BO209" s="16" t="s">
        <v>555</v>
      </c>
      <c r="BP209" s="16" t="s">
        <v>1560</v>
      </c>
      <c r="BQ209" s="16" t="s">
        <v>1554</v>
      </c>
      <c r="BS209" s="16" t="s">
        <v>1539</v>
      </c>
      <c r="BT209" s="16" t="n">
        <f aca="false">49-(COUNTBLANK(U209:BQ209))</f>
        <v>49</v>
      </c>
      <c r="BU209" s="16" t="str">
        <f aca="false">CONCATENATE("*",BS209,"*")</f>
        <v>*live*</v>
      </c>
      <c r="BV209" s="16" t="n">
        <f aca="false">COUNTIFS(U209:BQ209,BU209)</f>
        <v>0</v>
      </c>
      <c r="BW209" s="18" t="n">
        <f aca="false">BV209/BT209</f>
        <v>0</v>
      </c>
      <c r="BZ209" s="18" t="str">
        <f aca="false">IF(BY209="","",(BY209/BT209))</f>
        <v/>
      </c>
      <c r="CA209" s="16" t="n">
        <f aca="false">COUNTIFS(U209:BQ209,BU210)</f>
        <v>0</v>
      </c>
      <c r="CB209" s="16" t="str">
        <f aca="false">IF(BX209="",BU209,BX209)</f>
        <v>*live*</v>
      </c>
      <c r="CC209" s="16" t="n">
        <f aca="false">COUNTIFS(U209:BQ209,CB210)</f>
        <v>0</v>
      </c>
      <c r="CD209" s="18" t="n">
        <f aca="false">CC209/BT209</f>
        <v>0</v>
      </c>
      <c r="CE209" s="16" t="s">
        <v>1570</v>
      </c>
      <c r="CF209" s="18" t="n">
        <f aca="false">(COUNTIFS(U209:BQ209,CE209))/BT209</f>
        <v>0</v>
      </c>
      <c r="CH209" s="16" t="s">
        <v>1571</v>
      </c>
      <c r="CI209" s="18" t="n">
        <v>0.0204081632653061</v>
      </c>
      <c r="CJ209" s="18" t="n">
        <v>0.33</v>
      </c>
      <c r="CK209" s="16" t="s">
        <v>1073</v>
      </c>
      <c r="CL209" s="16" t="s">
        <v>1572</v>
      </c>
      <c r="CP209" s="0" t="s">
        <v>3762</v>
      </c>
      <c r="CQ209" s="14" t="n">
        <v>0</v>
      </c>
      <c r="CR209" s="0" t="str">
        <f aca="false">CONCATENATE(CP209,CS209)</f>
        <v>revive*</v>
      </c>
      <c r="CS209" s="0" t="s">
        <v>3639</v>
      </c>
      <c r="CT209" s="0" t="n">
        <f aca="false">CP208</f>
        <v>0</v>
      </c>
      <c r="CU209" s="0" t="str">
        <f aca="false">CONCATENATE(CT209,CS209)</f>
        <v>0*</v>
      </c>
      <c r="CV209" s="14" t="n">
        <f aca="false">(COUNTIFS(U209:BQ209,CU209))/BT209</f>
        <v>0</v>
      </c>
      <c r="CX209" s="16" t="s">
        <v>3650</v>
      </c>
      <c r="CY209" s="16" t="s">
        <v>3713</v>
      </c>
      <c r="CZ209" s="16" t="s">
        <v>3701</v>
      </c>
    </row>
    <row r="210" customFormat="false" ht="14.4" hidden="false" customHeight="false" outlineLevel="0" collapsed="false">
      <c r="A210" s="4" t="s">
        <v>195</v>
      </c>
      <c r="B210" s="17" t="n">
        <v>1</v>
      </c>
      <c r="C210" s="17" t="n">
        <v>2</v>
      </c>
      <c r="D210" s="17" t="n">
        <v>2</v>
      </c>
      <c r="E210" s="17" t="n">
        <v>51</v>
      </c>
      <c r="F210" s="17" t="n">
        <v>25</v>
      </c>
      <c r="G210" s="17" t="n">
        <v>3</v>
      </c>
      <c r="H210" s="4" t="n">
        <v>3025</v>
      </c>
      <c r="I210" s="4" t="n">
        <v>13025</v>
      </c>
      <c r="J210" s="4" t="n">
        <v>3025</v>
      </c>
      <c r="K210" s="4" t="s">
        <v>200</v>
      </c>
      <c r="L210" s="4" t="s">
        <v>132</v>
      </c>
      <c r="M210" s="16" t="s">
        <v>1573</v>
      </c>
      <c r="N210" s="16" t="s">
        <v>1551</v>
      </c>
      <c r="O210" s="16" t="s">
        <v>1552</v>
      </c>
      <c r="R210" s="16" t="n">
        <f aca="false">(1+LEN(N210)-LEN(SUBSTITUTE(N210," ","")))+1</f>
        <v>6</v>
      </c>
      <c r="S210" s="16" t="n">
        <f aca="false">(1+LEN(O210)-LEN(SUBSTITUTE(O210," ","")))</f>
        <v>11</v>
      </c>
      <c r="T210" s="16" t="s">
        <v>1553</v>
      </c>
      <c r="U210" s="16" t="s">
        <v>1073</v>
      </c>
      <c r="V210" s="16" t="s">
        <v>1575</v>
      </c>
      <c r="W210" s="16" t="s">
        <v>1073</v>
      </c>
      <c r="X210" s="16" t="s">
        <v>1073</v>
      </c>
      <c r="Y210" s="16" t="s">
        <v>1073</v>
      </c>
      <c r="Z210" s="16" t="s">
        <v>1073</v>
      </c>
      <c r="AA210" s="16" t="s">
        <v>1073</v>
      </c>
      <c r="AB210" s="16" t="s">
        <v>1073</v>
      </c>
      <c r="AC210" s="16" t="s">
        <v>1073</v>
      </c>
      <c r="AD210" s="16" t="s">
        <v>1576</v>
      </c>
      <c r="AE210" s="16" t="s">
        <v>1073</v>
      </c>
      <c r="AF210" s="16" t="s">
        <v>1577</v>
      </c>
      <c r="AG210" s="16" t="s">
        <v>1578</v>
      </c>
      <c r="AH210" s="16" t="s">
        <v>1073</v>
      </c>
      <c r="AI210" s="16" t="s">
        <v>1073</v>
      </c>
      <c r="AJ210" s="16" t="s">
        <v>1579</v>
      </c>
      <c r="AK210" s="16" t="s">
        <v>1578</v>
      </c>
      <c r="AL210" s="16" t="s">
        <v>1580</v>
      </c>
      <c r="AM210" s="16" t="s">
        <v>1581</v>
      </c>
      <c r="AN210" s="16" t="s">
        <v>1073</v>
      </c>
      <c r="AO210" s="16" t="s">
        <v>804</v>
      </c>
      <c r="AP210" s="16" t="s">
        <v>1577</v>
      </c>
      <c r="AQ210" s="16" t="s">
        <v>1073</v>
      </c>
      <c r="AR210" s="16" t="s">
        <v>1577</v>
      </c>
      <c r="AS210" s="16" t="s">
        <v>1073</v>
      </c>
      <c r="AT210" s="16" t="s">
        <v>1577</v>
      </c>
      <c r="AU210" s="16" t="s">
        <v>1073</v>
      </c>
      <c r="AV210" s="16" t="s">
        <v>1073</v>
      </c>
      <c r="AW210" s="16" t="s">
        <v>1073</v>
      </c>
      <c r="AX210" s="16" t="s">
        <v>1582</v>
      </c>
      <c r="AY210" s="16" t="s">
        <v>1582</v>
      </c>
      <c r="AZ210" s="16" t="s">
        <v>1583</v>
      </c>
      <c r="BA210" s="16" t="s">
        <v>1073</v>
      </c>
      <c r="BB210" s="16" t="s">
        <v>1582</v>
      </c>
      <c r="BC210" s="16" t="s">
        <v>1584</v>
      </c>
      <c r="BD210" s="16" t="s">
        <v>1073</v>
      </c>
      <c r="BE210" s="16" t="s">
        <v>1578</v>
      </c>
      <c r="BF210" s="16" t="s">
        <v>1073</v>
      </c>
      <c r="BG210" s="16" t="s">
        <v>1073</v>
      </c>
      <c r="BH210" s="16" t="s">
        <v>1073</v>
      </c>
      <c r="BI210" s="16" t="s">
        <v>1578</v>
      </c>
      <c r="BJ210" s="16" t="s">
        <v>1073</v>
      </c>
      <c r="BK210" s="16" t="s">
        <v>1073</v>
      </c>
      <c r="BL210" s="16" t="s">
        <v>1073</v>
      </c>
      <c r="BM210" s="16" t="s">
        <v>804</v>
      </c>
      <c r="BN210" s="16" t="s">
        <v>1585</v>
      </c>
      <c r="BO210" s="16" t="s">
        <v>1073</v>
      </c>
      <c r="BP210" s="16" t="s">
        <v>1586</v>
      </c>
      <c r="BQ210" s="16" t="s">
        <v>644</v>
      </c>
      <c r="BS210" s="16" t="s">
        <v>1073</v>
      </c>
      <c r="BT210" s="16" t="n">
        <f aca="false">49-(COUNTBLANK(U210:BQ210))</f>
        <v>49</v>
      </c>
      <c r="BU210" s="16" t="str">
        <f aca="false">CONCATENATE("*",BS210,"*")</f>
        <v>*win*</v>
      </c>
      <c r="BV210" s="16" t="n">
        <f aca="false">COUNTIFS(U210:BQ210,BU210)</f>
        <v>0</v>
      </c>
      <c r="BW210" s="18" t="n">
        <f aca="false">BV210/BT210</f>
        <v>0</v>
      </c>
      <c r="BZ210" s="18" t="str">
        <f aca="false">IF(BY210="","",(BY210/BT210))</f>
        <v/>
      </c>
      <c r="CA210" s="16" t="n">
        <f aca="false">COUNTIFS(U210:BQ210,BU209)</f>
        <v>0</v>
      </c>
      <c r="CB210" s="16" t="str">
        <f aca="false">IF(BX210="",BU210,BX210)</f>
        <v>*win*</v>
      </c>
      <c r="CC210" s="16" t="n">
        <f aca="false">COUNTIFS(U210:BQ210,CB209)</f>
        <v>0</v>
      </c>
      <c r="CD210" s="18" t="n">
        <f aca="false">CC210/BT210</f>
        <v>0</v>
      </c>
      <c r="CE210" s="16" t="s">
        <v>1587</v>
      </c>
      <c r="CF210" s="18" t="n">
        <f aca="false">(COUNTIFS(U210:BQ210,CE210))/BT210</f>
        <v>0</v>
      </c>
      <c r="CH210" s="16" t="s">
        <v>1588</v>
      </c>
      <c r="CI210" s="18" t="n">
        <v>0</v>
      </c>
      <c r="CJ210" s="18" t="n">
        <v>0.71</v>
      </c>
      <c r="CK210" s="16" t="s">
        <v>1539</v>
      </c>
      <c r="CL210" s="16" t="s">
        <v>1572</v>
      </c>
      <c r="CX210" s="16" t="s">
        <v>3650</v>
      </c>
      <c r="CY210" s="16" t="s">
        <v>3713</v>
      </c>
      <c r="CZ210" s="16" t="s">
        <v>3701</v>
      </c>
    </row>
    <row r="211" customFormat="false" ht="14.4" hidden="false" customHeight="false" outlineLevel="0" collapsed="false">
      <c r="A211" s="4" t="s">
        <v>167</v>
      </c>
      <c r="B211" s="17" t="n">
        <v>1</v>
      </c>
      <c r="C211" s="17" t="n">
        <v>2</v>
      </c>
      <c r="D211" s="17" t="n">
        <v>1</v>
      </c>
      <c r="E211" s="17" t="n">
        <v>52</v>
      </c>
      <c r="F211" s="17" t="n">
        <v>26</v>
      </c>
      <c r="G211" s="17" t="n">
        <v>2</v>
      </c>
      <c r="H211" s="4" t="n">
        <v>2026</v>
      </c>
      <c r="I211" s="4" t="n">
        <v>12026</v>
      </c>
      <c r="J211" s="4" t="n">
        <v>2026</v>
      </c>
      <c r="K211" s="4" t="s">
        <v>200</v>
      </c>
      <c r="L211" s="4" t="s">
        <v>132</v>
      </c>
      <c r="M211" s="16" t="s">
        <v>1589</v>
      </c>
      <c r="N211" s="16" t="s">
        <v>1590</v>
      </c>
      <c r="O211" s="16" t="s">
        <v>1604</v>
      </c>
      <c r="R211" s="16" t="n">
        <f aca="false">(1+LEN(N211)-LEN(SUBSTITUTE(N211," ","")))+1</f>
        <v>9</v>
      </c>
      <c r="S211" s="16" t="n">
        <f aca="false">(1+LEN(O211)-LEN(SUBSTITUTE(O211," ","")))</f>
        <v>12</v>
      </c>
      <c r="T211" s="16" t="s">
        <v>1553</v>
      </c>
      <c r="U211" s="16" t="s">
        <v>1592</v>
      </c>
      <c r="V211" s="16" t="s">
        <v>892</v>
      </c>
      <c r="W211" s="16" t="s">
        <v>1593</v>
      </c>
      <c r="X211" s="16" t="s">
        <v>1594</v>
      </c>
      <c r="Y211" s="16" t="s">
        <v>304</v>
      </c>
      <c r="Z211" s="16" t="s">
        <v>186</v>
      </c>
      <c r="AA211" s="16" t="s">
        <v>186</v>
      </c>
      <c r="AB211" s="16" t="s">
        <v>1520</v>
      </c>
      <c r="AC211" s="16" t="s">
        <v>1594</v>
      </c>
      <c r="AD211" s="16" t="s">
        <v>734</v>
      </c>
      <c r="AE211" s="16" t="s">
        <v>1595</v>
      </c>
      <c r="AF211" s="16" t="s">
        <v>1596</v>
      </c>
      <c r="AG211" s="16" t="s">
        <v>186</v>
      </c>
      <c r="AH211" s="16" t="s">
        <v>892</v>
      </c>
      <c r="AI211" s="16" t="s">
        <v>1592</v>
      </c>
      <c r="AJ211" s="16" t="s">
        <v>1520</v>
      </c>
      <c r="AK211" s="16" t="s">
        <v>186</v>
      </c>
      <c r="AL211" s="16" t="s">
        <v>644</v>
      </c>
      <c r="AM211" s="16" t="s">
        <v>186</v>
      </c>
      <c r="AN211" s="16" t="s">
        <v>186</v>
      </c>
      <c r="AO211" s="16" t="s">
        <v>186</v>
      </c>
      <c r="AP211" s="16" t="s">
        <v>1597</v>
      </c>
      <c r="AQ211" s="16" t="s">
        <v>186</v>
      </c>
      <c r="AR211" s="16" t="s">
        <v>1520</v>
      </c>
      <c r="AS211" s="16" t="s">
        <v>1592</v>
      </c>
      <c r="AT211" s="16" t="s">
        <v>186</v>
      </c>
      <c r="AU211" s="16" t="s">
        <v>677</v>
      </c>
      <c r="AV211" s="16" t="s">
        <v>1598</v>
      </c>
      <c r="AW211" s="16" t="s">
        <v>1599</v>
      </c>
      <c r="AX211" s="16" t="s">
        <v>967</v>
      </c>
      <c r="AY211" s="16" t="s">
        <v>186</v>
      </c>
      <c r="AZ211" s="16" t="s">
        <v>186</v>
      </c>
      <c r="BA211" s="16" t="s">
        <v>186</v>
      </c>
      <c r="BB211" s="16" t="s">
        <v>967</v>
      </c>
      <c r="BC211" s="16" t="s">
        <v>186</v>
      </c>
      <c r="BD211" s="16" t="s">
        <v>186</v>
      </c>
      <c r="BE211" s="16" t="s">
        <v>186</v>
      </c>
      <c r="BF211" s="16" t="s">
        <v>186</v>
      </c>
      <c r="BG211" s="16" t="s">
        <v>186</v>
      </c>
      <c r="BH211" s="16" t="s">
        <v>186</v>
      </c>
      <c r="BI211" s="16" t="s">
        <v>967</v>
      </c>
      <c r="BJ211" s="16" t="s">
        <v>1600</v>
      </c>
      <c r="BK211" s="16" t="s">
        <v>892</v>
      </c>
      <c r="BL211" s="16" t="s">
        <v>1596</v>
      </c>
      <c r="BM211" s="16" t="s">
        <v>186</v>
      </c>
      <c r="BN211" s="16" t="s">
        <v>1601</v>
      </c>
      <c r="BO211" s="16" t="s">
        <v>186</v>
      </c>
      <c r="BP211" s="16" t="s">
        <v>892</v>
      </c>
      <c r="BQ211" s="16" t="s">
        <v>1596</v>
      </c>
      <c r="BS211" s="16" t="s">
        <v>186</v>
      </c>
      <c r="BT211" s="16" t="n">
        <f aca="false">49-(COUNTBLANK(U211:BQ211))</f>
        <v>49</v>
      </c>
      <c r="BU211" s="16" t="str">
        <f aca="false">CONCATENATE("*",BS211,"*")</f>
        <v>*eat*</v>
      </c>
      <c r="BV211" s="16" t="n">
        <f aca="false">COUNTIFS(U211:BQ211,BU211)</f>
        <v>0</v>
      </c>
      <c r="BW211" s="18" t="n">
        <f aca="false">BV211/BT211</f>
        <v>0</v>
      </c>
      <c r="BZ211" s="18" t="str">
        <f aca="false">IF(BY211="","",(BY211/BT211))</f>
        <v/>
      </c>
      <c r="CA211" s="16" t="n">
        <f aca="false">COUNTIFS(U211:BQ211,BU212)</f>
        <v>0</v>
      </c>
      <c r="CB211" s="16" t="str">
        <f aca="false">IF(BX211="",BU211,BX211)</f>
        <v>*eat*</v>
      </c>
      <c r="CC211" s="16" t="n">
        <f aca="false">COUNTIFS(U211:BQ211,CB212)</f>
        <v>0</v>
      </c>
      <c r="CD211" s="18" t="n">
        <f aca="false">CC211/BT211</f>
        <v>0</v>
      </c>
      <c r="CE211" s="16" t="s">
        <v>193</v>
      </c>
      <c r="CF211" s="18" t="n">
        <f aca="false">(COUNTIFS(U211:BQ211,CE211))/BT211</f>
        <v>0</v>
      </c>
      <c r="CH211" s="16" t="s">
        <v>194</v>
      </c>
      <c r="CI211" s="18" t="n">
        <v>0.0204081632653061</v>
      </c>
      <c r="CJ211" s="18" t="n">
        <v>0.49</v>
      </c>
      <c r="CK211" s="16" t="s">
        <v>677</v>
      </c>
      <c r="CL211" s="16" t="s">
        <v>1602</v>
      </c>
      <c r="CP211" s="0" t="s">
        <v>3763</v>
      </c>
      <c r="CQ211" s="14" t="n">
        <v>0</v>
      </c>
      <c r="CR211" s="0" t="str">
        <f aca="false">CONCATENATE(CP211,CS211)</f>
        <v>ingest*</v>
      </c>
      <c r="CS211" s="0" t="s">
        <v>3639</v>
      </c>
      <c r="CT211" s="0" t="n">
        <f aca="false">CP212</f>
        <v>0</v>
      </c>
      <c r="CU211" s="0" t="str">
        <f aca="false">CONCATENATE(CT211,CS211)</f>
        <v>0*</v>
      </c>
      <c r="CV211" s="14" t="n">
        <f aca="false">(COUNTIFS(U211:BQ211,CU211))/BT211</f>
        <v>0</v>
      </c>
      <c r="CX211" s="16" t="s">
        <v>3650</v>
      </c>
      <c r="CY211" s="16" t="s">
        <v>3715</v>
      </c>
      <c r="CZ211" s="16" t="s">
        <v>3701</v>
      </c>
    </row>
    <row r="212" customFormat="false" ht="14.4" hidden="false" customHeight="false" outlineLevel="0" collapsed="false">
      <c r="A212" s="4" t="s">
        <v>195</v>
      </c>
      <c r="B212" s="17" t="n">
        <v>1</v>
      </c>
      <c r="C212" s="17" t="n">
        <v>2</v>
      </c>
      <c r="D212" s="17" t="n">
        <v>2</v>
      </c>
      <c r="E212" s="17" t="n">
        <v>52</v>
      </c>
      <c r="F212" s="17" t="n">
        <v>26</v>
      </c>
      <c r="G212" s="17" t="n">
        <v>3</v>
      </c>
      <c r="H212" s="4" t="n">
        <v>3026</v>
      </c>
      <c r="I212" s="4" t="n">
        <v>13026</v>
      </c>
      <c r="J212" s="4" t="n">
        <v>3026</v>
      </c>
      <c r="K212" s="4" t="s">
        <v>200</v>
      </c>
      <c r="L212" s="4" t="s">
        <v>132</v>
      </c>
      <c r="M212" s="16" t="s">
        <v>1603</v>
      </c>
      <c r="N212" s="16" t="s">
        <v>1590</v>
      </c>
      <c r="O212" s="16" t="s">
        <v>1591</v>
      </c>
      <c r="R212" s="16" t="n">
        <f aca="false">(1+LEN(N212)-LEN(SUBSTITUTE(N212," ","")))+1</f>
        <v>9</v>
      </c>
      <c r="S212" s="16" t="n">
        <f aca="false">(1+LEN(O212)-LEN(SUBSTITUTE(O212," ","")))</f>
        <v>12</v>
      </c>
      <c r="T212" s="16" t="s">
        <v>1553</v>
      </c>
      <c r="U212" s="16" t="s">
        <v>644</v>
      </c>
      <c r="V212" s="16" t="s">
        <v>677</v>
      </c>
      <c r="W212" s="16" t="s">
        <v>677</v>
      </c>
      <c r="X212" s="16" t="s">
        <v>1605</v>
      </c>
      <c r="Y212" s="16" t="s">
        <v>1606</v>
      </c>
      <c r="Z212" s="16" t="s">
        <v>644</v>
      </c>
      <c r="AA212" s="16" t="s">
        <v>1607</v>
      </c>
      <c r="AB212" s="16" t="s">
        <v>677</v>
      </c>
      <c r="AC212" s="16" t="s">
        <v>677</v>
      </c>
      <c r="AD212" s="16" t="s">
        <v>1608</v>
      </c>
      <c r="AE212" s="16" t="s">
        <v>706</v>
      </c>
      <c r="AF212" s="16" t="s">
        <v>1609</v>
      </c>
      <c r="AG212" s="16" t="s">
        <v>1610</v>
      </c>
      <c r="AH212" s="16" t="s">
        <v>677</v>
      </c>
      <c r="AI212" s="16" t="s">
        <v>644</v>
      </c>
      <c r="AJ212" s="16" t="s">
        <v>1611</v>
      </c>
      <c r="AK212" s="16" t="s">
        <v>806</v>
      </c>
      <c r="AL212" s="16" t="s">
        <v>1612</v>
      </c>
      <c r="AM212" s="16" t="s">
        <v>1613</v>
      </c>
      <c r="AN212" s="16" t="s">
        <v>1614</v>
      </c>
      <c r="AO212" s="16" t="s">
        <v>644</v>
      </c>
      <c r="AP212" s="16" t="s">
        <v>1615</v>
      </c>
      <c r="AQ212" s="16" t="s">
        <v>644</v>
      </c>
      <c r="AR212" s="16" t="s">
        <v>1616</v>
      </c>
      <c r="AS212" s="16" t="s">
        <v>1617</v>
      </c>
      <c r="AT212" s="16" t="s">
        <v>1618</v>
      </c>
      <c r="AU212" s="16" t="s">
        <v>644</v>
      </c>
      <c r="AV212" s="16" t="s">
        <v>644</v>
      </c>
      <c r="AW212" s="16" t="s">
        <v>1619</v>
      </c>
      <c r="AX212" s="16" t="s">
        <v>186</v>
      </c>
      <c r="AY212" s="16" t="s">
        <v>644</v>
      </c>
      <c r="AZ212" s="16" t="s">
        <v>677</v>
      </c>
      <c r="BA212" s="16" t="s">
        <v>1620</v>
      </c>
      <c r="BB212" s="16" t="s">
        <v>644</v>
      </c>
      <c r="BC212" s="16" t="s">
        <v>1615</v>
      </c>
      <c r="BD212" s="16" t="s">
        <v>677</v>
      </c>
      <c r="BE212" s="16" t="s">
        <v>1621</v>
      </c>
      <c r="BF212" s="16" t="s">
        <v>644</v>
      </c>
      <c r="BG212" s="16" t="s">
        <v>1622</v>
      </c>
      <c r="BH212" s="16" t="s">
        <v>644</v>
      </c>
      <c r="BI212" s="16" t="s">
        <v>1621</v>
      </c>
      <c r="BJ212" s="16" t="s">
        <v>677</v>
      </c>
      <c r="BK212" s="16" t="s">
        <v>1623</v>
      </c>
      <c r="BL212" s="16" t="s">
        <v>1624</v>
      </c>
      <c r="BM212" s="16" t="s">
        <v>1625</v>
      </c>
      <c r="BN212" s="16" t="s">
        <v>677</v>
      </c>
      <c r="BO212" s="16" t="s">
        <v>677</v>
      </c>
      <c r="BP212" s="16" t="s">
        <v>1619</v>
      </c>
      <c r="BQ212" s="16" t="s">
        <v>1626</v>
      </c>
      <c r="BS212" s="16" t="s">
        <v>677</v>
      </c>
      <c r="BT212" s="16" t="n">
        <f aca="false">49-(COUNTBLANK(U212:BQ212))</f>
        <v>49</v>
      </c>
      <c r="BU212" s="16" t="str">
        <f aca="false">CONCATENATE("*",BS212,"*")</f>
        <v>*move*</v>
      </c>
      <c r="BV212" s="16" t="n">
        <f aca="false">COUNTIFS(U212:BQ212,BU212)</f>
        <v>0</v>
      </c>
      <c r="BW212" s="18" t="n">
        <f aca="false">BV212/BT212</f>
        <v>0</v>
      </c>
      <c r="BZ212" s="18"/>
      <c r="CA212" s="16" t="n">
        <f aca="false">COUNTIFS(U212:BQ212,BU211)</f>
        <v>0</v>
      </c>
      <c r="CB212" s="16" t="str">
        <f aca="false">IF(BX212="",BU212,BX212)</f>
        <v>*move*</v>
      </c>
      <c r="CC212" s="16" t="n">
        <f aca="false">COUNTIFS(U212:BQ212,CB211)</f>
        <v>0</v>
      </c>
      <c r="CD212" s="18" t="n">
        <f aca="false">CC212/BT212</f>
        <v>0</v>
      </c>
      <c r="CE212" s="16" t="s">
        <v>1627</v>
      </c>
      <c r="CF212" s="18" t="n">
        <f aca="false">(COUNTIFS(U212:BQ212,CE212))/BT212</f>
        <v>0</v>
      </c>
      <c r="CH212" s="16" t="s">
        <v>1628</v>
      </c>
      <c r="CI212" s="18" t="n">
        <v>0.0204081632653061</v>
      </c>
      <c r="CJ212" s="18" t="n">
        <v>0.39</v>
      </c>
      <c r="CK212" s="16" t="s">
        <v>186</v>
      </c>
      <c r="CL212" s="16" t="s">
        <v>1602</v>
      </c>
      <c r="CX212" s="16" t="s">
        <v>3650</v>
      </c>
      <c r="CY212" s="16" t="s">
        <v>3715</v>
      </c>
      <c r="CZ212" s="16" t="s">
        <v>3701</v>
      </c>
    </row>
    <row r="213" customFormat="false" ht="14.4" hidden="false" customHeight="false" outlineLevel="0" collapsed="false">
      <c r="A213" s="4" t="s">
        <v>167</v>
      </c>
      <c r="B213" s="17" t="n">
        <v>1</v>
      </c>
      <c r="C213" s="17" t="n">
        <v>2</v>
      </c>
      <c r="D213" s="17" t="n">
        <v>1</v>
      </c>
      <c r="E213" s="17" t="n">
        <v>57</v>
      </c>
      <c r="F213" s="17" t="n">
        <v>27</v>
      </c>
      <c r="G213" s="17" t="n">
        <v>2</v>
      </c>
      <c r="H213" s="4" t="n">
        <v>2027</v>
      </c>
      <c r="I213" s="4" t="n">
        <v>12027</v>
      </c>
      <c r="J213" s="4" t="n">
        <v>2027</v>
      </c>
      <c r="K213" s="4" t="s">
        <v>200</v>
      </c>
      <c r="L213" s="4" t="s">
        <v>132</v>
      </c>
      <c r="M213" s="16" t="s">
        <v>1629</v>
      </c>
      <c r="N213" s="16" t="s">
        <v>1630</v>
      </c>
      <c r="O213" s="16" t="s">
        <v>1662</v>
      </c>
      <c r="R213" s="16" t="n">
        <f aca="false">(1+LEN(N213)-LEN(SUBSTITUTE(N213," ","")))+1</f>
        <v>7</v>
      </c>
      <c r="S213" s="16" t="n">
        <f aca="false">(1+LEN(O213)-LEN(SUBSTITUTE(O213," ","")))</f>
        <v>11</v>
      </c>
      <c r="T213" s="16" t="s">
        <v>1553</v>
      </c>
      <c r="U213" s="16" t="s">
        <v>1632</v>
      </c>
      <c r="V213" s="16" t="s">
        <v>1633</v>
      </c>
      <c r="W213" s="16" t="s">
        <v>1634</v>
      </c>
      <c r="X213" s="16" t="s">
        <v>1635</v>
      </c>
      <c r="Y213" s="16" t="s">
        <v>1636</v>
      </c>
      <c r="Z213" s="16" t="s">
        <v>1637</v>
      </c>
      <c r="AA213" s="16" t="s">
        <v>1638</v>
      </c>
      <c r="AB213" s="16" t="s">
        <v>1632</v>
      </c>
      <c r="AC213" s="16" t="s">
        <v>1639</v>
      </c>
      <c r="AD213" s="16" t="s">
        <v>1073</v>
      </c>
      <c r="AE213" s="16" t="s">
        <v>1640</v>
      </c>
      <c r="AF213" s="16" t="s">
        <v>1635</v>
      </c>
      <c r="AG213" s="16" t="s">
        <v>1641</v>
      </c>
      <c r="AH213" s="16" t="s">
        <v>1642</v>
      </c>
      <c r="AI213" s="16" t="s">
        <v>1560</v>
      </c>
      <c r="AJ213" s="16" t="s">
        <v>1643</v>
      </c>
      <c r="AK213" s="16" t="s">
        <v>734</v>
      </c>
      <c r="AL213" s="16" t="s">
        <v>1644</v>
      </c>
      <c r="AM213" s="16" t="s">
        <v>1560</v>
      </c>
      <c r="AN213" s="16" t="s">
        <v>1635</v>
      </c>
      <c r="AO213" s="16" t="s">
        <v>1635</v>
      </c>
      <c r="AP213" s="16" t="s">
        <v>1645</v>
      </c>
      <c r="AQ213" s="16" t="s">
        <v>1637</v>
      </c>
      <c r="AR213" s="16" t="s">
        <v>1639</v>
      </c>
      <c r="AS213" s="16" t="s">
        <v>1646</v>
      </c>
      <c r="AT213" s="16" t="s">
        <v>1647</v>
      </c>
      <c r="AU213" s="16" t="s">
        <v>1632</v>
      </c>
      <c r="AV213" s="16" t="s">
        <v>1648</v>
      </c>
      <c r="AW213" s="16" t="s">
        <v>1649</v>
      </c>
      <c r="AX213" s="16" t="s">
        <v>1632</v>
      </c>
      <c r="AY213" s="16" t="s">
        <v>1632</v>
      </c>
      <c r="AZ213" s="16" t="s">
        <v>1650</v>
      </c>
      <c r="BA213" s="16" t="s">
        <v>1632</v>
      </c>
      <c r="BB213" s="16" t="s">
        <v>1632</v>
      </c>
      <c r="BC213" s="16" t="s">
        <v>1651</v>
      </c>
      <c r="BD213" s="16" t="s">
        <v>1639</v>
      </c>
      <c r="BE213" s="16" t="s">
        <v>1632</v>
      </c>
      <c r="BF213" s="16" t="s">
        <v>1652</v>
      </c>
      <c r="BG213" s="16" t="s">
        <v>1653</v>
      </c>
      <c r="BH213" s="16" t="s">
        <v>1654</v>
      </c>
      <c r="BI213" s="16" t="s">
        <v>1632</v>
      </c>
      <c r="BJ213" s="16" t="s">
        <v>1655</v>
      </c>
      <c r="BK213" s="16" t="s">
        <v>1632</v>
      </c>
      <c r="BL213" s="16" t="s">
        <v>1637</v>
      </c>
      <c r="BM213" s="16" t="s">
        <v>1632</v>
      </c>
      <c r="BN213" s="16" t="s">
        <v>1656</v>
      </c>
      <c r="BO213" s="16" t="s">
        <v>1560</v>
      </c>
      <c r="BP213" s="16" t="s">
        <v>1653</v>
      </c>
      <c r="BQ213" s="16" t="s">
        <v>1657</v>
      </c>
      <c r="BS213" s="16" t="s">
        <v>1632</v>
      </c>
      <c r="BT213" s="16" t="n">
        <f aca="false">49-(COUNTBLANK(U213:BQ213))</f>
        <v>49</v>
      </c>
      <c r="BU213" s="16" t="str">
        <f aca="false">CONCATENATE("*",BS213,"*")</f>
        <v>*save*</v>
      </c>
      <c r="BV213" s="16" t="n">
        <f aca="false">COUNTIFS(U213:BQ213,BU213)</f>
        <v>0</v>
      </c>
      <c r="BW213" s="18" t="n">
        <f aca="false">BV213/BT213</f>
        <v>0</v>
      </c>
      <c r="BZ213" s="18" t="str">
        <f aca="false">IF(BY213="","",(BY213/BT213))</f>
        <v/>
      </c>
      <c r="CA213" s="16" t="n">
        <f aca="false">COUNTIFS(U213:BQ213,BU214)</f>
        <v>0</v>
      </c>
      <c r="CB213" s="16" t="str">
        <f aca="false">IF(BX213="",BU213,BX213)</f>
        <v>*save*</v>
      </c>
      <c r="CC213" s="16" t="n">
        <f aca="false">COUNTIFS(U213:BQ213,CB214)</f>
        <v>0</v>
      </c>
      <c r="CD213" s="18" t="n">
        <f aca="false">CC213/BT213</f>
        <v>0</v>
      </c>
      <c r="CE213" s="16" t="s">
        <v>1658</v>
      </c>
      <c r="CF213" s="18" t="n">
        <f aca="false">(COUNTIFS(U213:BQ213,CE213))/BT213</f>
        <v>0</v>
      </c>
      <c r="CH213" s="16" t="s">
        <v>1659</v>
      </c>
      <c r="CI213" s="18" t="n">
        <v>0</v>
      </c>
      <c r="CJ213" s="18" t="n">
        <v>0.49</v>
      </c>
      <c r="CK213" s="16" t="s">
        <v>1191</v>
      </c>
      <c r="CL213" s="16" t="s">
        <v>1660</v>
      </c>
      <c r="CP213" s="0" t="s">
        <v>1636</v>
      </c>
      <c r="CQ213" s="14" t="n">
        <v>0.0204081632653061</v>
      </c>
      <c r="CR213" s="0" t="str">
        <f aca="false">CONCATENATE(CP213,CS213)</f>
        <v>invest*</v>
      </c>
      <c r="CS213" s="0" t="s">
        <v>3639</v>
      </c>
      <c r="CT213" s="0" t="n">
        <f aca="false">CP214</f>
        <v>0</v>
      </c>
      <c r="CU213" s="0" t="str">
        <f aca="false">CONCATENATE(CT213,CS213)</f>
        <v>0*</v>
      </c>
      <c r="CV213" s="14" t="n">
        <f aca="false">(COUNTIFS(U213:BQ213,CU213))/BT213</f>
        <v>0</v>
      </c>
      <c r="CX213" s="16" t="s">
        <v>3650</v>
      </c>
      <c r="CY213" s="16" t="s">
        <v>1655</v>
      </c>
      <c r="CZ213" s="16" t="s">
        <v>3701</v>
      </c>
    </row>
    <row r="214" customFormat="false" ht="14.4" hidden="false" customHeight="false" outlineLevel="0" collapsed="false">
      <c r="A214" s="4" t="s">
        <v>195</v>
      </c>
      <c r="B214" s="17" t="n">
        <v>1</v>
      </c>
      <c r="C214" s="17" t="n">
        <v>2</v>
      </c>
      <c r="D214" s="17" t="n">
        <v>2</v>
      </c>
      <c r="E214" s="17" t="n">
        <v>57</v>
      </c>
      <c r="F214" s="17" t="n">
        <v>27</v>
      </c>
      <c r="G214" s="17" t="n">
        <v>3</v>
      </c>
      <c r="H214" s="4" t="n">
        <v>3027</v>
      </c>
      <c r="I214" s="4" t="n">
        <v>13027</v>
      </c>
      <c r="J214" s="4" t="n">
        <v>3027</v>
      </c>
      <c r="K214" s="4" t="s">
        <v>200</v>
      </c>
      <c r="L214" s="4" t="s">
        <v>132</v>
      </c>
      <c r="M214" s="16" t="s">
        <v>1661</v>
      </c>
      <c r="N214" s="16" t="s">
        <v>1630</v>
      </c>
      <c r="O214" s="16" t="s">
        <v>1631</v>
      </c>
      <c r="R214" s="16" t="n">
        <f aca="false">(1+LEN(N214)-LEN(SUBSTITUTE(N214," ","")))+1</f>
        <v>7</v>
      </c>
      <c r="S214" s="16" t="n">
        <f aca="false">(1+LEN(O214)-LEN(SUBSTITUTE(O214," ","")))</f>
        <v>11</v>
      </c>
      <c r="T214" s="16" t="s">
        <v>1553</v>
      </c>
      <c r="U214" s="16" t="s">
        <v>1663</v>
      </c>
      <c r="V214" s="16" t="s">
        <v>1664</v>
      </c>
      <c r="W214" s="16" t="s">
        <v>1665</v>
      </c>
      <c r="X214" s="16" t="s">
        <v>1644</v>
      </c>
      <c r="Y214" s="16" t="s">
        <v>1666</v>
      </c>
      <c r="Z214" s="16" t="s">
        <v>1667</v>
      </c>
      <c r="AA214" s="16" t="s">
        <v>1668</v>
      </c>
      <c r="AB214" s="16" t="s">
        <v>1663</v>
      </c>
      <c r="AC214" s="16" t="s">
        <v>1669</v>
      </c>
      <c r="AD214" s="16" t="s">
        <v>1670</v>
      </c>
      <c r="AE214" s="16" t="s">
        <v>1632</v>
      </c>
      <c r="AF214" s="16" t="s">
        <v>1671</v>
      </c>
      <c r="AG214" s="16" t="s">
        <v>1672</v>
      </c>
      <c r="AH214" s="16" t="s">
        <v>1637</v>
      </c>
      <c r="AJ214" s="16" t="s">
        <v>1673</v>
      </c>
      <c r="AK214" s="16" t="s">
        <v>1674</v>
      </c>
      <c r="AL214" s="16" t="s">
        <v>1663</v>
      </c>
      <c r="AM214" s="16" t="s">
        <v>1675</v>
      </c>
      <c r="AN214" s="16" t="s">
        <v>1664</v>
      </c>
      <c r="AO214" s="16" t="s">
        <v>1676</v>
      </c>
      <c r="AP214" s="16" t="s">
        <v>1676</v>
      </c>
      <c r="AQ214" s="16" t="s">
        <v>1560</v>
      </c>
      <c r="AR214" s="16" t="s">
        <v>1666</v>
      </c>
      <c r="AS214" s="16" t="s">
        <v>1666</v>
      </c>
      <c r="AT214" s="16" t="s">
        <v>1676</v>
      </c>
      <c r="AU214" s="16" t="s">
        <v>1632</v>
      </c>
      <c r="AV214" s="16" t="s">
        <v>1560</v>
      </c>
      <c r="AW214" s="16" t="s">
        <v>1666</v>
      </c>
      <c r="AX214" s="16" t="s">
        <v>1677</v>
      </c>
      <c r="AY214" s="16" t="s">
        <v>1560</v>
      </c>
      <c r="AZ214" s="16" t="s">
        <v>1676</v>
      </c>
      <c r="BA214" s="16" t="s">
        <v>1666</v>
      </c>
      <c r="BB214" s="16" t="s">
        <v>1676</v>
      </c>
      <c r="BC214" s="16" t="s">
        <v>1666</v>
      </c>
      <c r="BD214" s="16" t="s">
        <v>1560</v>
      </c>
      <c r="BE214" s="16" t="s">
        <v>1678</v>
      </c>
      <c r="BF214" s="16" t="s">
        <v>1652</v>
      </c>
      <c r="BG214" s="16" t="s">
        <v>1676</v>
      </c>
      <c r="BH214" s="16" t="s">
        <v>1560</v>
      </c>
      <c r="BI214" s="16" t="s">
        <v>1678</v>
      </c>
      <c r="BJ214" s="16" t="s">
        <v>1632</v>
      </c>
      <c r="BK214" s="16" t="s">
        <v>1679</v>
      </c>
      <c r="BL214" s="16" t="s">
        <v>1652</v>
      </c>
      <c r="BM214" s="16" t="s">
        <v>172</v>
      </c>
      <c r="BN214" s="16" t="s">
        <v>1680</v>
      </c>
      <c r="BO214" s="16" t="s">
        <v>1666</v>
      </c>
      <c r="BP214" s="16" t="s">
        <v>1681</v>
      </c>
      <c r="BQ214" s="16" t="s">
        <v>1632</v>
      </c>
      <c r="BS214" s="16" t="s">
        <v>1652</v>
      </c>
      <c r="BT214" s="16" t="n">
        <f aca="false">49-(COUNTBLANK(U214:BQ214))</f>
        <v>48</v>
      </c>
      <c r="BU214" s="16" t="str">
        <f aca="false">CONCATENATE("*",BS214,"*")</f>
        <v>*work*</v>
      </c>
      <c r="BV214" s="16" t="n">
        <f aca="false">COUNTIFS(U214:BQ214,BU214)</f>
        <v>0</v>
      </c>
      <c r="BW214" s="18" t="n">
        <f aca="false">BV214/BT214</f>
        <v>0</v>
      </c>
      <c r="BZ214" s="18" t="str">
        <f aca="false">IF(BY214="","",(BY214/BT214))</f>
        <v/>
      </c>
      <c r="CA214" s="16" t="n">
        <f aca="false">COUNTIFS(U214:BQ214,BU213)</f>
        <v>0</v>
      </c>
      <c r="CB214" s="16" t="str">
        <f aca="false">IF(BX214="",BU214,BX214)</f>
        <v>*work*</v>
      </c>
      <c r="CC214" s="16" t="n">
        <f aca="false">COUNTIFS(U214:BQ214,CB213)</f>
        <v>0</v>
      </c>
      <c r="CD214" s="18" t="n">
        <f aca="false">CC214/BT214</f>
        <v>0</v>
      </c>
      <c r="CE214" s="16" t="s">
        <v>1682</v>
      </c>
      <c r="CF214" s="18" t="n">
        <f aca="false">(COUNTIFS(U214:BQ214,CE214))/BT214</f>
        <v>0</v>
      </c>
      <c r="CH214" s="16" t="s">
        <v>1683</v>
      </c>
      <c r="CI214" s="18" t="n">
        <v>0.166666666666667</v>
      </c>
      <c r="CJ214" s="18" t="n">
        <v>0.25</v>
      </c>
      <c r="CK214" s="16" t="s">
        <v>1632</v>
      </c>
      <c r="CL214" s="16" t="s">
        <v>1660</v>
      </c>
      <c r="CX214" s="16" t="s">
        <v>3650</v>
      </c>
      <c r="CY214" s="16" t="s">
        <v>1655</v>
      </c>
      <c r="CZ214" s="16" t="s">
        <v>3701</v>
      </c>
    </row>
    <row r="215" customFormat="false" ht="14.4" hidden="false" customHeight="false" outlineLevel="0" collapsed="false">
      <c r="A215" s="4" t="s">
        <v>167</v>
      </c>
      <c r="B215" s="17" t="n">
        <v>1</v>
      </c>
      <c r="C215" s="17" t="n">
        <v>2</v>
      </c>
      <c r="D215" s="17" t="n">
        <v>1</v>
      </c>
      <c r="E215" s="17" t="n">
        <v>58</v>
      </c>
      <c r="F215" s="17" t="n">
        <v>28</v>
      </c>
      <c r="G215" s="17" t="n">
        <v>2</v>
      </c>
      <c r="H215" s="4" t="n">
        <v>2028</v>
      </c>
      <c r="I215" s="4" t="n">
        <v>12028</v>
      </c>
      <c r="J215" s="4" t="n">
        <v>2028</v>
      </c>
      <c r="K215" s="4" t="s">
        <v>200</v>
      </c>
      <c r="L215" s="4" t="s">
        <v>132</v>
      </c>
      <c r="M215" s="16" t="s">
        <v>1684</v>
      </c>
      <c r="N215" s="16" t="s">
        <v>1685</v>
      </c>
      <c r="O215" s="16" t="s">
        <v>1717</v>
      </c>
      <c r="R215" s="16" t="n">
        <f aca="false">(1+LEN(N215)-LEN(SUBSTITUTE(N215," ","")))+1</f>
        <v>8</v>
      </c>
      <c r="S215" s="16" t="n">
        <f aca="false">(1+LEN(O215)-LEN(SUBSTITUTE(O215," ","")))</f>
        <v>11</v>
      </c>
      <c r="T215" s="16" t="s">
        <v>1553</v>
      </c>
      <c r="U215" s="16" t="s">
        <v>1605</v>
      </c>
      <c r="V215" s="16" t="s">
        <v>1687</v>
      </c>
      <c r="W215" s="16" t="s">
        <v>1688</v>
      </c>
      <c r="X215" s="16" t="s">
        <v>1605</v>
      </c>
      <c r="Y215" s="16" t="s">
        <v>591</v>
      </c>
      <c r="Z215" s="16" t="s">
        <v>1689</v>
      </c>
      <c r="AA215" s="16" t="s">
        <v>1690</v>
      </c>
      <c r="AB215" s="16" t="s">
        <v>591</v>
      </c>
      <c r="AC215" s="16" t="s">
        <v>1689</v>
      </c>
      <c r="AD215" s="16" t="s">
        <v>591</v>
      </c>
      <c r="AE215" s="16" t="s">
        <v>1691</v>
      </c>
      <c r="AF215" s="16" t="s">
        <v>1692</v>
      </c>
      <c r="AG215" s="16" t="s">
        <v>1693</v>
      </c>
      <c r="AH215" s="16" t="s">
        <v>1652</v>
      </c>
      <c r="AI215" s="16" t="s">
        <v>1694</v>
      </c>
      <c r="AJ215" s="16" t="s">
        <v>1695</v>
      </c>
      <c r="AK215" s="16" t="s">
        <v>1652</v>
      </c>
      <c r="AL215" s="16" t="s">
        <v>591</v>
      </c>
      <c r="AM215" s="16" t="s">
        <v>1652</v>
      </c>
      <c r="AO215" s="16" t="s">
        <v>1696</v>
      </c>
      <c r="AP215" s="16" t="s">
        <v>1697</v>
      </c>
      <c r="AQ215" s="16" t="s">
        <v>1312</v>
      </c>
      <c r="AR215" s="16" t="s">
        <v>591</v>
      </c>
      <c r="AS215" s="16" t="s">
        <v>1698</v>
      </c>
      <c r="AT215" s="16" t="s">
        <v>1699</v>
      </c>
      <c r="AU215" s="16" t="s">
        <v>591</v>
      </c>
      <c r="AV215" s="16" t="s">
        <v>1700</v>
      </c>
      <c r="AW215" s="16" t="s">
        <v>1701</v>
      </c>
      <c r="AX215" s="16" t="s">
        <v>1702</v>
      </c>
      <c r="AY215" s="16" t="s">
        <v>1697</v>
      </c>
      <c r="AZ215" s="16" t="s">
        <v>1312</v>
      </c>
      <c r="BA215" s="16" t="s">
        <v>1703</v>
      </c>
      <c r="BB215" s="16" t="s">
        <v>994</v>
      </c>
      <c r="BC215" s="16" t="s">
        <v>1704</v>
      </c>
      <c r="BD215" s="16" t="s">
        <v>1705</v>
      </c>
      <c r="BE215" s="16" t="s">
        <v>591</v>
      </c>
      <c r="BF215" s="16" t="s">
        <v>591</v>
      </c>
      <c r="BG215" s="16" t="s">
        <v>591</v>
      </c>
      <c r="BH215" s="16" t="s">
        <v>1706</v>
      </c>
      <c r="BI215" s="16" t="s">
        <v>1652</v>
      </c>
      <c r="BJ215" s="16" t="s">
        <v>1707</v>
      </c>
      <c r="BK215" s="16" t="s">
        <v>1652</v>
      </c>
      <c r="BL215" s="16" t="s">
        <v>1708</v>
      </c>
      <c r="BM215" s="16" t="s">
        <v>1709</v>
      </c>
      <c r="BN215" s="16" t="s">
        <v>1710</v>
      </c>
      <c r="BO215" s="16" t="s">
        <v>994</v>
      </c>
      <c r="BP215" s="16" t="s">
        <v>591</v>
      </c>
      <c r="BQ215" s="16" t="s">
        <v>1711</v>
      </c>
      <c r="BS215" s="16" t="s">
        <v>1712</v>
      </c>
      <c r="BT215" s="16" t="n">
        <f aca="false">49-(COUNTBLANK(U215:BQ215))</f>
        <v>48</v>
      </c>
      <c r="BU215" s="16" t="str">
        <f aca="false">CONCATENATE("*",BS215,"*")</f>
        <v>*deploy*</v>
      </c>
      <c r="BV215" s="16" t="n">
        <f aca="false">COUNTIFS(U215:BQ215,BU215)</f>
        <v>0</v>
      </c>
      <c r="BW215" s="18" t="n">
        <f aca="false">BV215/BT215</f>
        <v>0</v>
      </c>
      <c r="BX215" s="16" t="s">
        <v>1713</v>
      </c>
      <c r="BY215" s="16" t="n">
        <f aca="false">COUNTIFS(U215:BQ215,BX215)</f>
        <v>0</v>
      </c>
      <c r="BZ215" s="18" t="n">
        <f aca="false">IF(BY215="","",(BY215/BT215))</f>
        <v>0</v>
      </c>
      <c r="CA215" s="16" t="n">
        <f aca="false">COUNTIFS(U215:BQ215,BU216)</f>
        <v>0</v>
      </c>
      <c r="CB215" s="16" t="str">
        <f aca="false">IF(BX215="",BU215,BX215)</f>
        <v>*fight*</v>
      </c>
      <c r="CC215" s="16" t="n">
        <f aca="false">COUNTIFS(U215:BQ215,CB216)</f>
        <v>0</v>
      </c>
      <c r="CD215" s="18" t="n">
        <f aca="false">CC215/BT215</f>
        <v>0</v>
      </c>
      <c r="CE215" s="16" t="s">
        <v>1713</v>
      </c>
      <c r="CF215" s="18" t="n">
        <f aca="false">(COUNTIFS(U215:BQ215,CE215))/BT215</f>
        <v>0</v>
      </c>
      <c r="CH215" s="16" t="s">
        <v>1714</v>
      </c>
      <c r="CI215" s="18" t="n">
        <v>0.0416666666666667</v>
      </c>
      <c r="CJ215" s="18" t="n">
        <v>0.27</v>
      </c>
      <c r="CK215" s="16" t="s">
        <v>1697</v>
      </c>
      <c r="CL215" s="16" t="s">
        <v>1715</v>
      </c>
      <c r="CP215" s="0" t="s">
        <v>3764</v>
      </c>
      <c r="CQ215" s="14" t="n">
        <v>0</v>
      </c>
      <c r="CR215" s="0" t="str">
        <f aca="false">CONCATENATE(CP215,CS215)</f>
        <v>battle*</v>
      </c>
      <c r="CS215" s="0" t="s">
        <v>3639</v>
      </c>
      <c r="CT215" s="0" t="n">
        <f aca="false">CP214</f>
        <v>0</v>
      </c>
      <c r="CU215" s="0" t="str">
        <f aca="false">CONCATENATE(CT215,CS215)</f>
        <v>0*</v>
      </c>
      <c r="CV215" s="14" t="n">
        <f aca="false">(COUNTIFS(U215:BQ215,CU215))/BT215</f>
        <v>0</v>
      </c>
      <c r="CX215" s="16" t="s">
        <v>3650</v>
      </c>
      <c r="CY215" s="16" t="s">
        <v>3717</v>
      </c>
      <c r="CZ215" s="16" t="s">
        <v>3701</v>
      </c>
    </row>
    <row r="216" customFormat="false" ht="14.4" hidden="false" customHeight="false" outlineLevel="0" collapsed="false">
      <c r="A216" s="4" t="s">
        <v>195</v>
      </c>
      <c r="B216" s="17" t="n">
        <v>1</v>
      </c>
      <c r="C216" s="17" t="n">
        <v>2</v>
      </c>
      <c r="D216" s="17" t="n">
        <v>2</v>
      </c>
      <c r="E216" s="17" t="n">
        <v>58</v>
      </c>
      <c r="F216" s="17" t="n">
        <v>28</v>
      </c>
      <c r="G216" s="17" t="n">
        <v>3</v>
      </c>
      <c r="H216" s="4" t="n">
        <v>3028</v>
      </c>
      <c r="I216" s="4" t="n">
        <v>13028</v>
      </c>
      <c r="J216" s="4" t="n">
        <v>3028</v>
      </c>
      <c r="K216" s="4" t="s">
        <v>200</v>
      </c>
      <c r="L216" s="4" t="s">
        <v>132</v>
      </c>
      <c r="M216" s="16" t="s">
        <v>1716</v>
      </c>
      <c r="N216" s="16" t="s">
        <v>1685</v>
      </c>
      <c r="O216" s="16" t="s">
        <v>1686</v>
      </c>
      <c r="R216" s="16" t="n">
        <f aca="false">(1+LEN(N216)-LEN(SUBSTITUTE(N216," ","")))+1</f>
        <v>8</v>
      </c>
      <c r="S216" s="16" t="n">
        <f aca="false">(1+LEN(O216)-LEN(SUBSTITUTE(O216," ","")))</f>
        <v>11</v>
      </c>
      <c r="T216" s="16" t="s">
        <v>1553</v>
      </c>
      <c r="U216" s="16" t="s">
        <v>1718</v>
      </c>
      <c r="V216" s="16" t="s">
        <v>1719</v>
      </c>
      <c r="W216" s="16" t="s">
        <v>1720</v>
      </c>
      <c r="X216" s="16" t="s">
        <v>1721</v>
      </c>
      <c r="Y216" s="16" t="s">
        <v>1722</v>
      </c>
      <c r="Z216" s="16" t="s">
        <v>1723</v>
      </c>
      <c r="AA216" s="16" t="s">
        <v>1724</v>
      </c>
      <c r="AB216" s="16" t="s">
        <v>1697</v>
      </c>
      <c r="AC216" s="16" t="s">
        <v>1725</v>
      </c>
      <c r="AD216" s="16" t="s">
        <v>1697</v>
      </c>
      <c r="AE216" s="16" t="s">
        <v>1697</v>
      </c>
      <c r="AF216" s="16" t="s">
        <v>1726</v>
      </c>
      <c r="AG216" s="16" t="s">
        <v>1727</v>
      </c>
      <c r="AH216" s="16" t="s">
        <v>1728</v>
      </c>
      <c r="AI216" s="16" t="s">
        <v>1697</v>
      </c>
      <c r="AJ216" s="16" t="s">
        <v>1729</v>
      </c>
      <c r="AK216" s="16" t="s">
        <v>1730</v>
      </c>
      <c r="AL216" s="16" t="s">
        <v>804</v>
      </c>
      <c r="AM216" s="16" t="s">
        <v>1731</v>
      </c>
      <c r="AN216" s="16" t="s">
        <v>1732</v>
      </c>
      <c r="AO216" s="16" t="s">
        <v>1733</v>
      </c>
      <c r="AP216" s="16" t="s">
        <v>1734</v>
      </c>
      <c r="AQ216" s="16" t="s">
        <v>1735</v>
      </c>
      <c r="AR216" s="16" t="s">
        <v>1736</v>
      </c>
      <c r="AS216" s="16" t="s">
        <v>1737</v>
      </c>
      <c r="AT216" s="16" t="s">
        <v>1738</v>
      </c>
      <c r="AU216" s="16" t="s">
        <v>1739</v>
      </c>
      <c r="AV216" s="16" t="s">
        <v>1697</v>
      </c>
      <c r="AW216" s="16" t="s">
        <v>1740</v>
      </c>
      <c r="AX216" s="16" t="s">
        <v>1741</v>
      </c>
      <c r="AY216" s="16" t="s">
        <v>1697</v>
      </c>
      <c r="AZ216" s="16" t="s">
        <v>1742</v>
      </c>
      <c r="BA216" s="16" t="s">
        <v>1743</v>
      </c>
      <c r="BB216" s="16" t="s">
        <v>1697</v>
      </c>
      <c r="BC216" s="16" t="s">
        <v>1697</v>
      </c>
      <c r="BD216" s="16" t="s">
        <v>1697</v>
      </c>
      <c r="BE216" s="16" t="s">
        <v>1744</v>
      </c>
      <c r="BF216" s="16" t="s">
        <v>1697</v>
      </c>
      <c r="BG216" s="16" t="s">
        <v>994</v>
      </c>
      <c r="BH216" s="16" t="s">
        <v>1736</v>
      </c>
      <c r="BI216" s="16" t="s">
        <v>1745</v>
      </c>
      <c r="BJ216" s="16" t="s">
        <v>1697</v>
      </c>
      <c r="BK216" s="16" t="s">
        <v>1746</v>
      </c>
      <c r="BL216" s="16" t="s">
        <v>1722</v>
      </c>
      <c r="BM216" s="16" t="s">
        <v>1747</v>
      </c>
      <c r="BN216" s="16" t="s">
        <v>1748</v>
      </c>
      <c r="BO216" s="16" t="s">
        <v>1697</v>
      </c>
      <c r="BQ216" s="16" t="s">
        <v>1697</v>
      </c>
      <c r="BS216" s="16" t="s">
        <v>1697</v>
      </c>
      <c r="BT216" s="16" t="n">
        <f aca="false">49-(COUNTBLANK(U216:BQ216))</f>
        <v>48</v>
      </c>
      <c r="BU216" s="16" t="str">
        <f aca="false">CONCATENATE("*",BS216,"*")</f>
        <v>*wait*</v>
      </c>
      <c r="BV216" s="16" t="n">
        <f aca="false">COUNTIFS(U216:BQ216,BU216)</f>
        <v>0</v>
      </c>
      <c r="BW216" s="18" t="n">
        <f aca="false">BV216/BT216</f>
        <v>0</v>
      </c>
      <c r="BZ216" s="18" t="str">
        <f aca="false">IF(BY216="","",(BY216/BT216))</f>
        <v/>
      </c>
      <c r="CA216" s="16" t="n">
        <f aca="false">COUNTIFS(U216:BQ216,BU215)</f>
        <v>0</v>
      </c>
      <c r="CB216" s="16" t="str">
        <f aca="false">IF(BX216="",BU216,BX216)</f>
        <v>*wait*</v>
      </c>
      <c r="CC216" s="16" t="n">
        <f aca="false">COUNTIFS(U216:BQ216,CB215)</f>
        <v>0</v>
      </c>
      <c r="CD216" s="18" t="n">
        <f aca="false">CC216/BT216</f>
        <v>0</v>
      </c>
      <c r="CE216" s="16" t="s">
        <v>1749</v>
      </c>
      <c r="CF216" s="18" t="n">
        <f aca="false">(COUNTIFS(U216:BQ216,CE216))/BT216</f>
        <v>0</v>
      </c>
      <c r="CH216" s="16" t="s">
        <v>1750</v>
      </c>
      <c r="CI216" s="18" t="n">
        <v>0</v>
      </c>
      <c r="CJ216" s="18" t="n">
        <v>0.35</v>
      </c>
      <c r="CK216" s="16" t="s">
        <v>591</v>
      </c>
      <c r="CL216" s="16" t="s">
        <v>1715</v>
      </c>
      <c r="CX216" s="16" t="s">
        <v>3650</v>
      </c>
      <c r="CY216" s="16" t="s">
        <v>3717</v>
      </c>
      <c r="CZ216" s="16" t="s">
        <v>3701</v>
      </c>
    </row>
    <row r="217" customFormat="false" ht="14.4" hidden="false" customHeight="false" outlineLevel="0" collapsed="false">
      <c r="A217" s="4" t="s">
        <v>167</v>
      </c>
      <c r="B217" s="17" t="n">
        <v>1</v>
      </c>
      <c r="C217" s="17" t="n">
        <v>2</v>
      </c>
      <c r="D217" s="17" t="n">
        <v>1</v>
      </c>
      <c r="E217" s="17" t="n">
        <v>59</v>
      </c>
      <c r="F217" s="17" t="n">
        <v>29</v>
      </c>
      <c r="G217" s="17" t="n">
        <v>2</v>
      </c>
      <c r="H217" s="4" t="n">
        <v>2029</v>
      </c>
      <c r="I217" s="4" t="n">
        <v>12029</v>
      </c>
      <c r="J217" s="4" t="n">
        <v>2029</v>
      </c>
      <c r="K217" s="4" t="s">
        <v>200</v>
      </c>
      <c r="L217" s="4" t="s">
        <v>132</v>
      </c>
      <c r="M217" s="16" t="s">
        <v>1751</v>
      </c>
      <c r="N217" s="16" t="s">
        <v>1752</v>
      </c>
      <c r="O217" s="16" t="s">
        <v>1776</v>
      </c>
      <c r="R217" s="16" t="n">
        <f aca="false">(1+LEN(N217)-LEN(SUBSTITUTE(N217," ","")))+1</f>
        <v>6</v>
      </c>
      <c r="S217" s="16" t="n">
        <f aca="false">(1+LEN(O217)-LEN(SUBSTITUTE(O217," ","")))</f>
        <v>10</v>
      </c>
      <c r="T217" s="16" t="s">
        <v>1553</v>
      </c>
      <c r="U217" s="16" t="s">
        <v>1754</v>
      </c>
      <c r="V217" s="16" t="s">
        <v>1755</v>
      </c>
      <c r="W217" s="16" t="s">
        <v>1756</v>
      </c>
      <c r="X217" s="16" t="s">
        <v>1757</v>
      </c>
      <c r="Y217" s="16" t="s">
        <v>1758</v>
      </c>
      <c r="Z217" s="16" t="s">
        <v>1755</v>
      </c>
      <c r="AA217" s="16" t="s">
        <v>1759</v>
      </c>
      <c r="AB217" s="16" t="s">
        <v>1760</v>
      </c>
      <c r="AC217" s="16" t="s">
        <v>1761</v>
      </c>
      <c r="AD217" s="16" t="s">
        <v>1762</v>
      </c>
      <c r="AE217" s="16" t="s">
        <v>1755</v>
      </c>
      <c r="AF217" s="16" t="s">
        <v>1763</v>
      </c>
      <c r="AG217" s="16" t="s">
        <v>1762</v>
      </c>
      <c r="AH217" s="16" t="s">
        <v>1764</v>
      </c>
      <c r="AI217" s="16" t="s">
        <v>1765</v>
      </c>
      <c r="AJ217" s="16" t="s">
        <v>1762</v>
      </c>
      <c r="AK217" s="16" t="s">
        <v>1583</v>
      </c>
      <c r="AL217" s="16" t="s">
        <v>1765</v>
      </c>
      <c r="AM217" s="16" t="s">
        <v>1762</v>
      </c>
      <c r="AN217" s="16" t="s">
        <v>1762</v>
      </c>
      <c r="AO217" s="16" t="s">
        <v>1764</v>
      </c>
      <c r="AP217" s="16" t="s">
        <v>1766</v>
      </c>
      <c r="AQ217" s="16" t="s">
        <v>1767</v>
      </c>
      <c r="AR217" s="16" t="s">
        <v>1762</v>
      </c>
      <c r="AS217" s="16" t="s">
        <v>1768</v>
      </c>
      <c r="AT217" s="16" t="s">
        <v>1762</v>
      </c>
      <c r="AU217" s="16" t="s">
        <v>1762</v>
      </c>
      <c r="AV217" s="16" t="s">
        <v>1769</v>
      </c>
      <c r="AW217" s="16" t="s">
        <v>1762</v>
      </c>
      <c r="AX217" s="16" t="s">
        <v>1583</v>
      </c>
      <c r="AY217" s="16" t="s">
        <v>1762</v>
      </c>
      <c r="AZ217" s="16" t="s">
        <v>1765</v>
      </c>
      <c r="BA217" s="16" t="s">
        <v>1755</v>
      </c>
      <c r="BB217" s="16" t="s">
        <v>1762</v>
      </c>
      <c r="BC217" s="16" t="s">
        <v>1764</v>
      </c>
      <c r="BD217" s="16" t="s">
        <v>1762</v>
      </c>
      <c r="BE217" s="16" t="s">
        <v>1762</v>
      </c>
      <c r="BF217" s="16" t="s">
        <v>1762</v>
      </c>
      <c r="BG217" s="16" t="s">
        <v>1762</v>
      </c>
      <c r="BH217" s="16" t="s">
        <v>1762</v>
      </c>
      <c r="BI217" s="16" t="s">
        <v>1762</v>
      </c>
      <c r="BJ217" s="16" t="s">
        <v>1770</v>
      </c>
      <c r="BK217" s="16" t="s">
        <v>1762</v>
      </c>
      <c r="BL217" s="16" t="s">
        <v>1762</v>
      </c>
      <c r="BM217" s="16" t="s">
        <v>418</v>
      </c>
      <c r="BN217" s="16" t="s">
        <v>1771</v>
      </c>
      <c r="BO217" s="16" t="s">
        <v>938</v>
      </c>
      <c r="BP217" s="16" t="s">
        <v>1755</v>
      </c>
      <c r="BQ217" s="16" t="s">
        <v>1754</v>
      </c>
      <c r="BS217" s="16" t="s">
        <v>1758</v>
      </c>
      <c r="BT217" s="16" t="n">
        <f aca="false">49-(COUNTBLANK(U217:BQ217))</f>
        <v>49</v>
      </c>
      <c r="BU217" s="16" t="str">
        <f aca="false">CONCATENATE("*",BS217,"*")</f>
        <v>*burst*</v>
      </c>
      <c r="BV217" s="16" t="n">
        <f aca="false">COUNTIFS(U217:BQ217,BU217)</f>
        <v>0</v>
      </c>
      <c r="BW217" s="18" t="n">
        <f aca="false">BV217/BT217</f>
        <v>0</v>
      </c>
      <c r="BX217" s="16" t="s">
        <v>1772</v>
      </c>
      <c r="BY217" s="16" t="n">
        <f aca="false">COUNTIFS(U217:BQ217,BX217)</f>
        <v>0</v>
      </c>
      <c r="BZ217" s="18" t="n">
        <f aca="false">IF(BY217="","",(BY217/BT217))</f>
        <v>0</v>
      </c>
      <c r="CA217" s="16" t="n">
        <f aca="false">COUNTIFS(U217:BQ217,BU218)</f>
        <v>0</v>
      </c>
      <c r="CB217" s="16" t="str">
        <f aca="false">IF(BX217="",BU217,BX217)</f>
        <v>*break*</v>
      </c>
      <c r="CC217" s="16" t="n">
        <f aca="false">COUNTIFS(U217:BQ217,CB218)</f>
        <v>0</v>
      </c>
      <c r="CD217" s="18" t="n">
        <f aca="false">CC217/BT217</f>
        <v>0</v>
      </c>
      <c r="CE217" s="16" t="s">
        <v>1772</v>
      </c>
      <c r="CF217" s="18" t="n">
        <f aca="false">(COUNTIFS(U217:BQ217,CE217))/BT217</f>
        <v>0</v>
      </c>
      <c r="CH217" s="16" t="s">
        <v>1773</v>
      </c>
      <c r="CI217" s="18" t="n">
        <v>0.0612244897959184</v>
      </c>
      <c r="CJ217" s="18" t="n">
        <v>0.39</v>
      </c>
      <c r="CK217" s="16" t="s">
        <v>1765</v>
      </c>
      <c r="CL217" s="16" t="s">
        <v>1774</v>
      </c>
      <c r="CP217" s="0" t="s">
        <v>1768</v>
      </c>
      <c r="CQ217" s="14" t="n">
        <v>0.0204081632653061</v>
      </c>
      <c r="CR217" s="0" t="str">
        <f aca="false">CONCATENATE(CP217,CS217)</f>
        <v>crumble*</v>
      </c>
      <c r="CS217" s="0" t="s">
        <v>3639</v>
      </c>
      <c r="CT217" s="0" t="n">
        <f aca="false">CP216</f>
        <v>0</v>
      </c>
      <c r="CU217" s="0" t="str">
        <f aca="false">CONCATENATE(CT217,CS217)</f>
        <v>0*</v>
      </c>
      <c r="CV217" s="14" t="n">
        <f aca="false">(COUNTIFS(U217:BQ217,CU217))/BT217</f>
        <v>0</v>
      </c>
      <c r="CX217" s="16" t="s">
        <v>3650</v>
      </c>
      <c r="CY217" s="16" t="s">
        <v>3719</v>
      </c>
      <c r="CZ217" s="16" t="s">
        <v>3701</v>
      </c>
    </row>
    <row r="218" customFormat="false" ht="14.4" hidden="false" customHeight="false" outlineLevel="0" collapsed="false">
      <c r="A218" s="4" t="s">
        <v>195</v>
      </c>
      <c r="B218" s="17" t="n">
        <v>1</v>
      </c>
      <c r="C218" s="17" t="n">
        <v>2</v>
      </c>
      <c r="D218" s="17" t="n">
        <v>2</v>
      </c>
      <c r="E218" s="17" t="n">
        <v>59</v>
      </c>
      <c r="F218" s="17" t="n">
        <v>29</v>
      </c>
      <c r="G218" s="17" t="n">
        <v>3</v>
      </c>
      <c r="H218" s="4" t="n">
        <v>3029</v>
      </c>
      <c r="I218" s="4" t="n">
        <v>13029</v>
      </c>
      <c r="J218" s="4" t="n">
        <v>3029</v>
      </c>
      <c r="K218" s="4" t="s">
        <v>200</v>
      </c>
      <c r="L218" s="4" t="s">
        <v>132</v>
      </c>
      <c r="M218" s="16" t="s">
        <v>1775</v>
      </c>
      <c r="N218" s="16" t="s">
        <v>1752</v>
      </c>
      <c r="O218" s="16" t="s">
        <v>1753</v>
      </c>
      <c r="R218" s="16" t="n">
        <f aca="false">(1+LEN(N218)-LEN(SUBSTITUTE(N218," ","")))+1</f>
        <v>6</v>
      </c>
      <c r="S218" s="16" t="n">
        <f aca="false">(1+LEN(O218)-LEN(SUBSTITUTE(O218," ","")))</f>
        <v>10</v>
      </c>
      <c r="T218" s="16" t="s">
        <v>1553</v>
      </c>
      <c r="U218" s="16" t="s">
        <v>1765</v>
      </c>
      <c r="V218" s="16" t="s">
        <v>1777</v>
      </c>
      <c r="W218" s="16" t="s">
        <v>1765</v>
      </c>
      <c r="X218" s="16" t="s">
        <v>1765</v>
      </c>
      <c r="Y218" s="16" t="s">
        <v>1768</v>
      </c>
      <c r="Z218" s="16" t="s">
        <v>1765</v>
      </c>
      <c r="AA218" s="16" t="s">
        <v>1778</v>
      </c>
      <c r="AB218" s="16" t="s">
        <v>1765</v>
      </c>
      <c r="AC218" s="16" t="s">
        <v>1765</v>
      </c>
      <c r="AD218" s="16" t="s">
        <v>1779</v>
      </c>
      <c r="AE218" s="16" t="s">
        <v>1765</v>
      </c>
      <c r="AF218" s="16" t="s">
        <v>1755</v>
      </c>
      <c r="AG218" s="16" t="s">
        <v>1780</v>
      </c>
      <c r="AH218" s="16" t="s">
        <v>1765</v>
      </c>
      <c r="AI218" s="16" t="s">
        <v>1781</v>
      </c>
      <c r="AJ218" s="16" t="s">
        <v>1761</v>
      </c>
      <c r="AK218" s="16" t="s">
        <v>1782</v>
      </c>
      <c r="AL218" s="16" t="s">
        <v>1765</v>
      </c>
      <c r="AM218" s="16" t="s">
        <v>1755</v>
      </c>
      <c r="AN218" s="16" t="s">
        <v>1765</v>
      </c>
      <c r="AO218" s="16" t="s">
        <v>1755</v>
      </c>
      <c r="AP218" s="16" t="s">
        <v>1783</v>
      </c>
      <c r="AQ218" s="16" t="s">
        <v>1784</v>
      </c>
      <c r="AR218" s="16" t="s">
        <v>1765</v>
      </c>
      <c r="AS218" s="16" t="s">
        <v>235</v>
      </c>
      <c r="AT218" s="16" t="s">
        <v>1765</v>
      </c>
      <c r="AU218" s="16" t="s">
        <v>1765</v>
      </c>
      <c r="AV218" s="16" t="s">
        <v>1765</v>
      </c>
      <c r="AW218" s="16" t="s">
        <v>1761</v>
      </c>
      <c r="AX218" s="16" t="s">
        <v>1781</v>
      </c>
      <c r="AY218" s="16" t="s">
        <v>1785</v>
      </c>
      <c r="AZ218" s="16" t="s">
        <v>1763</v>
      </c>
      <c r="BA218" s="16" t="s">
        <v>1765</v>
      </c>
      <c r="BB218" s="16" t="s">
        <v>1765</v>
      </c>
      <c r="BC218" s="16" t="s">
        <v>1765</v>
      </c>
      <c r="BD218" s="16" t="s">
        <v>1761</v>
      </c>
      <c r="BE218" s="16" t="s">
        <v>1780</v>
      </c>
      <c r="BF218" s="16" t="s">
        <v>1765</v>
      </c>
      <c r="BG218" s="16" t="s">
        <v>1765</v>
      </c>
      <c r="BH218" s="16" t="s">
        <v>1765</v>
      </c>
      <c r="BI218" s="16" t="s">
        <v>1780</v>
      </c>
      <c r="BJ218" s="16" t="s">
        <v>1765</v>
      </c>
      <c r="BK218" s="16" t="s">
        <v>1786</v>
      </c>
      <c r="BL218" s="16" t="s">
        <v>1765</v>
      </c>
      <c r="BM218" s="16" t="s">
        <v>503</v>
      </c>
      <c r="BN218" s="16" t="s">
        <v>1765</v>
      </c>
      <c r="BO218" s="16" t="s">
        <v>1765</v>
      </c>
      <c r="BP218" s="16" t="s">
        <v>1765</v>
      </c>
      <c r="BQ218" s="16" t="s">
        <v>938</v>
      </c>
      <c r="BS218" s="16" t="s">
        <v>1765</v>
      </c>
      <c r="BT218" s="16" t="n">
        <f aca="false">49-(COUNTBLANK(U218:BQ218))</f>
        <v>49</v>
      </c>
      <c r="BU218" s="16" t="str">
        <f aca="false">CONCATENATE("*",BS218,"*")</f>
        <v>*flood*</v>
      </c>
      <c r="BV218" s="16" t="n">
        <f aca="false">COUNTIFS(U218:BQ218,BU218)</f>
        <v>0</v>
      </c>
      <c r="BW218" s="18" t="n">
        <f aca="false">BV218/BT218</f>
        <v>0</v>
      </c>
      <c r="BZ218" s="18" t="str">
        <f aca="false">IF(BY218="","",(BY218/BT218))</f>
        <v/>
      </c>
      <c r="CA218" s="16" t="n">
        <f aca="false">COUNTIFS(U218:BQ218,BU217)</f>
        <v>0</v>
      </c>
      <c r="CB218" s="16" t="str">
        <f aca="false">IF(BX218="",BU218,BX218)</f>
        <v>*flood*</v>
      </c>
      <c r="CC218" s="16" t="n">
        <f aca="false">COUNTIFS(U218:BQ218,CB217)</f>
        <v>0</v>
      </c>
      <c r="CD218" s="18" t="n">
        <f aca="false">CC218/BT218</f>
        <v>0</v>
      </c>
      <c r="CE218" s="16" t="s">
        <v>1787</v>
      </c>
      <c r="CF218" s="18" t="n">
        <f aca="false">(COUNTIFS(U218:BQ218,CE218))/BT218</f>
        <v>0</v>
      </c>
      <c r="CH218" s="16" t="s">
        <v>1788</v>
      </c>
      <c r="CI218" s="18" t="n">
        <v>0</v>
      </c>
      <c r="CJ218" s="18" t="n">
        <v>0.57</v>
      </c>
      <c r="CK218" s="16" t="s">
        <v>1762</v>
      </c>
      <c r="CL218" s="16" t="s">
        <v>1774</v>
      </c>
      <c r="CX218" s="16" t="s">
        <v>3650</v>
      </c>
      <c r="CY218" s="16" t="s">
        <v>3719</v>
      </c>
      <c r="CZ218" s="16" t="s">
        <v>3701</v>
      </c>
    </row>
    <row r="219" customFormat="false" ht="14.4" hidden="false" customHeight="false" outlineLevel="0" collapsed="false">
      <c r="A219" s="4" t="s">
        <v>131</v>
      </c>
      <c r="B219" s="17" t="n">
        <v>1</v>
      </c>
      <c r="C219" s="17" t="n">
        <v>2</v>
      </c>
      <c r="D219" s="17" t="n">
        <v>1</v>
      </c>
      <c r="E219" s="17" t="n">
        <v>62</v>
      </c>
      <c r="F219" s="17" t="n">
        <v>31</v>
      </c>
      <c r="G219" s="17" t="n">
        <v>2</v>
      </c>
      <c r="H219" s="4" t="n">
        <v>2031</v>
      </c>
      <c r="I219" s="4" t="n">
        <v>12031</v>
      </c>
      <c r="J219" s="4" t="n">
        <v>2031</v>
      </c>
      <c r="K219" s="4" t="n">
        <v>22031</v>
      </c>
      <c r="L219" s="4" t="s">
        <v>132</v>
      </c>
      <c r="M219" s="16" t="s">
        <v>1838</v>
      </c>
      <c r="N219" s="16" t="s">
        <v>1839</v>
      </c>
      <c r="O219" s="16" t="s">
        <v>1878</v>
      </c>
      <c r="P219" s="16" t="s">
        <v>1841</v>
      </c>
      <c r="Q219" s="16" t="s">
        <v>137</v>
      </c>
      <c r="R219" s="16" t="n">
        <f aca="false">(1+LEN(N219)-LEN(SUBSTITUTE(N219," ","")))+1</f>
        <v>6</v>
      </c>
      <c r="S219" s="16" t="n">
        <f aca="false">(1+LEN(O219)-LEN(SUBSTITUTE(O219," ","")))</f>
        <v>9</v>
      </c>
      <c r="T219" s="16" t="s">
        <v>1792</v>
      </c>
      <c r="U219" s="16" t="s">
        <v>1842</v>
      </c>
      <c r="V219" s="16" t="s">
        <v>1843</v>
      </c>
      <c r="W219" s="16" t="s">
        <v>1844</v>
      </c>
      <c r="X219" s="16" t="s">
        <v>1845</v>
      </c>
      <c r="Y219" s="16" t="s">
        <v>1846</v>
      </c>
      <c r="Z219" s="16" t="s">
        <v>1847</v>
      </c>
      <c r="AA219" s="16" t="s">
        <v>1848</v>
      </c>
      <c r="AB219" s="16" t="s">
        <v>1845</v>
      </c>
      <c r="AC219" s="16" t="s">
        <v>1849</v>
      </c>
      <c r="AD219" s="16" t="s">
        <v>1850</v>
      </c>
      <c r="AE219" s="16" t="s">
        <v>1851</v>
      </c>
      <c r="AF219" s="16" t="s">
        <v>1852</v>
      </c>
      <c r="AG219" s="16" t="s">
        <v>1365</v>
      </c>
      <c r="AH219" s="16" t="s">
        <v>1853</v>
      </c>
      <c r="AI219" s="16" t="s">
        <v>1854</v>
      </c>
      <c r="AJ219" s="16" t="s">
        <v>1855</v>
      </c>
      <c r="AK219" s="16" t="s">
        <v>1309</v>
      </c>
      <c r="AL219" s="16" t="s">
        <v>1856</v>
      </c>
      <c r="AM219" s="16" t="s">
        <v>1857</v>
      </c>
      <c r="AN219" s="16" t="s">
        <v>1858</v>
      </c>
      <c r="AO219" s="16" t="s">
        <v>1845</v>
      </c>
      <c r="AP219" s="16" t="s">
        <v>1859</v>
      </c>
      <c r="AQ219" s="16" t="s">
        <v>1845</v>
      </c>
      <c r="AR219" s="16" t="s">
        <v>1857</v>
      </c>
      <c r="AS219" s="16" t="s">
        <v>1845</v>
      </c>
      <c r="AT219" s="16" t="s">
        <v>1845</v>
      </c>
      <c r="AU219" s="16" t="s">
        <v>304</v>
      </c>
      <c r="AV219" s="16" t="s">
        <v>1860</v>
      </c>
      <c r="AW219" s="16" t="s">
        <v>1861</v>
      </c>
      <c r="AX219" s="16" t="s">
        <v>1862</v>
      </c>
      <c r="AY219" s="16" t="s">
        <v>1863</v>
      </c>
      <c r="AZ219" s="16" t="s">
        <v>1864</v>
      </c>
      <c r="BA219" s="16" t="s">
        <v>1858</v>
      </c>
      <c r="BB219" s="16" t="s">
        <v>1865</v>
      </c>
      <c r="BC219" s="16" t="s">
        <v>1866</v>
      </c>
      <c r="BD219" s="16" t="s">
        <v>1867</v>
      </c>
      <c r="BF219" s="16" t="s">
        <v>1868</v>
      </c>
      <c r="BG219" s="16" t="s">
        <v>1845</v>
      </c>
      <c r="BH219" s="16" t="s">
        <v>1869</v>
      </c>
      <c r="BI219" s="16" t="s">
        <v>1845</v>
      </c>
      <c r="BJ219" s="16" t="s">
        <v>1870</v>
      </c>
      <c r="BK219" s="16" t="s">
        <v>1871</v>
      </c>
      <c r="BL219" s="16" t="s">
        <v>1872</v>
      </c>
      <c r="BM219" s="16" t="s">
        <v>1861</v>
      </c>
      <c r="BN219" s="16" t="s">
        <v>1861</v>
      </c>
      <c r="BO219" s="16" t="s">
        <v>1098</v>
      </c>
      <c r="BP219" s="16" t="s">
        <v>1845</v>
      </c>
      <c r="BQ219" s="16" t="s">
        <v>1873</v>
      </c>
      <c r="BS219" s="16" t="s">
        <v>1845</v>
      </c>
      <c r="BT219" s="16" t="n">
        <f aca="false">49-(COUNTBLANK(U219:BQ219))</f>
        <v>48</v>
      </c>
      <c r="BU219" s="16" t="str">
        <f aca="false">CONCATENATE("*",BS219,"*")</f>
        <v>*teach*</v>
      </c>
      <c r="BV219" s="16" t="n">
        <f aca="false">COUNTIFS(U219:BQ219,BU219)</f>
        <v>0</v>
      </c>
      <c r="BW219" s="18" t="n">
        <f aca="false">BV219/BT219</f>
        <v>0</v>
      </c>
      <c r="BZ219" s="18" t="str">
        <f aca="false">IF(BY219="","",(BY219/BT219))</f>
        <v/>
      </c>
      <c r="CA219" s="16" t="n">
        <f aca="false">COUNTIFS(U219:BQ219,BU220)</f>
        <v>0</v>
      </c>
      <c r="CB219" s="16" t="str">
        <f aca="false">IF(BX219="",BU219,BX219)</f>
        <v>*teach*</v>
      </c>
      <c r="CC219" s="16" t="n">
        <f aca="false">COUNTIFS(U219:BQ219,CB220)</f>
        <v>0</v>
      </c>
      <c r="CD219" s="18" t="n">
        <f aca="false">CC219/BT219</f>
        <v>0</v>
      </c>
      <c r="CE219" s="16" t="s">
        <v>1874</v>
      </c>
      <c r="CF219" s="18" t="n">
        <f aca="false">(COUNTIFS(U219:BQ219,CE219))/BT219</f>
        <v>0</v>
      </c>
      <c r="CH219" s="16" t="s">
        <v>1875</v>
      </c>
      <c r="CI219" s="18" t="n">
        <v>0.0208333333333333</v>
      </c>
      <c r="CJ219" s="18" t="n">
        <v>0.44</v>
      </c>
      <c r="CK219" s="16" t="s">
        <v>1850</v>
      </c>
      <c r="CL219" s="16" t="s">
        <v>1876</v>
      </c>
      <c r="CP219" s="0" t="s">
        <v>3765</v>
      </c>
      <c r="CQ219" s="14" t="n">
        <v>0</v>
      </c>
      <c r="CR219" s="0" t="str">
        <f aca="false">CONCATENATE(CP219,CS219)</f>
        <v>lecture*</v>
      </c>
      <c r="CS219" s="0" t="s">
        <v>3639</v>
      </c>
      <c r="CT219" s="0" t="str">
        <f aca="false">CP220</f>
        <v>absorb</v>
      </c>
      <c r="CU219" s="0" t="str">
        <f aca="false">CONCATENATE(CT219,CS219)</f>
        <v>absorb*</v>
      </c>
      <c r="CV219" s="14" t="n">
        <f aca="false">(COUNTIFS(U219:BQ219,CU219))/BT219</f>
        <v>0</v>
      </c>
      <c r="CX219" s="16" t="s">
        <v>3650</v>
      </c>
      <c r="CY219" s="16" t="s">
        <v>3720</v>
      </c>
      <c r="CZ219" s="16" t="s">
        <v>3701</v>
      </c>
    </row>
    <row r="220" customFormat="false" ht="14.4" hidden="false" customHeight="false" outlineLevel="0" collapsed="false">
      <c r="A220" s="4" t="s">
        <v>167</v>
      </c>
      <c r="B220" s="17" t="n">
        <v>1</v>
      </c>
      <c r="C220" s="17" t="n">
        <v>2</v>
      </c>
      <c r="D220" s="17" t="n">
        <v>2</v>
      </c>
      <c r="E220" s="17" t="n">
        <v>62</v>
      </c>
      <c r="F220" s="17" t="n">
        <v>31</v>
      </c>
      <c r="G220" s="17" t="n">
        <v>3</v>
      </c>
      <c r="H220" s="4" t="n">
        <v>3031</v>
      </c>
      <c r="I220" s="4" t="n">
        <v>13031</v>
      </c>
      <c r="J220" s="4" t="n">
        <v>3031</v>
      </c>
      <c r="K220" s="4" t="n">
        <v>23031</v>
      </c>
      <c r="L220" s="4" t="s">
        <v>132</v>
      </c>
      <c r="M220" s="16" t="s">
        <v>1877</v>
      </c>
      <c r="N220" s="16" t="s">
        <v>1839</v>
      </c>
      <c r="O220" s="16" t="s">
        <v>1840</v>
      </c>
      <c r="P220" s="16" t="s">
        <v>1879</v>
      </c>
      <c r="Q220" s="16" t="s">
        <v>137</v>
      </c>
      <c r="R220" s="16" t="n">
        <f aca="false">(1+LEN(N220)-LEN(SUBSTITUTE(N220," ","")))+1</f>
        <v>6</v>
      </c>
      <c r="S220" s="16" t="n">
        <f aca="false">(1+LEN(O220)-LEN(SUBSTITUTE(O220," ","")))</f>
        <v>9</v>
      </c>
      <c r="T220" s="16" t="s">
        <v>1792</v>
      </c>
      <c r="U220" s="16" t="s">
        <v>1309</v>
      </c>
      <c r="V220" s="20" t="s">
        <v>1880</v>
      </c>
      <c r="W220" s="16" t="s">
        <v>1881</v>
      </c>
      <c r="X220" s="16" t="s">
        <v>1882</v>
      </c>
      <c r="Y220" s="20" t="s">
        <v>1883</v>
      </c>
      <c r="Z220" s="20" t="s">
        <v>1884</v>
      </c>
      <c r="AA220" s="16" t="s">
        <v>1885</v>
      </c>
      <c r="AB220" s="16" t="s">
        <v>776</v>
      </c>
      <c r="AC220" s="20" t="s">
        <v>1886</v>
      </c>
      <c r="AD220" s="16" t="s">
        <v>1887</v>
      </c>
      <c r="AE220" s="16" t="s">
        <v>1888</v>
      </c>
      <c r="AF220" s="16" t="s">
        <v>1889</v>
      </c>
      <c r="AG220" s="16" t="s">
        <v>1890</v>
      </c>
      <c r="AH220" s="20" t="s">
        <v>1098</v>
      </c>
      <c r="AI220" s="16" t="s">
        <v>1891</v>
      </c>
      <c r="AJ220" s="16" t="s">
        <v>1892</v>
      </c>
      <c r="AK220" s="20" t="s">
        <v>1893</v>
      </c>
      <c r="AL220" s="16" t="s">
        <v>1894</v>
      </c>
      <c r="AM220" s="20" t="s">
        <v>1098</v>
      </c>
      <c r="AN220" s="20" t="s">
        <v>1884</v>
      </c>
      <c r="AO220" s="16" t="s">
        <v>1895</v>
      </c>
      <c r="AP220" s="16" t="s">
        <v>1896</v>
      </c>
      <c r="AQ220" s="20" t="s">
        <v>1884</v>
      </c>
      <c r="AR220" s="16" t="s">
        <v>1897</v>
      </c>
      <c r="AS220" s="16" t="s">
        <v>1898</v>
      </c>
      <c r="AT220" s="16" t="s">
        <v>192</v>
      </c>
      <c r="AU220" s="20" t="s">
        <v>1884</v>
      </c>
      <c r="AV220" s="16" t="s">
        <v>1863</v>
      </c>
      <c r="AW220" s="20" t="s">
        <v>1899</v>
      </c>
      <c r="AX220" s="20" t="s">
        <v>1098</v>
      </c>
      <c r="AY220" s="20" t="s">
        <v>1098</v>
      </c>
      <c r="AZ220" s="16" t="s">
        <v>1900</v>
      </c>
      <c r="BA220" s="16" t="s">
        <v>1901</v>
      </c>
      <c r="BB220" s="20" t="s">
        <v>1850</v>
      </c>
      <c r="BC220" s="20" t="s">
        <v>1902</v>
      </c>
      <c r="BD220" s="16" t="s">
        <v>1868</v>
      </c>
      <c r="BE220" s="20" t="s">
        <v>1903</v>
      </c>
      <c r="BF220" s="16" t="s">
        <v>149</v>
      </c>
      <c r="BG220" s="20" t="s">
        <v>1098</v>
      </c>
      <c r="BH220" s="16" t="s">
        <v>154</v>
      </c>
      <c r="BI220" s="16" t="s">
        <v>1904</v>
      </c>
      <c r="BJ220" s="16" t="s">
        <v>1868</v>
      </c>
      <c r="BK220" s="16" t="s">
        <v>1905</v>
      </c>
      <c r="BL220" s="16" t="s">
        <v>1906</v>
      </c>
      <c r="BM220" s="20" t="s">
        <v>1850</v>
      </c>
      <c r="BN220" s="16" t="s">
        <v>1907</v>
      </c>
      <c r="BO220" s="16" t="s">
        <v>1885</v>
      </c>
      <c r="BQ220" s="16" t="s">
        <v>1796</v>
      </c>
      <c r="BS220" s="16" t="s">
        <v>1850</v>
      </c>
      <c r="BT220" s="16" t="n">
        <f aca="false">49-(COUNTBLANK(U220:BQ220))</f>
        <v>48</v>
      </c>
      <c r="BU220" s="16" t="str">
        <f aca="false">CONCATENATE("*",BS220,"*")</f>
        <v>*learn*</v>
      </c>
      <c r="BV220" s="16" t="n">
        <f aca="false">COUNTIFS(U220:BQ220,BU220)</f>
        <v>0</v>
      </c>
      <c r="BW220" s="18" t="n">
        <f aca="false">BV220/BT220</f>
        <v>0</v>
      </c>
      <c r="BZ220" s="18" t="str">
        <f aca="false">IF(BY220="","",(BY220/BT220))</f>
        <v/>
      </c>
      <c r="CA220" s="16" t="n">
        <f aca="false">COUNTIFS(U220:BQ220,BU219)</f>
        <v>0</v>
      </c>
      <c r="CB220" s="16" t="str">
        <f aca="false">IF(BX220="",BU220,BX220)</f>
        <v>*learn*</v>
      </c>
      <c r="CC220" s="16" t="n">
        <f aca="false">COUNTIFS(U220:BQ220,CB219)</f>
        <v>0</v>
      </c>
      <c r="CD220" s="18" t="n">
        <f aca="false">CC220/BT220</f>
        <v>0</v>
      </c>
      <c r="CE220" s="16" t="s">
        <v>1908</v>
      </c>
      <c r="CF220" s="18" t="n">
        <f aca="false">(COUNTIFS(U220:BQ220,CE220))/BT220</f>
        <v>0</v>
      </c>
      <c r="CG220" s="20" t="s">
        <v>1909</v>
      </c>
      <c r="CH220" s="16" t="s">
        <v>1910</v>
      </c>
      <c r="CI220" s="18" t="n">
        <v>0</v>
      </c>
      <c r="CJ220" s="18" t="n">
        <v>0.21</v>
      </c>
      <c r="CK220" s="16" t="s">
        <v>1845</v>
      </c>
      <c r="CL220" s="16" t="s">
        <v>1876</v>
      </c>
      <c r="CP220" s="0" t="s">
        <v>2742</v>
      </c>
      <c r="CQ220" s="14" t="n">
        <v>0</v>
      </c>
      <c r="CR220" s="0" t="str">
        <f aca="false">CONCATENATE(CP220,CS220)</f>
        <v>absorb*</v>
      </c>
      <c r="CS220" s="0" t="s">
        <v>3639</v>
      </c>
      <c r="CT220" s="0" t="str">
        <f aca="false">CP219</f>
        <v>lecture</v>
      </c>
      <c r="CU220" s="0" t="str">
        <f aca="false">CONCATENATE(CT220,CS220)</f>
        <v>lecture*</v>
      </c>
      <c r="CV220" s="14" t="n">
        <f aca="false">(COUNTIFS(U220:BQ220,CU220))/BT220</f>
        <v>0</v>
      </c>
      <c r="CX220" s="16" t="s">
        <v>3650</v>
      </c>
      <c r="CY220" s="16" t="s">
        <v>3720</v>
      </c>
      <c r="CZ220" s="16" t="s">
        <v>3701</v>
      </c>
    </row>
    <row r="221" customFormat="false" ht="14.4" hidden="false" customHeight="false" outlineLevel="0" collapsed="false">
      <c r="A221" s="4" t="s">
        <v>131</v>
      </c>
      <c r="B221" s="17" t="n">
        <v>1</v>
      </c>
      <c r="C221" s="17" t="n">
        <v>2</v>
      </c>
      <c r="D221" s="17" t="n">
        <v>1</v>
      </c>
      <c r="E221" s="17" t="n">
        <v>65</v>
      </c>
      <c r="F221" s="17" t="n">
        <v>33</v>
      </c>
      <c r="G221" s="17" t="n">
        <v>2</v>
      </c>
      <c r="H221" s="4" t="n">
        <v>2033</v>
      </c>
      <c r="I221" s="4" t="n">
        <v>12033</v>
      </c>
      <c r="J221" s="4" t="n">
        <v>2033</v>
      </c>
      <c r="K221" s="4" t="n">
        <v>22033</v>
      </c>
      <c r="L221" s="4" t="s">
        <v>132</v>
      </c>
      <c r="M221" s="16" t="s">
        <v>1971</v>
      </c>
      <c r="N221" s="16" t="s">
        <v>1972</v>
      </c>
      <c r="O221" s="16" t="s">
        <v>2000</v>
      </c>
      <c r="P221" s="16" t="s">
        <v>1974</v>
      </c>
      <c r="Q221" s="16" t="s">
        <v>137</v>
      </c>
      <c r="R221" s="16" t="n">
        <f aca="false">(1+LEN(N221)-LEN(SUBSTITUTE(N221," ","")))+1</f>
        <v>5</v>
      </c>
      <c r="S221" s="16" t="n">
        <f aca="false">(1+LEN(O221)-LEN(SUBSTITUTE(O221," ","")))</f>
        <v>8</v>
      </c>
      <c r="T221" s="16" t="s">
        <v>1792</v>
      </c>
      <c r="U221" s="16" t="s">
        <v>1975</v>
      </c>
      <c r="V221" s="16" t="s">
        <v>1976</v>
      </c>
      <c r="W221" s="16" t="s">
        <v>1977</v>
      </c>
      <c r="X221" s="16" t="s">
        <v>1975</v>
      </c>
      <c r="Y221" s="16" t="s">
        <v>1978</v>
      </c>
      <c r="Z221" s="16" t="s">
        <v>1975</v>
      </c>
      <c r="AA221" s="16" t="s">
        <v>1979</v>
      </c>
      <c r="AB221" s="16" t="s">
        <v>1980</v>
      </c>
      <c r="AC221" s="16" t="s">
        <v>1981</v>
      </c>
      <c r="AD221" s="16" t="s">
        <v>711</v>
      </c>
      <c r="AE221" s="16" t="s">
        <v>1982</v>
      </c>
      <c r="AF221" s="16" t="s">
        <v>1983</v>
      </c>
      <c r="AG221" s="16" t="s">
        <v>1984</v>
      </c>
      <c r="AH221" s="16" t="s">
        <v>1975</v>
      </c>
      <c r="AI221" s="16" t="s">
        <v>1985</v>
      </c>
      <c r="AJ221" s="16" t="s">
        <v>1986</v>
      </c>
      <c r="AK221" s="16" t="s">
        <v>711</v>
      </c>
      <c r="AL221" s="16" t="s">
        <v>1987</v>
      </c>
      <c r="AM221" s="16" t="s">
        <v>1975</v>
      </c>
      <c r="AN221" s="16" t="s">
        <v>711</v>
      </c>
      <c r="AO221" s="16" t="s">
        <v>1625</v>
      </c>
      <c r="AP221" s="16" t="s">
        <v>1975</v>
      </c>
      <c r="AQ221" s="16" t="s">
        <v>967</v>
      </c>
      <c r="AR221" s="16" t="s">
        <v>1975</v>
      </c>
      <c r="AS221" s="16" t="s">
        <v>1988</v>
      </c>
      <c r="AT221" s="16" t="s">
        <v>1975</v>
      </c>
      <c r="AU221" s="16" t="s">
        <v>711</v>
      </c>
      <c r="AV221" s="16" t="s">
        <v>1989</v>
      </c>
      <c r="AW221" s="16" t="s">
        <v>1975</v>
      </c>
      <c r="AX221" s="16" t="s">
        <v>1975</v>
      </c>
      <c r="AY221" s="16" t="s">
        <v>711</v>
      </c>
      <c r="AZ221" s="16" t="s">
        <v>1990</v>
      </c>
      <c r="BA221" s="16" t="s">
        <v>1991</v>
      </c>
      <c r="BB221" s="16" t="s">
        <v>1975</v>
      </c>
      <c r="BC221" s="16" t="s">
        <v>1992</v>
      </c>
      <c r="BD221" s="16" t="s">
        <v>1987</v>
      </c>
      <c r="BE221" s="16" t="s">
        <v>1987</v>
      </c>
      <c r="BF221" s="16" t="s">
        <v>1975</v>
      </c>
      <c r="BG221" s="16" t="s">
        <v>1975</v>
      </c>
      <c r="BH221" s="16" t="s">
        <v>1993</v>
      </c>
      <c r="BI221" s="16" t="s">
        <v>711</v>
      </c>
      <c r="BJ221" s="16" t="s">
        <v>1994</v>
      </c>
      <c r="BK221" s="16" t="s">
        <v>1975</v>
      </c>
      <c r="BL221" s="16" t="s">
        <v>1995</v>
      </c>
      <c r="BM221" s="16" t="s">
        <v>1987</v>
      </c>
      <c r="BN221" s="16" t="s">
        <v>1986</v>
      </c>
      <c r="BO221" s="16" t="s">
        <v>1975</v>
      </c>
      <c r="BP221" s="16" t="s">
        <v>1993</v>
      </c>
      <c r="BQ221" s="16" t="s">
        <v>1986</v>
      </c>
      <c r="BS221" s="16" t="s">
        <v>711</v>
      </c>
      <c r="BT221" s="16" t="n">
        <f aca="false">49-(COUNTBLANK(U221:BQ221))</f>
        <v>49</v>
      </c>
      <c r="BU221" s="16" t="str">
        <f aca="false">CONCATENATE("*",BS221,"*")</f>
        <v>*watch*</v>
      </c>
      <c r="BV221" s="16" t="n">
        <f aca="false">COUNTIFS(U221:BQ221,BU221)</f>
        <v>0</v>
      </c>
      <c r="BW221" s="18" t="n">
        <f aca="false">BV221/BT221</f>
        <v>0</v>
      </c>
      <c r="BZ221" s="18" t="str">
        <f aca="false">IF(BY221="","",(BY221/BT221))</f>
        <v/>
      </c>
      <c r="CA221" s="16" t="n">
        <f aca="false">COUNTIFS(U221:BQ221,BU222)</f>
        <v>0</v>
      </c>
      <c r="CB221" s="16" t="str">
        <f aca="false">IF(BX221="",BU221,BX221)</f>
        <v>*watch*</v>
      </c>
      <c r="CC221" s="16" t="n">
        <f aca="false">COUNTIFS(U221:BQ221,CB222)</f>
        <v>0</v>
      </c>
      <c r="CD221" s="18" t="n">
        <f aca="false">CC221/BT221</f>
        <v>0</v>
      </c>
      <c r="CE221" s="16" t="s">
        <v>1996</v>
      </c>
      <c r="CF221" s="18" t="n">
        <f aca="false">(COUNTIFS(U221:BQ221,CE221))/BT221</f>
        <v>0</v>
      </c>
      <c r="CH221" s="16" t="s">
        <v>1997</v>
      </c>
      <c r="CI221" s="18" t="n">
        <v>0</v>
      </c>
      <c r="CJ221" s="18" t="n">
        <v>0.31</v>
      </c>
      <c r="CK221" s="16" t="s">
        <v>2001</v>
      </c>
      <c r="CL221" s="16" t="s">
        <v>1998</v>
      </c>
      <c r="CP221" s="0" t="s">
        <v>3766</v>
      </c>
      <c r="CQ221" s="14" t="n">
        <v>0</v>
      </c>
      <c r="CR221" s="0" t="str">
        <f aca="false">CONCATENATE(CP221,CS221)</f>
        <v>gaze*</v>
      </c>
      <c r="CS221" s="0" t="s">
        <v>3639</v>
      </c>
      <c r="CT221" s="0" t="str">
        <f aca="false">CP220</f>
        <v>absorb</v>
      </c>
      <c r="CU221" s="0" t="str">
        <f aca="false">CONCATENATE(CT221,CS221)</f>
        <v>absorb*</v>
      </c>
      <c r="CV221" s="14" t="n">
        <f aca="false">(COUNTIFS(U221:BQ221,CU221))/BT221</f>
        <v>0</v>
      </c>
      <c r="CX221" s="16" t="s">
        <v>3650</v>
      </c>
      <c r="CY221" s="16" t="s">
        <v>3721</v>
      </c>
      <c r="CZ221" s="16" t="s">
        <v>3701</v>
      </c>
    </row>
    <row r="222" customFormat="false" ht="14.4" hidden="false" customHeight="false" outlineLevel="0" collapsed="false">
      <c r="A222" s="4" t="s">
        <v>167</v>
      </c>
      <c r="B222" s="17" t="n">
        <v>1</v>
      </c>
      <c r="C222" s="17" t="n">
        <v>2</v>
      </c>
      <c r="D222" s="17" t="n">
        <v>2</v>
      </c>
      <c r="E222" s="17" t="n">
        <v>65</v>
      </c>
      <c r="F222" s="17" t="n">
        <v>33</v>
      </c>
      <c r="G222" s="17" t="n">
        <v>3</v>
      </c>
      <c r="H222" s="4" t="n">
        <v>3033</v>
      </c>
      <c r="I222" s="4" t="n">
        <v>13033</v>
      </c>
      <c r="J222" s="4" t="n">
        <v>3033</v>
      </c>
      <c r="K222" s="4" t="n">
        <v>23033</v>
      </c>
      <c r="L222" s="4" t="s">
        <v>132</v>
      </c>
      <c r="M222" s="16" t="s">
        <v>1999</v>
      </c>
      <c r="N222" s="16" t="s">
        <v>1972</v>
      </c>
      <c r="O222" s="16" t="s">
        <v>1973</v>
      </c>
      <c r="P222" s="16" t="s">
        <v>1974</v>
      </c>
      <c r="Q222" s="16" t="s">
        <v>137</v>
      </c>
      <c r="R222" s="16" t="n">
        <f aca="false">(1+LEN(N222)-LEN(SUBSTITUTE(N222," ","")))+1</f>
        <v>5</v>
      </c>
      <c r="S222" s="16" t="n">
        <f aca="false">(1+LEN(O222)-LEN(SUBSTITUTE(O222," ","")))</f>
        <v>8</v>
      </c>
      <c r="T222" s="16" t="s">
        <v>1792</v>
      </c>
      <c r="U222" s="16" t="s">
        <v>2001</v>
      </c>
      <c r="V222" s="16" t="s">
        <v>1986</v>
      </c>
      <c r="W222" s="16" t="s">
        <v>2002</v>
      </c>
      <c r="X222" s="16" t="s">
        <v>706</v>
      </c>
      <c r="Y222" s="16" t="s">
        <v>2003</v>
      </c>
      <c r="Z222" s="16" t="s">
        <v>1975</v>
      </c>
      <c r="AA222" s="16" t="s">
        <v>1986</v>
      </c>
      <c r="AB222" s="16" t="s">
        <v>1003</v>
      </c>
      <c r="AC222" s="16" t="s">
        <v>2004</v>
      </c>
      <c r="AD222" s="16" t="s">
        <v>2005</v>
      </c>
      <c r="AE222" s="16" t="s">
        <v>1975</v>
      </c>
      <c r="AF222" s="16" t="s">
        <v>1987</v>
      </c>
      <c r="AG222" s="16" t="s">
        <v>2006</v>
      </c>
      <c r="AH222" s="16" t="s">
        <v>1986</v>
      </c>
      <c r="AI222" s="16" t="s">
        <v>2001</v>
      </c>
      <c r="AJ222" s="16" t="s">
        <v>2007</v>
      </c>
      <c r="AK222" s="16" t="s">
        <v>2008</v>
      </c>
      <c r="AL222" s="16" t="s">
        <v>1975</v>
      </c>
      <c r="AM222" s="16" t="s">
        <v>1986</v>
      </c>
      <c r="AN222" s="16" t="s">
        <v>2009</v>
      </c>
      <c r="AP222" s="16" t="s">
        <v>1986</v>
      </c>
      <c r="AQ222" s="16" t="s">
        <v>1975</v>
      </c>
      <c r="AR222" s="16" t="s">
        <v>2010</v>
      </c>
      <c r="AS222" s="16" t="s">
        <v>1978</v>
      </c>
      <c r="AT222" s="16" t="s">
        <v>1986</v>
      </c>
      <c r="AU222" s="16" t="s">
        <v>2001</v>
      </c>
      <c r="AV222" s="16" t="s">
        <v>2001</v>
      </c>
      <c r="AW222" s="16" t="s">
        <v>1975</v>
      </c>
      <c r="AX222" s="16" t="s">
        <v>1975</v>
      </c>
      <c r="AY222" s="16" t="s">
        <v>2001</v>
      </c>
      <c r="AZ222" s="16" t="s">
        <v>2001</v>
      </c>
      <c r="BA222" s="16" t="s">
        <v>2011</v>
      </c>
      <c r="BB222" s="16" t="s">
        <v>1975</v>
      </c>
      <c r="BC222" s="16" t="s">
        <v>2012</v>
      </c>
      <c r="BD222" s="16" t="s">
        <v>711</v>
      </c>
      <c r="BE222" s="16" t="s">
        <v>2013</v>
      </c>
      <c r="BF222" s="16" t="s">
        <v>1975</v>
      </c>
      <c r="BG222" s="16" t="s">
        <v>2014</v>
      </c>
      <c r="BH222" s="16" t="s">
        <v>2015</v>
      </c>
      <c r="BI222" s="16" t="s">
        <v>2013</v>
      </c>
      <c r="BJ222" s="16" t="s">
        <v>2001</v>
      </c>
      <c r="BK222" s="16" t="s">
        <v>2001</v>
      </c>
      <c r="BL222" s="16" t="s">
        <v>2015</v>
      </c>
      <c r="BM222" s="16" t="s">
        <v>2016</v>
      </c>
      <c r="BN222" s="16" t="s">
        <v>1975</v>
      </c>
      <c r="BO222" s="16" t="s">
        <v>2001</v>
      </c>
      <c r="BP222" s="16" t="s">
        <v>2017</v>
      </c>
      <c r="BQ222" s="16" t="s">
        <v>560</v>
      </c>
      <c r="BS222" s="16" t="s">
        <v>2001</v>
      </c>
      <c r="BT222" s="16" t="n">
        <f aca="false">49-(COUNTBLANK(U222:BQ222))</f>
        <v>48</v>
      </c>
      <c r="BU222" s="16" t="str">
        <f aca="false">CONCATENATE("*",BS222,"*")</f>
        <v>*listen*</v>
      </c>
      <c r="BV222" s="16" t="n">
        <f aca="false">COUNTIFS(U222:BQ222,BU222)</f>
        <v>0</v>
      </c>
      <c r="BW222" s="18" t="n">
        <f aca="false">BV222/BT222</f>
        <v>0</v>
      </c>
      <c r="BZ222" s="18" t="str">
        <f aca="false">IF(BY222="","",(BY222/BT222))</f>
        <v/>
      </c>
      <c r="CA222" s="16" t="n">
        <f aca="false">COUNTIFS(U222:BQ222,BU221)</f>
        <v>0</v>
      </c>
      <c r="CB222" s="16" t="str">
        <f aca="false">IF(BX222="",BU222,BX222)</f>
        <v>*listen*</v>
      </c>
      <c r="CC222" s="16" t="n">
        <f aca="false">COUNTIFS(U222:BQ222,CB221)</f>
        <v>0</v>
      </c>
      <c r="CD222" s="18" t="n">
        <f aca="false">CC222/BT222</f>
        <v>0</v>
      </c>
      <c r="CE222" s="16" t="s">
        <v>2018</v>
      </c>
      <c r="CF222" s="18" t="n">
        <f aca="false">(COUNTIFS(U222:BQ222,CE222))/BT222</f>
        <v>0</v>
      </c>
      <c r="CH222" s="16" t="s">
        <v>2019</v>
      </c>
      <c r="CI222" s="18" t="n">
        <v>0.0416666666666667</v>
      </c>
      <c r="CJ222" s="18" t="n">
        <v>0.31</v>
      </c>
      <c r="CK222" s="16" t="s">
        <v>711</v>
      </c>
      <c r="CL222" s="16" t="s">
        <v>1998</v>
      </c>
      <c r="CP222" s="0" t="s">
        <v>3767</v>
      </c>
      <c r="CQ222" s="14" t="n">
        <v>0</v>
      </c>
      <c r="CR222" s="0" t="str">
        <f aca="false">CONCATENATE(CP222,CS222)</f>
        <v>eavesdrop*</v>
      </c>
      <c r="CS222" s="0" t="s">
        <v>3639</v>
      </c>
      <c r="CT222" s="0" t="str">
        <f aca="false">CP223</f>
        <v>probing</v>
      </c>
      <c r="CU222" s="0" t="str">
        <f aca="false">CONCATENATE(CT222,CS222)</f>
        <v>probing*</v>
      </c>
      <c r="CV222" s="14" t="n">
        <f aca="false">(COUNTIFS(U222:BQ222,CU222))/BT222</f>
        <v>0</v>
      </c>
      <c r="CX222" s="16" t="s">
        <v>3650</v>
      </c>
      <c r="CY222" s="16" t="s">
        <v>3721</v>
      </c>
      <c r="CZ222" s="16" t="s">
        <v>3701</v>
      </c>
    </row>
    <row r="223" customFormat="false" ht="14.4" hidden="false" customHeight="false" outlineLevel="0" collapsed="false">
      <c r="A223" s="4" t="s">
        <v>131</v>
      </c>
      <c r="B223" s="17" t="n">
        <v>1</v>
      </c>
      <c r="C223" s="17" t="n">
        <v>2</v>
      </c>
      <c r="D223" s="17" t="n">
        <v>1</v>
      </c>
      <c r="E223" s="17" t="n">
        <v>70</v>
      </c>
      <c r="F223" s="17" t="n">
        <v>36</v>
      </c>
      <c r="G223" s="17" t="n">
        <v>2</v>
      </c>
      <c r="H223" s="4" t="n">
        <v>2036</v>
      </c>
      <c r="I223" s="4" t="n">
        <v>12036</v>
      </c>
      <c r="J223" s="4" t="n">
        <v>2036</v>
      </c>
      <c r="K223" s="4" t="n">
        <v>22036</v>
      </c>
      <c r="L223" s="4" t="s">
        <v>132</v>
      </c>
      <c r="M223" s="16" t="s">
        <v>2107</v>
      </c>
      <c r="N223" s="16" t="s">
        <v>2108</v>
      </c>
      <c r="O223" s="16" t="s">
        <v>2142</v>
      </c>
      <c r="P223" s="16" t="s">
        <v>2110</v>
      </c>
      <c r="Q223" s="16" t="s">
        <v>282</v>
      </c>
      <c r="R223" s="16" t="n">
        <f aca="false">(1+LEN(N223)-LEN(SUBSTITUTE(N223," ","")))+1</f>
        <v>5</v>
      </c>
      <c r="S223" s="16" t="n">
        <f aca="false">(1+LEN(O223)-LEN(SUBSTITUTE(O223," ","")))</f>
        <v>8</v>
      </c>
      <c r="T223" s="16" t="s">
        <v>1792</v>
      </c>
      <c r="U223" s="16" t="s">
        <v>2111</v>
      </c>
      <c r="V223" s="16" t="s">
        <v>2112</v>
      </c>
      <c r="W223" s="16" t="s">
        <v>2113</v>
      </c>
      <c r="X223" s="16" t="s">
        <v>2114</v>
      </c>
      <c r="Y223" s="16" t="s">
        <v>2114</v>
      </c>
      <c r="Z223" s="16" t="s">
        <v>2114</v>
      </c>
      <c r="AA223" s="16" t="s">
        <v>2115</v>
      </c>
      <c r="AB223" s="16" t="s">
        <v>2114</v>
      </c>
      <c r="AC223" s="16" t="s">
        <v>2116</v>
      </c>
      <c r="AD223" s="16" t="s">
        <v>2117</v>
      </c>
      <c r="AE223" s="16" t="s">
        <v>2118</v>
      </c>
      <c r="AF223" s="16" t="s">
        <v>2119</v>
      </c>
      <c r="AG223" s="16" t="s">
        <v>2115</v>
      </c>
      <c r="AH223" s="16" t="s">
        <v>2115</v>
      </c>
      <c r="AI223" s="16" t="s">
        <v>2114</v>
      </c>
      <c r="AJ223" s="16" t="s">
        <v>2114</v>
      </c>
      <c r="AK223" s="16" t="s">
        <v>2120</v>
      </c>
      <c r="AL223" s="16" t="s">
        <v>2121</v>
      </c>
      <c r="AM223" s="16" t="s">
        <v>2122</v>
      </c>
      <c r="AN223" s="16" t="s">
        <v>2115</v>
      </c>
      <c r="AO223" s="16" t="s">
        <v>2123</v>
      </c>
      <c r="AP223" s="16" t="s">
        <v>2124</v>
      </c>
      <c r="AQ223" s="16" t="s">
        <v>2125</v>
      </c>
      <c r="AR223" s="16" t="s">
        <v>2115</v>
      </c>
      <c r="AS223" s="16" t="s">
        <v>2126</v>
      </c>
      <c r="AT223" s="16" t="s">
        <v>2114</v>
      </c>
      <c r="AU223" s="16" t="s">
        <v>2127</v>
      </c>
      <c r="AV223" s="16" t="s">
        <v>2128</v>
      </c>
      <c r="AW223" s="16" t="s">
        <v>2129</v>
      </c>
      <c r="AX223" s="16" t="s">
        <v>2114</v>
      </c>
      <c r="AY223" s="16" t="s">
        <v>2124</v>
      </c>
      <c r="AZ223" s="16" t="s">
        <v>2130</v>
      </c>
      <c r="BA223" s="16" t="s">
        <v>2114</v>
      </c>
      <c r="BB223" s="16" t="s">
        <v>2114</v>
      </c>
      <c r="BC223" s="16" t="s">
        <v>2131</v>
      </c>
      <c r="BD223" s="16" t="s">
        <v>2114</v>
      </c>
      <c r="BE223" s="16" t="s">
        <v>2115</v>
      </c>
      <c r="BF223" s="16" t="s">
        <v>2132</v>
      </c>
      <c r="BG223" s="16" t="s">
        <v>2114</v>
      </c>
      <c r="BH223" s="16" t="s">
        <v>2129</v>
      </c>
      <c r="BI223" s="16" t="s">
        <v>2127</v>
      </c>
      <c r="BJ223" s="16" t="s">
        <v>2133</v>
      </c>
      <c r="BK223" s="16" t="s">
        <v>2115</v>
      </c>
      <c r="BL223" s="16" t="s">
        <v>2134</v>
      </c>
      <c r="BM223" s="16" t="s">
        <v>2135</v>
      </c>
      <c r="BN223" s="16" t="s">
        <v>2114</v>
      </c>
      <c r="BO223" s="16" t="s">
        <v>2136</v>
      </c>
      <c r="BP223" s="16" t="s">
        <v>2114</v>
      </c>
      <c r="BQ223" s="16" t="s">
        <v>2137</v>
      </c>
      <c r="BS223" s="16" t="s">
        <v>2121</v>
      </c>
      <c r="BT223" s="16" t="n">
        <f aca="false">49-(COUNTBLANK(U223:BQ223))</f>
        <v>49</v>
      </c>
      <c r="BU223" s="16" t="str">
        <f aca="false">CONCATENATE("*",BS223,"*")</f>
        <v>*questioning*</v>
      </c>
      <c r="BV223" s="16" t="n">
        <f aca="false">COUNTIFS(U223:BQ223,BU223)</f>
        <v>0</v>
      </c>
      <c r="BW223" s="18" t="n">
        <f aca="false">BV223/BT223</f>
        <v>0</v>
      </c>
      <c r="BX223" s="16" t="s">
        <v>2138</v>
      </c>
      <c r="BY223" s="16" t="n">
        <f aca="false">COUNTIFS(U223:BQ223,BX223)</f>
        <v>0</v>
      </c>
      <c r="BZ223" s="18" t="n">
        <f aca="false">IF(BY223="","",(BY223/BT223))</f>
        <v>0</v>
      </c>
      <c r="CA223" s="16" t="n">
        <f aca="false">COUNTIFS(U223:BQ223,BU224)</f>
        <v>0</v>
      </c>
      <c r="CB223" s="16" t="str">
        <f aca="false">IF(BX223="",BU223,BX223)</f>
        <v>*interrogat*</v>
      </c>
      <c r="CC223" s="16" t="n">
        <f aca="false">COUNTIFS(U223:BQ223,CB224)</f>
        <v>0</v>
      </c>
      <c r="CD223" s="18" t="n">
        <f aca="false">CC223/BT223</f>
        <v>0</v>
      </c>
      <c r="CE223" s="16" t="s">
        <v>2138</v>
      </c>
      <c r="CF223" s="18" t="n">
        <f aca="false">(COUNTIFS(U223:BQ223,CE223))/BT223</f>
        <v>0</v>
      </c>
      <c r="CH223" s="16" t="s">
        <v>2139</v>
      </c>
      <c r="CI223" s="18" t="n">
        <v>0</v>
      </c>
      <c r="CJ223" s="18" t="n">
        <v>0.45</v>
      </c>
      <c r="CK223" s="16" t="s">
        <v>2146</v>
      </c>
      <c r="CL223" s="16" t="s">
        <v>2140</v>
      </c>
      <c r="CP223" s="0" t="s">
        <v>2125</v>
      </c>
      <c r="CQ223" s="14" t="n">
        <v>0.0204081632653061</v>
      </c>
      <c r="CR223" s="0" t="str">
        <f aca="false">CONCATENATE(CP223,CS223)</f>
        <v>probing*</v>
      </c>
      <c r="CS223" s="0" t="s">
        <v>3639</v>
      </c>
      <c r="CT223" s="0" t="str">
        <f aca="false">CP222</f>
        <v>eavesdrop</v>
      </c>
      <c r="CU223" s="0" t="str">
        <f aca="false">CONCATENATE(CT223,CS223)</f>
        <v>eavesdrop*</v>
      </c>
      <c r="CV223" s="14" t="n">
        <f aca="false">(COUNTIFS(U223:BQ223,CU223))/BT223</f>
        <v>0</v>
      </c>
      <c r="CX223" s="16" t="s">
        <v>3650</v>
      </c>
      <c r="CY223" s="16" t="s">
        <v>3722</v>
      </c>
      <c r="CZ223" s="16" t="s">
        <v>3701</v>
      </c>
    </row>
    <row r="224" customFormat="false" ht="14.4" hidden="false" customHeight="false" outlineLevel="0" collapsed="false">
      <c r="A224" s="4" t="s">
        <v>167</v>
      </c>
      <c r="B224" s="17" t="n">
        <v>1</v>
      </c>
      <c r="C224" s="17" t="n">
        <v>2</v>
      </c>
      <c r="D224" s="17" t="n">
        <v>2</v>
      </c>
      <c r="E224" s="17" t="n">
        <v>70</v>
      </c>
      <c r="F224" s="17" t="n">
        <v>36</v>
      </c>
      <c r="G224" s="17" t="n">
        <v>3</v>
      </c>
      <c r="H224" s="4" t="n">
        <v>3036</v>
      </c>
      <c r="I224" s="4" t="n">
        <v>13036</v>
      </c>
      <c r="J224" s="4" t="n">
        <v>3036</v>
      </c>
      <c r="K224" s="4" t="n">
        <v>23036</v>
      </c>
      <c r="L224" s="4" t="s">
        <v>132</v>
      </c>
      <c r="M224" s="16" t="s">
        <v>2141</v>
      </c>
      <c r="N224" s="16" t="s">
        <v>2108</v>
      </c>
      <c r="O224" s="16" t="s">
        <v>2109</v>
      </c>
      <c r="P224" s="16" t="s">
        <v>2110</v>
      </c>
      <c r="Q224" s="16" t="s">
        <v>282</v>
      </c>
      <c r="R224" s="16" t="n">
        <f aca="false">(1+LEN(N224)-LEN(SUBSTITUTE(N224," ","")))+1</f>
        <v>5</v>
      </c>
      <c r="S224" s="16" t="n">
        <f aca="false">(1+LEN(O224)-LEN(SUBSTITUTE(O224," ","")))</f>
        <v>8</v>
      </c>
      <c r="T224" s="16" t="s">
        <v>1792</v>
      </c>
      <c r="U224" s="20" t="s">
        <v>2143</v>
      </c>
      <c r="V224" s="16" t="s">
        <v>2144</v>
      </c>
      <c r="W224" s="20" t="s">
        <v>2145</v>
      </c>
      <c r="X224" s="20" t="s">
        <v>2146</v>
      </c>
      <c r="Y224" s="20" t="s">
        <v>2134</v>
      </c>
      <c r="Z224" s="20" t="s">
        <v>2147</v>
      </c>
      <c r="AA224" s="20" t="s">
        <v>2148</v>
      </c>
      <c r="AB224" s="20" t="s">
        <v>2120</v>
      </c>
      <c r="AC224" s="20" t="s">
        <v>2146</v>
      </c>
      <c r="AD224" s="20" t="s">
        <v>2149</v>
      </c>
      <c r="AE224" s="16" t="s">
        <v>2150</v>
      </c>
      <c r="AF224" s="16" t="s">
        <v>2151</v>
      </c>
      <c r="AG224" s="20" t="s">
        <v>2152</v>
      </c>
      <c r="AH224" s="20" t="s">
        <v>2134</v>
      </c>
      <c r="AI224" s="16" t="s">
        <v>2153</v>
      </c>
      <c r="AJ224" s="20" t="s">
        <v>2148</v>
      </c>
      <c r="AK224" s="16" t="s">
        <v>2154</v>
      </c>
      <c r="AL224" s="20" t="s">
        <v>2155</v>
      </c>
      <c r="AM224" s="16" t="s">
        <v>2156</v>
      </c>
      <c r="AN224" s="20" t="s">
        <v>2143</v>
      </c>
      <c r="AO224" s="20" t="s">
        <v>2123</v>
      </c>
      <c r="AP224" s="20" t="s">
        <v>2123</v>
      </c>
      <c r="AQ224" s="20" t="s">
        <v>2146</v>
      </c>
      <c r="AR224" s="20" t="s">
        <v>2123</v>
      </c>
      <c r="AS224" s="20" t="s">
        <v>2157</v>
      </c>
      <c r="AT224" s="16" t="s">
        <v>2158</v>
      </c>
      <c r="AU224" s="20" t="s">
        <v>2120</v>
      </c>
      <c r="AV224" s="16" t="s">
        <v>2153</v>
      </c>
      <c r="AW224" s="20" t="s">
        <v>2159</v>
      </c>
      <c r="AX224" s="20" t="s">
        <v>2146</v>
      </c>
      <c r="AY224" s="20" t="s">
        <v>2146</v>
      </c>
      <c r="AZ224" s="16" t="s">
        <v>2133</v>
      </c>
      <c r="BA224" s="20" t="s">
        <v>2134</v>
      </c>
      <c r="BB224" s="20" t="s">
        <v>2160</v>
      </c>
      <c r="BC224" s="20" t="s">
        <v>2123</v>
      </c>
      <c r="BD224" s="20" t="s">
        <v>2120</v>
      </c>
      <c r="BE224" s="20" t="s">
        <v>2152</v>
      </c>
      <c r="BF224" s="20" t="s">
        <v>2146</v>
      </c>
      <c r="BG224" s="16" t="s">
        <v>1454</v>
      </c>
      <c r="BH224" s="20" t="s">
        <v>2146</v>
      </c>
      <c r="BI224" s="20" t="s">
        <v>2161</v>
      </c>
      <c r="BJ224" s="20" t="s">
        <v>2143</v>
      </c>
      <c r="BK224" s="16" t="s">
        <v>2162</v>
      </c>
      <c r="BL224" s="16" t="s">
        <v>2153</v>
      </c>
      <c r="BM224" s="16" t="s">
        <v>2163</v>
      </c>
      <c r="BN224" s="20" t="s">
        <v>2143</v>
      </c>
      <c r="BO224" s="20" t="s">
        <v>2146</v>
      </c>
      <c r="BP224" s="20" t="s">
        <v>2147</v>
      </c>
      <c r="BQ224" s="20" t="s">
        <v>2148</v>
      </c>
      <c r="BS224" s="16" t="s">
        <v>2136</v>
      </c>
      <c r="BT224" s="16" t="n">
        <f aca="false">49-(COUNTBLANK(U224:BQ224))</f>
        <v>49</v>
      </c>
      <c r="BU224" s="16" t="str">
        <f aca="false">CONCATENATE("*",BS224,"*")</f>
        <v>*answering*</v>
      </c>
      <c r="BV224" s="16" t="n">
        <f aca="false">COUNTIFS(U224:BQ224,BU224)</f>
        <v>0</v>
      </c>
      <c r="BW224" s="18" t="n">
        <f aca="false">BV224/BT224</f>
        <v>0</v>
      </c>
      <c r="BX224" s="16" t="s">
        <v>2164</v>
      </c>
      <c r="BY224" s="16" t="n">
        <f aca="false">COUNTIFS(U224:BQ224,BX224)</f>
        <v>0</v>
      </c>
      <c r="BZ224" s="18" t="n">
        <f aca="false">IF(BY224="","",(BY224/BT224))</f>
        <v>0</v>
      </c>
      <c r="CA224" s="16" t="n">
        <f aca="false">COUNTIFS(U224:BQ224,BU223)</f>
        <v>0</v>
      </c>
      <c r="CB224" s="16" t="str">
        <f aca="false">IF(BX224="",BU224,BX224)</f>
        <v>*talking*</v>
      </c>
      <c r="CC224" s="16" t="n">
        <f aca="false">COUNTIFS(U224:BQ224,CB223)</f>
        <v>0</v>
      </c>
      <c r="CD224" s="18" t="n">
        <f aca="false">CC224/BT224</f>
        <v>0</v>
      </c>
      <c r="CE224" s="16" t="s">
        <v>2164</v>
      </c>
      <c r="CF224" s="18" t="n">
        <f aca="false">(COUNTIFS(U224:BQ224,CE224))/BT224</f>
        <v>0</v>
      </c>
      <c r="CG224" s="20" t="s">
        <v>2165</v>
      </c>
      <c r="CH224" s="16" t="s">
        <v>2166</v>
      </c>
      <c r="CI224" s="18" t="n">
        <v>0</v>
      </c>
      <c r="CJ224" s="18" t="n">
        <v>0.2</v>
      </c>
      <c r="CK224" s="16" t="s">
        <v>2115</v>
      </c>
      <c r="CL224" s="16" t="s">
        <v>2140</v>
      </c>
      <c r="CP224" s="0" t="s">
        <v>3768</v>
      </c>
      <c r="CQ224" s="14" t="n">
        <v>0</v>
      </c>
      <c r="CR224" s="0" t="str">
        <f aca="false">CONCATENATE(CP224,CS224)</f>
        <v>chatting*</v>
      </c>
      <c r="CS224" s="0" t="s">
        <v>3639</v>
      </c>
      <c r="CT224" s="0" t="str">
        <f aca="false">CP225</f>
        <v>transcribe</v>
      </c>
      <c r="CU224" s="0" t="str">
        <f aca="false">CONCATENATE(CT224,CS224)</f>
        <v>transcribe*</v>
      </c>
      <c r="CV224" s="14" t="n">
        <f aca="false">(COUNTIFS(U224:BQ224,CU224))/BT224</f>
        <v>0</v>
      </c>
      <c r="CX224" s="16" t="s">
        <v>3650</v>
      </c>
      <c r="CY224" s="16" t="s">
        <v>3722</v>
      </c>
      <c r="CZ224" s="16" t="s">
        <v>3701</v>
      </c>
    </row>
    <row r="225" customFormat="false" ht="14.4" hidden="false" customHeight="false" outlineLevel="0" collapsed="false">
      <c r="A225" s="4" t="s">
        <v>131</v>
      </c>
      <c r="B225" s="17" t="n">
        <v>1</v>
      </c>
      <c r="C225" s="17" t="n">
        <v>2</v>
      </c>
      <c r="D225" s="17" t="n">
        <v>1</v>
      </c>
      <c r="E225" s="17" t="n">
        <v>71</v>
      </c>
      <c r="F225" s="17" t="n">
        <v>37</v>
      </c>
      <c r="G225" s="17" t="n">
        <v>2</v>
      </c>
      <c r="H225" s="4" t="n">
        <v>2037</v>
      </c>
      <c r="I225" s="4" t="n">
        <v>12037</v>
      </c>
      <c r="J225" s="4" t="n">
        <v>2037</v>
      </c>
      <c r="K225" s="4" t="n">
        <v>22037</v>
      </c>
      <c r="L225" s="4" t="s">
        <v>132</v>
      </c>
      <c r="M225" s="16" t="s">
        <v>2167</v>
      </c>
      <c r="N225" s="16" t="s">
        <v>2168</v>
      </c>
      <c r="O225" s="16" t="s">
        <v>2195</v>
      </c>
      <c r="P225" s="16" t="s">
        <v>2219</v>
      </c>
      <c r="Q225" s="16" t="s">
        <v>282</v>
      </c>
      <c r="R225" s="16" t="n">
        <f aca="false">(1+LEN(N225)-LEN(SUBSTITUTE(N225," ","")))+1</f>
        <v>6</v>
      </c>
      <c r="S225" s="16" t="n">
        <f aca="false">(1+LEN(O225)-LEN(SUBSTITUTE(O225," ","")))</f>
        <v>11</v>
      </c>
      <c r="T225" s="16" t="s">
        <v>2171</v>
      </c>
      <c r="U225" s="16" t="s">
        <v>2172</v>
      </c>
      <c r="V225" s="16" t="s">
        <v>2173</v>
      </c>
      <c r="W225" s="16" t="s">
        <v>2174</v>
      </c>
      <c r="X225" s="16" t="s">
        <v>2175</v>
      </c>
      <c r="Y225" s="16" t="s">
        <v>747</v>
      </c>
      <c r="Z225" s="16" t="s">
        <v>2176</v>
      </c>
      <c r="AA225" s="16" t="s">
        <v>2177</v>
      </c>
      <c r="AB225" s="16" t="s">
        <v>2178</v>
      </c>
      <c r="AC225" s="16" t="s">
        <v>2179</v>
      </c>
      <c r="AD225" s="16" t="s">
        <v>756</v>
      </c>
      <c r="AE225" s="16" t="s">
        <v>2180</v>
      </c>
      <c r="AF225" s="16" t="s">
        <v>2181</v>
      </c>
      <c r="AG225" s="16" t="s">
        <v>2182</v>
      </c>
      <c r="AH225" s="16" t="s">
        <v>2183</v>
      </c>
      <c r="AI225" s="16" t="s">
        <v>2175</v>
      </c>
      <c r="AJ225" s="16" t="s">
        <v>2184</v>
      </c>
      <c r="AK225" s="16" t="s">
        <v>2178</v>
      </c>
      <c r="AL225" s="16" t="s">
        <v>690</v>
      </c>
      <c r="AM225" s="16" t="s">
        <v>747</v>
      </c>
      <c r="AN225" s="16" t="s">
        <v>747</v>
      </c>
      <c r="AO225" s="16" t="s">
        <v>2185</v>
      </c>
      <c r="AP225" s="16" t="s">
        <v>2185</v>
      </c>
      <c r="AQ225" s="16" t="s">
        <v>1003</v>
      </c>
      <c r="AR225" s="16" t="s">
        <v>2186</v>
      </c>
      <c r="AS225" s="16" t="s">
        <v>747</v>
      </c>
      <c r="AT225" s="16" t="s">
        <v>2187</v>
      </c>
      <c r="AU225" s="16" t="s">
        <v>190</v>
      </c>
      <c r="AV225" s="16" t="s">
        <v>154</v>
      </c>
      <c r="AW225" s="16" t="s">
        <v>1003</v>
      </c>
      <c r="AX225" s="16" t="s">
        <v>1312</v>
      </c>
      <c r="AY225" s="16" t="s">
        <v>560</v>
      </c>
      <c r="AZ225" s="16" t="s">
        <v>2183</v>
      </c>
      <c r="BA225" s="16" t="s">
        <v>756</v>
      </c>
      <c r="BB225" s="16" t="s">
        <v>756</v>
      </c>
      <c r="BC225" s="16" t="s">
        <v>2188</v>
      </c>
      <c r="BD225" s="16" t="s">
        <v>1529</v>
      </c>
      <c r="BE225" s="16" t="s">
        <v>775</v>
      </c>
      <c r="BF225" s="16" t="s">
        <v>2182</v>
      </c>
      <c r="BG225" s="16" t="s">
        <v>756</v>
      </c>
      <c r="BH225" s="16" t="s">
        <v>756</v>
      </c>
      <c r="BI225" s="16" t="s">
        <v>756</v>
      </c>
      <c r="BJ225" s="16" t="s">
        <v>2189</v>
      </c>
      <c r="BK225" s="16" t="s">
        <v>560</v>
      </c>
      <c r="BL225" s="16" t="s">
        <v>2190</v>
      </c>
      <c r="BM225" s="16" t="s">
        <v>747</v>
      </c>
      <c r="BN225" s="16" t="s">
        <v>2191</v>
      </c>
      <c r="BO225" s="16" t="s">
        <v>756</v>
      </c>
      <c r="BP225" s="16" t="s">
        <v>154</v>
      </c>
      <c r="BQ225" s="16" t="s">
        <v>2192</v>
      </c>
      <c r="BS225" s="16" t="s">
        <v>2178</v>
      </c>
      <c r="BT225" s="16" t="n">
        <f aca="false">49-(COUNTBLANK(U225:BQ225))</f>
        <v>49</v>
      </c>
      <c r="BU225" s="16" t="str">
        <f aca="false">CONCATENATE("*",BS225,"*")</f>
        <v>*compose*</v>
      </c>
      <c r="BV225" s="16" t="n">
        <f aca="false">COUNTIFS(U225:BQ225,BU225)</f>
        <v>0</v>
      </c>
      <c r="BW225" s="18" t="n">
        <f aca="false">BV225/BT225</f>
        <v>0</v>
      </c>
      <c r="BZ225" s="18" t="str">
        <f aca="false">IF(BY225="","",(BY225/BT225))</f>
        <v/>
      </c>
      <c r="CA225" s="16" t="n">
        <f aca="false">COUNTIFS(U225:BQ225,BU226)</f>
        <v>0</v>
      </c>
      <c r="CB225" s="16" t="str">
        <f aca="false">IF(BX225="",BU225,BX225)</f>
        <v>*compose*</v>
      </c>
      <c r="CC225" s="16" t="n">
        <f aca="false">COUNTIFS(U225:BQ225,CB226)</f>
        <v>0</v>
      </c>
      <c r="CD225" s="18" t="n">
        <f aca="false">CC225/BT225</f>
        <v>0</v>
      </c>
      <c r="CE225" s="16" t="s">
        <v>768</v>
      </c>
      <c r="CF225" s="18" t="n">
        <f aca="false">(COUNTIFS(U225:BQ225,CE225))/BT225</f>
        <v>0</v>
      </c>
      <c r="CH225" s="16" t="s">
        <v>769</v>
      </c>
      <c r="CI225" s="18" t="n">
        <v>0.0204081632653061</v>
      </c>
      <c r="CJ225" s="18" t="n">
        <v>0.41</v>
      </c>
      <c r="CK225" s="16" t="s">
        <v>190</v>
      </c>
      <c r="CL225" s="16" t="s">
        <v>2193</v>
      </c>
      <c r="CP225" s="0" t="s">
        <v>3769</v>
      </c>
      <c r="CQ225" s="14" t="n">
        <v>0</v>
      </c>
      <c r="CR225" s="0" t="str">
        <f aca="false">CONCATENATE(CP225,CS225)</f>
        <v>transcribe*</v>
      </c>
      <c r="CS225" s="0" t="s">
        <v>3639</v>
      </c>
      <c r="CT225" s="0" t="str">
        <f aca="false">CP226</f>
        <v>harmonize</v>
      </c>
      <c r="CU225" s="0" t="str">
        <f aca="false">CONCATENATE(CT225,CS225)</f>
        <v>harmonize*</v>
      </c>
      <c r="CV225" s="14" t="n">
        <f aca="false">(COUNTIFS(U225:BQ225,CU225))/BT225</f>
        <v>0</v>
      </c>
      <c r="CX225" s="16" t="s">
        <v>3664</v>
      </c>
      <c r="CY225" s="16" t="s">
        <v>3723</v>
      </c>
      <c r="CZ225" s="16" t="s">
        <v>3701</v>
      </c>
    </row>
    <row r="226" customFormat="false" ht="14.4" hidden="false" customHeight="false" outlineLevel="0" collapsed="false">
      <c r="A226" s="4" t="s">
        <v>167</v>
      </c>
      <c r="B226" s="17" t="n">
        <v>1</v>
      </c>
      <c r="C226" s="17" t="n">
        <v>2</v>
      </c>
      <c r="D226" s="17" t="n">
        <v>2</v>
      </c>
      <c r="E226" s="17" t="n">
        <v>71</v>
      </c>
      <c r="F226" s="17" t="n">
        <v>37</v>
      </c>
      <c r="G226" s="17" t="n">
        <v>3</v>
      </c>
      <c r="H226" s="4" t="n">
        <v>3037</v>
      </c>
      <c r="I226" s="4" t="n">
        <v>13037</v>
      </c>
      <c r="J226" s="4" t="n">
        <v>3037</v>
      </c>
      <c r="K226" s="4" t="n">
        <v>23037</v>
      </c>
      <c r="L226" s="4" t="s">
        <v>132</v>
      </c>
      <c r="M226" s="16" t="s">
        <v>2194</v>
      </c>
      <c r="N226" s="16" t="s">
        <v>2168</v>
      </c>
      <c r="O226" s="16" t="s">
        <v>2169</v>
      </c>
      <c r="P226" s="16" t="s">
        <v>2219</v>
      </c>
      <c r="Q226" s="16" t="s">
        <v>282</v>
      </c>
      <c r="R226" s="16" t="n">
        <f aca="false">(1+LEN(N226)-LEN(SUBSTITUTE(N226," ","")))+1</f>
        <v>6</v>
      </c>
      <c r="S226" s="16" t="n">
        <f aca="false">(1+LEN(O226)-LEN(SUBSTITUTE(O226," ","")))</f>
        <v>11</v>
      </c>
      <c r="T226" s="16" t="s">
        <v>2171</v>
      </c>
      <c r="U226" s="16" t="s">
        <v>560</v>
      </c>
      <c r="V226" s="16" t="s">
        <v>2197</v>
      </c>
      <c r="W226" s="16" t="s">
        <v>190</v>
      </c>
      <c r="X226" s="16" t="s">
        <v>300</v>
      </c>
      <c r="Y226" s="16" t="s">
        <v>190</v>
      </c>
      <c r="Z226" s="16" t="s">
        <v>1003</v>
      </c>
      <c r="AA226" s="16" t="s">
        <v>2198</v>
      </c>
      <c r="AB226" s="16" t="s">
        <v>190</v>
      </c>
      <c r="AC226" s="16" t="s">
        <v>2199</v>
      </c>
      <c r="AD226" s="16" t="s">
        <v>2200</v>
      </c>
      <c r="AE226" s="16" t="s">
        <v>190</v>
      </c>
      <c r="AF226" s="16" t="s">
        <v>2201</v>
      </c>
      <c r="AG226" s="16" t="s">
        <v>2202</v>
      </c>
      <c r="AH226" s="16" t="s">
        <v>190</v>
      </c>
      <c r="AI226" s="16" t="s">
        <v>2203</v>
      </c>
      <c r="AJ226" s="16" t="s">
        <v>2204</v>
      </c>
      <c r="AK226" s="16" t="s">
        <v>2205</v>
      </c>
      <c r="AL226" s="16" t="s">
        <v>2206</v>
      </c>
      <c r="AM226" s="16" t="s">
        <v>1003</v>
      </c>
      <c r="AN226" s="16" t="s">
        <v>2207</v>
      </c>
      <c r="AO226" s="16" t="s">
        <v>154</v>
      </c>
      <c r="AP226" s="16" t="s">
        <v>2208</v>
      </c>
      <c r="AQ226" s="16" t="s">
        <v>2209</v>
      </c>
      <c r="AR226" s="16" t="s">
        <v>2210</v>
      </c>
      <c r="AS226" s="16" t="s">
        <v>1003</v>
      </c>
      <c r="AT226" s="16" t="s">
        <v>2211</v>
      </c>
      <c r="AU226" s="16" t="s">
        <v>190</v>
      </c>
      <c r="AV226" s="16" t="s">
        <v>190</v>
      </c>
      <c r="AW226" s="16" t="s">
        <v>2212</v>
      </c>
      <c r="AX226" s="16" t="s">
        <v>190</v>
      </c>
      <c r="AY226" s="16" t="s">
        <v>190</v>
      </c>
      <c r="AZ226" s="16" t="s">
        <v>2213</v>
      </c>
      <c r="BA226" s="16" t="s">
        <v>2203</v>
      </c>
      <c r="BB226" s="16" t="s">
        <v>1003</v>
      </c>
      <c r="BC226" s="16" t="s">
        <v>190</v>
      </c>
      <c r="BD226" s="16" t="s">
        <v>1003</v>
      </c>
      <c r="BE226" s="16" t="s">
        <v>190</v>
      </c>
      <c r="BF226" s="16" t="s">
        <v>560</v>
      </c>
      <c r="BG226" s="16" t="s">
        <v>190</v>
      </c>
      <c r="BH226" s="16" t="s">
        <v>190</v>
      </c>
      <c r="BI226" s="16" t="s">
        <v>2214</v>
      </c>
      <c r="BJ226" s="16" t="s">
        <v>2215</v>
      </c>
      <c r="BK226" s="16" t="s">
        <v>2216</v>
      </c>
      <c r="BL226" s="16" t="s">
        <v>2203</v>
      </c>
      <c r="BM226" s="16" t="s">
        <v>190</v>
      </c>
      <c r="BO226" s="16" t="s">
        <v>2217</v>
      </c>
      <c r="BP226" s="16" t="s">
        <v>2218</v>
      </c>
      <c r="BQ226" s="16" t="s">
        <v>190</v>
      </c>
      <c r="BS226" s="16" t="s">
        <v>190</v>
      </c>
      <c r="BT226" s="16" t="n">
        <f aca="false">49-(COUNTBLANK(U226:BQ226))</f>
        <v>48</v>
      </c>
      <c r="BU226" s="16" t="str">
        <f aca="false">CONCATENATE("*",BS226,"*")</f>
        <v>*sing*</v>
      </c>
      <c r="BV226" s="16" t="n">
        <f aca="false">COUNTIFS(U226:BQ226,BU226)</f>
        <v>0</v>
      </c>
      <c r="BW226" s="18" t="n">
        <f aca="false">BV226/BT226</f>
        <v>0</v>
      </c>
      <c r="BZ226" s="18" t="str">
        <f aca="false">IF(BY226="","",(BY226/BT226))</f>
        <v/>
      </c>
      <c r="CA226" s="16" t="n">
        <f aca="false">COUNTIFS(U226:BQ226,BU225)</f>
        <v>0</v>
      </c>
      <c r="CB226" s="16" t="str">
        <f aca="false">IF(BX226="",BU226,BX226)</f>
        <v>*sing*</v>
      </c>
      <c r="CC226" s="16" t="n">
        <f aca="false">COUNTIFS(U226:BQ226,CB225)</f>
        <v>0</v>
      </c>
      <c r="CD226" s="18" t="n">
        <f aca="false">CC226/BT226</f>
        <v>0</v>
      </c>
      <c r="CE226" s="16" t="s">
        <v>831</v>
      </c>
      <c r="CF226" s="18" t="n">
        <f aca="false">(COUNTIFS(U226:BQ226,CE226))/BT226</f>
        <v>0</v>
      </c>
      <c r="CH226" s="16" t="s">
        <v>832</v>
      </c>
      <c r="CI226" s="18" t="n">
        <v>0</v>
      </c>
      <c r="CJ226" s="18" t="n">
        <v>0.48</v>
      </c>
      <c r="CK226" s="16" t="s">
        <v>756</v>
      </c>
      <c r="CL226" s="16" t="s">
        <v>2193</v>
      </c>
      <c r="CP226" s="0" t="s">
        <v>3770</v>
      </c>
      <c r="CQ226" s="14" t="n">
        <v>0</v>
      </c>
      <c r="CR226" s="0" t="str">
        <f aca="false">CONCATENATE(CP226,CS226)</f>
        <v>harmonize*</v>
      </c>
      <c r="CS226" s="0" t="s">
        <v>3639</v>
      </c>
      <c r="CT226" s="0" t="str">
        <f aca="false">CP225</f>
        <v>transcribe</v>
      </c>
      <c r="CU226" s="0" t="str">
        <f aca="false">CONCATENATE(CT226,CS226)</f>
        <v>transcribe*</v>
      </c>
      <c r="CV226" s="14" t="n">
        <f aca="false">(COUNTIFS(U226:BQ226,CU226))/BT226</f>
        <v>0</v>
      </c>
      <c r="CX226" s="16" t="s">
        <v>3664</v>
      </c>
      <c r="CY226" s="16" t="s">
        <v>3723</v>
      </c>
      <c r="CZ226" s="16" t="s">
        <v>3701</v>
      </c>
    </row>
    <row r="227" customFormat="false" ht="14.4" hidden="false" customHeight="false" outlineLevel="0" collapsed="false">
      <c r="A227" s="4" t="s">
        <v>131</v>
      </c>
      <c r="B227" s="17" t="n">
        <v>1</v>
      </c>
      <c r="C227" s="17" t="n">
        <v>2</v>
      </c>
      <c r="D227" s="17" t="n">
        <v>1</v>
      </c>
      <c r="E227" s="17" t="n">
        <v>73</v>
      </c>
      <c r="F227" s="17" t="n">
        <v>39</v>
      </c>
      <c r="G227" s="17" t="n">
        <v>2</v>
      </c>
      <c r="H227" s="4" t="n">
        <v>2039</v>
      </c>
      <c r="I227" s="4" t="n">
        <v>12039</v>
      </c>
      <c r="J227" s="4" t="n">
        <v>2039</v>
      </c>
      <c r="K227" s="4" t="s">
        <v>200</v>
      </c>
      <c r="L227" s="4" t="s">
        <v>132</v>
      </c>
      <c r="M227" s="16" t="s">
        <v>2263</v>
      </c>
      <c r="N227" s="16" t="s">
        <v>2264</v>
      </c>
      <c r="O227" s="16" t="s">
        <v>2282</v>
      </c>
      <c r="R227" s="16" t="n">
        <f aca="false">(1+LEN(N227)-LEN(SUBSTITUTE(N227," ","")))+1</f>
        <v>6</v>
      </c>
      <c r="S227" s="16" t="n">
        <f aca="false">(1+LEN(O227)-LEN(SUBSTITUTE(O227," ","")))</f>
        <v>9</v>
      </c>
      <c r="T227" s="16" t="s">
        <v>2171</v>
      </c>
      <c r="U227" s="16" t="s">
        <v>747</v>
      </c>
      <c r="V227" s="16" t="s">
        <v>2266</v>
      </c>
      <c r="W227" s="16" t="s">
        <v>2267</v>
      </c>
      <c r="X227" s="16" t="s">
        <v>2268</v>
      </c>
      <c r="Y227" s="16" t="s">
        <v>747</v>
      </c>
      <c r="Z227" s="16" t="s">
        <v>747</v>
      </c>
      <c r="AA227" s="16" t="s">
        <v>2269</v>
      </c>
      <c r="AB227" s="16" t="s">
        <v>756</v>
      </c>
      <c r="AC227" s="16" t="s">
        <v>756</v>
      </c>
      <c r="AD227" s="16" t="s">
        <v>212</v>
      </c>
      <c r="AE227" s="16" t="s">
        <v>300</v>
      </c>
      <c r="AF227" s="16" t="s">
        <v>2270</v>
      </c>
      <c r="AG227" s="16" t="s">
        <v>172</v>
      </c>
      <c r="AH227" s="16" t="s">
        <v>747</v>
      </c>
      <c r="AI227" s="16" t="s">
        <v>1529</v>
      </c>
      <c r="AJ227" s="16" t="s">
        <v>2271</v>
      </c>
      <c r="AK227" s="16" t="s">
        <v>2272</v>
      </c>
      <c r="AL227" s="16" t="s">
        <v>747</v>
      </c>
      <c r="AM227" s="16" t="s">
        <v>756</v>
      </c>
      <c r="AN227" s="16" t="s">
        <v>756</v>
      </c>
      <c r="AO227" s="16" t="s">
        <v>154</v>
      </c>
      <c r="AP227" s="16" t="s">
        <v>1003</v>
      </c>
      <c r="AQ227" s="16" t="s">
        <v>1003</v>
      </c>
      <c r="AR227" s="16" t="s">
        <v>1003</v>
      </c>
      <c r="AS227" s="16" t="s">
        <v>756</v>
      </c>
      <c r="AT227" s="16" t="s">
        <v>747</v>
      </c>
      <c r="AU227" s="16" t="s">
        <v>190</v>
      </c>
      <c r="AV227" s="16" t="s">
        <v>2273</v>
      </c>
      <c r="AW227" s="16" t="s">
        <v>160</v>
      </c>
      <c r="AX227" s="16" t="s">
        <v>535</v>
      </c>
      <c r="AY227" s="16" t="s">
        <v>756</v>
      </c>
      <c r="AZ227" s="16" t="s">
        <v>1003</v>
      </c>
      <c r="BA227" s="16" t="s">
        <v>2274</v>
      </c>
      <c r="BB227" s="16" t="s">
        <v>756</v>
      </c>
      <c r="BC227" s="16" t="s">
        <v>2275</v>
      </c>
      <c r="BD227" s="16" t="s">
        <v>212</v>
      </c>
      <c r="BE227" s="16" t="s">
        <v>747</v>
      </c>
      <c r="BF227" s="16" t="s">
        <v>1003</v>
      </c>
      <c r="BG227" s="16" t="s">
        <v>756</v>
      </c>
      <c r="BH227" s="16" t="s">
        <v>2276</v>
      </c>
      <c r="BI227" s="16" t="s">
        <v>756</v>
      </c>
      <c r="BJ227" s="16" t="s">
        <v>2277</v>
      </c>
      <c r="BK227" s="16" t="s">
        <v>1003</v>
      </c>
      <c r="BL227" s="16" t="s">
        <v>2271</v>
      </c>
      <c r="BM227" s="16" t="s">
        <v>1003</v>
      </c>
      <c r="BN227" s="16" t="s">
        <v>2278</v>
      </c>
      <c r="BO227" s="16" t="s">
        <v>1003</v>
      </c>
      <c r="BP227" s="16" t="s">
        <v>154</v>
      </c>
      <c r="BQ227" s="16" t="s">
        <v>2279</v>
      </c>
      <c r="BS227" s="16" t="s">
        <v>756</v>
      </c>
      <c r="BT227" s="16" t="n">
        <f aca="false">49-(COUNTBLANK(U227:BQ227))</f>
        <v>49</v>
      </c>
      <c r="BU227" s="16" t="str">
        <f aca="false">CONCATENATE("*",BS227,"*")</f>
        <v>*write*</v>
      </c>
      <c r="BV227" s="16" t="n">
        <f aca="false">COUNTIFS(U227:BQ227,BU227)</f>
        <v>0</v>
      </c>
      <c r="BW227" s="18" t="n">
        <f aca="false">BV227/BT227</f>
        <v>0</v>
      </c>
      <c r="BZ227" s="18" t="str">
        <f aca="false">IF(BY227="","",(BY227/BT227))</f>
        <v/>
      </c>
      <c r="CA227" s="16" t="n">
        <f aca="false">COUNTIFS(U227:BQ227,BU228)</f>
        <v>0</v>
      </c>
      <c r="CB227" s="16" t="str">
        <f aca="false">IF(BX227="",BU227,BX227)</f>
        <v>*write*</v>
      </c>
      <c r="CC227" s="16" t="n">
        <f aca="false">COUNTIFS(U227:BQ227,CB228)</f>
        <v>0</v>
      </c>
      <c r="CD227" s="18" t="n">
        <f aca="false">CC227/BT227</f>
        <v>0</v>
      </c>
      <c r="CE227" s="16" t="s">
        <v>768</v>
      </c>
      <c r="CF227" s="18" t="n">
        <f aca="false">(COUNTIFS(U227:BQ227,CE227))/BT227</f>
        <v>0</v>
      </c>
      <c r="CH227" s="16" t="s">
        <v>769</v>
      </c>
      <c r="CI227" s="18" t="n">
        <v>0.163265306122449</v>
      </c>
      <c r="CJ227" s="18" t="n">
        <v>0.39</v>
      </c>
      <c r="CK227" s="16" t="s">
        <v>1003</v>
      </c>
      <c r="CL227" s="16" t="s">
        <v>2280</v>
      </c>
      <c r="CP227" s="0" t="s">
        <v>3771</v>
      </c>
      <c r="CQ227" s="14" t="n">
        <v>0</v>
      </c>
      <c r="CR227" s="0" t="str">
        <f aca="false">CONCATENATE(CP227,CS227)</f>
        <v>script*</v>
      </c>
      <c r="CS227" s="0" t="s">
        <v>3639</v>
      </c>
      <c r="CT227" s="0" t="str">
        <f aca="false">CP228</f>
        <v>act</v>
      </c>
      <c r="CU227" s="0" t="str">
        <f aca="false">CONCATENATE(CT227,CS227)</f>
        <v>act*</v>
      </c>
      <c r="CV227" s="14" t="n">
        <f aca="false">(COUNTIFS(U227:BQ227,CU227))/BT227</f>
        <v>0</v>
      </c>
      <c r="CX227" s="16" t="s">
        <v>3664</v>
      </c>
      <c r="CY227" s="16" t="s">
        <v>3724</v>
      </c>
      <c r="CZ227" s="16" t="s">
        <v>3701</v>
      </c>
    </row>
    <row r="228" customFormat="false" ht="14.4" hidden="false" customHeight="false" outlineLevel="0" collapsed="false">
      <c r="A228" s="4" t="s">
        <v>167</v>
      </c>
      <c r="B228" s="17" t="n">
        <v>1</v>
      </c>
      <c r="C228" s="17" t="n">
        <v>2</v>
      </c>
      <c r="D228" s="17" t="n">
        <v>2</v>
      </c>
      <c r="E228" s="17" t="n">
        <v>73</v>
      </c>
      <c r="F228" s="17" t="n">
        <v>39</v>
      </c>
      <c r="G228" s="17" t="n">
        <v>3</v>
      </c>
      <c r="H228" s="4" t="n">
        <v>3039</v>
      </c>
      <c r="I228" s="4" t="n">
        <v>13039</v>
      </c>
      <c r="J228" s="4" t="n">
        <v>3039</v>
      </c>
      <c r="K228" s="4" t="s">
        <v>200</v>
      </c>
      <c r="L228" s="4" t="s">
        <v>132</v>
      </c>
      <c r="M228" s="16" t="s">
        <v>2281</v>
      </c>
      <c r="N228" s="16" t="s">
        <v>2264</v>
      </c>
      <c r="O228" s="16" t="s">
        <v>2265</v>
      </c>
      <c r="R228" s="16" t="n">
        <f aca="false">(1+LEN(N228)-LEN(SUBSTITUTE(N228," ","")))+1</f>
        <v>6</v>
      </c>
      <c r="S228" s="16" t="n">
        <f aca="false">(1+LEN(O228)-LEN(SUBSTITUTE(O228," ","")))</f>
        <v>9</v>
      </c>
      <c r="T228" s="16" t="s">
        <v>2171</v>
      </c>
      <c r="U228" s="16" t="s">
        <v>1003</v>
      </c>
      <c r="V228" s="16" t="s">
        <v>2283</v>
      </c>
      <c r="W228" s="16" t="s">
        <v>2284</v>
      </c>
      <c r="X228" s="16" t="s">
        <v>1003</v>
      </c>
      <c r="Y228" s="16" t="s">
        <v>190</v>
      </c>
      <c r="Z228" s="16" t="s">
        <v>1003</v>
      </c>
      <c r="AA228" s="16" t="s">
        <v>2285</v>
      </c>
      <c r="AB228" s="16" t="s">
        <v>1003</v>
      </c>
      <c r="AC228" s="16" t="s">
        <v>2271</v>
      </c>
      <c r="AD228" s="16" t="s">
        <v>2286</v>
      </c>
      <c r="AE228" s="16" t="s">
        <v>190</v>
      </c>
      <c r="AF228" s="16" t="s">
        <v>2287</v>
      </c>
      <c r="AG228" s="16" t="s">
        <v>2288</v>
      </c>
      <c r="AH228" s="16" t="s">
        <v>1003</v>
      </c>
      <c r="AI228" s="16" t="s">
        <v>172</v>
      </c>
      <c r="AJ228" s="16" t="s">
        <v>2289</v>
      </c>
      <c r="AK228" s="16" t="s">
        <v>2290</v>
      </c>
      <c r="AL228" s="16" t="s">
        <v>2291</v>
      </c>
      <c r="AM228" s="16" t="s">
        <v>1003</v>
      </c>
      <c r="AN228" s="16" t="s">
        <v>2292</v>
      </c>
      <c r="AO228" s="16" t="s">
        <v>2293</v>
      </c>
      <c r="AP228" s="16" t="s">
        <v>2294</v>
      </c>
      <c r="AQ228" s="16" t="s">
        <v>212</v>
      </c>
      <c r="AR228" s="16" t="s">
        <v>2295</v>
      </c>
      <c r="AS228" s="16" t="s">
        <v>2296</v>
      </c>
      <c r="AT228" s="16" t="s">
        <v>2297</v>
      </c>
      <c r="AU228" s="16" t="s">
        <v>1049</v>
      </c>
      <c r="AV228" s="16" t="s">
        <v>2298</v>
      </c>
      <c r="AW228" s="16" t="s">
        <v>1003</v>
      </c>
      <c r="AX228" s="16" t="s">
        <v>190</v>
      </c>
      <c r="AY228" s="16" t="s">
        <v>154</v>
      </c>
      <c r="AZ228" s="16" t="s">
        <v>2285</v>
      </c>
      <c r="BA228" s="16" t="s">
        <v>2299</v>
      </c>
      <c r="BB228" s="16" t="s">
        <v>1003</v>
      </c>
      <c r="BC228" s="16" t="s">
        <v>2300</v>
      </c>
      <c r="BD228" s="16" t="s">
        <v>1003</v>
      </c>
      <c r="BE228" s="16" t="s">
        <v>2301</v>
      </c>
      <c r="BF228" s="16" t="s">
        <v>190</v>
      </c>
      <c r="BG228" s="16" t="s">
        <v>235</v>
      </c>
      <c r="BH228" s="16" t="s">
        <v>2271</v>
      </c>
      <c r="BI228" s="16" t="s">
        <v>2302</v>
      </c>
      <c r="BJ228" s="16" t="s">
        <v>1003</v>
      </c>
      <c r="BK228" s="16" t="s">
        <v>1003</v>
      </c>
      <c r="BL228" s="16" t="s">
        <v>2303</v>
      </c>
      <c r="BM228" s="16" t="s">
        <v>2304</v>
      </c>
      <c r="BN228" s="16" t="s">
        <v>1003</v>
      </c>
      <c r="BO228" s="16" t="s">
        <v>2285</v>
      </c>
      <c r="BP228" s="16" t="s">
        <v>2305</v>
      </c>
      <c r="BQ228" s="16" t="s">
        <v>1003</v>
      </c>
      <c r="BS228" s="16" t="s">
        <v>1049</v>
      </c>
      <c r="BT228" s="16" t="n">
        <f aca="false">49-(COUNTBLANK(U228:BQ228))</f>
        <v>49</v>
      </c>
      <c r="BU228" s="16" t="str">
        <f aca="false">CONCATENATE("*",BS228,"*")</f>
        <v>*act*</v>
      </c>
      <c r="BV228" s="16" t="n">
        <f aca="false">COUNTIFS(U228:BQ228,BU228)</f>
        <v>0</v>
      </c>
      <c r="BW228" s="18" t="n">
        <f aca="false">BV228/BT228</f>
        <v>0</v>
      </c>
      <c r="BX228" s="16" t="s">
        <v>2306</v>
      </c>
      <c r="BY228" s="16" t="n">
        <f aca="false">COUNTIFS(U228:BQ228,BX228)</f>
        <v>0</v>
      </c>
      <c r="BZ228" s="18" t="n">
        <f aca="false">IF(BY228="","",(BY228/BT228))</f>
        <v>0</v>
      </c>
      <c r="CA228" s="16" t="n">
        <f aca="false">COUNTIFS(U228:BQ228,BU227)</f>
        <v>0</v>
      </c>
      <c r="CB228" s="16" t="str">
        <f aca="false">IF(BX228="",BU228,BX228)</f>
        <v>*perform*</v>
      </c>
      <c r="CC228" s="16" t="n">
        <f aca="false">COUNTIFS(U228:BQ228,CB227)</f>
        <v>0</v>
      </c>
      <c r="CD228" s="18" t="n">
        <f aca="false">CC228/BT228</f>
        <v>0</v>
      </c>
      <c r="CE228" s="16" t="s">
        <v>2306</v>
      </c>
      <c r="CF228" s="18" t="n">
        <f aca="false">(COUNTIFS(U228:BQ228,CE228))/BT228</f>
        <v>0</v>
      </c>
      <c r="CH228" s="16" t="s">
        <v>2307</v>
      </c>
      <c r="CI228" s="18" t="n">
        <v>0</v>
      </c>
      <c r="CJ228" s="18" t="n">
        <v>0.43</v>
      </c>
      <c r="CK228" s="16" t="s">
        <v>756</v>
      </c>
      <c r="CL228" s="16" t="s">
        <v>2280</v>
      </c>
      <c r="CP228" s="0" t="s">
        <v>1049</v>
      </c>
      <c r="CQ228" s="14" t="n">
        <v>0.0204081632653061</v>
      </c>
      <c r="CR228" s="0" t="str">
        <f aca="false">CONCATENATE(CP228,CS228)</f>
        <v>act*</v>
      </c>
      <c r="CS228" s="0" t="s">
        <v>3639</v>
      </c>
      <c r="CT228" s="0" t="str">
        <f aca="false">CP227</f>
        <v>script</v>
      </c>
      <c r="CU228" s="0" t="str">
        <f aca="false">CONCATENATE(CT228,CS228)</f>
        <v>script*</v>
      </c>
      <c r="CV228" s="14" t="n">
        <f aca="false">(COUNTIFS(U228:BQ228,CU228))/BT228</f>
        <v>0</v>
      </c>
      <c r="CX228" s="16" t="s">
        <v>3664</v>
      </c>
      <c r="CY228" s="16" t="s">
        <v>3724</v>
      </c>
      <c r="CZ228" s="16" t="s">
        <v>3701</v>
      </c>
    </row>
    <row r="229" customFormat="false" ht="14.4" hidden="false" customHeight="false" outlineLevel="0" collapsed="false">
      <c r="A229" s="4" t="s">
        <v>197</v>
      </c>
      <c r="B229" s="17" t="n">
        <v>1</v>
      </c>
      <c r="C229" s="17" t="n">
        <v>2</v>
      </c>
      <c r="D229" s="17" t="n">
        <v>1</v>
      </c>
      <c r="E229" s="17" t="n">
        <v>94</v>
      </c>
      <c r="F229" s="17" t="n">
        <v>49</v>
      </c>
      <c r="G229" s="17" t="n">
        <v>2</v>
      </c>
      <c r="H229" s="4" t="n">
        <v>2049</v>
      </c>
      <c r="I229" s="4" t="n">
        <v>12049</v>
      </c>
      <c r="J229" s="4" t="n">
        <v>2049</v>
      </c>
      <c r="K229" s="4" t="s">
        <v>200</v>
      </c>
      <c r="L229" s="4" t="s">
        <v>132</v>
      </c>
      <c r="M229" s="16" t="s">
        <v>2769</v>
      </c>
      <c r="N229" s="16" t="s">
        <v>2770</v>
      </c>
      <c r="O229" s="16" t="s">
        <v>2790</v>
      </c>
      <c r="R229" s="16" t="n">
        <f aca="false">(1+LEN(N229)-LEN(SUBSTITUTE(N229," ","")))+1</f>
        <v>5</v>
      </c>
      <c r="S229" s="16" t="n">
        <f aca="false">(1+LEN(O229)-LEN(SUBSTITUTE(O229," ","")))</f>
        <v>8</v>
      </c>
      <c r="T229" s="16" t="s">
        <v>2724</v>
      </c>
      <c r="U229" s="16" t="s">
        <v>2772</v>
      </c>
      <c r="V229" s="16" t="s">
        <v>2773</v>
      </c>
      <c r="W229" s="16" t="s">
        <v>2774</v>
      </c>
      <c r="X229" s="16" t="s">
        <v>2775</v>
      </c>
      <c r="Y229" s="16" t="s">
        <v>186</v>
      </c>
      <c r="AA229" s="16" t="s">
        <v>2776</v>
      </c>
      <c r="AB229" s="16" t="s">
        <v>186</v>
      </c>
      <c r="AC229" s="16" t="s">
        <v>2777</v>
      </c>
      <c r="AD229" s="16" t="s">
        <v>938</v>
      </c>
      <c r="AE229" s="16" t="s">
        <v>2772</v>
      </c>
      <c r="AF229" s="16" t="s">
        <v>2778</v>
      </c>
      <c r="AG229" s="16" t="s">
        <v>2772</v>
      </c>
      <c r="AH229" s="16" t="s">
        <v>186</v>
      </c>
      <c r="AI229" s="16" t="s">
        <v>186</v>
      </c>
      <c r="AJ229" s="16" t="s">
        <v>2779</v>
      </c>
      <c r="AK229" s="16" t="s">
        <v>186</v>
      </c>
      <c r="AL229" s="16" t="s">
        <v>186</v>
      </c>
      <c r="AM229" s="16" t="s">
        <v>186</v>
      </c>
      <c r="AN229" s="16" t="s">
        <v>582</v>
      </c>
      <c r="AO229" s="16" t="s">
        <v>2780</v>
      </c>
      <c r="AP229" s="16" t="s">
        <v>186</v>
      </c>
      <c r="AQ229" s="16" t="s">
        <v>186</v>
      </c>
      <c r="AR229" s="16" t="s">
        <v>2776</v>
      </c>
      <c r="AS229" s="16" t="s">
        <v>186</v>
      </c>
      <c r="AT229" s="16" t="s">
        <v>186</v>
      </c>
      <c r="AU229" s="16" t="s">
        <v>186</v>
      </c>
      <c r="AV229" s="16" t="s">
        <v>2781</v>
      </c>
      <c r="AW229" s="16" t="s">
        <v>2782</v>
      </c>
      <c r="AX229" s="16" t="s">
        <v>1793</v>
      </c>
      <c r="AY229" s="16" t="s">
        <v>186</v>
      </c>
      <c r="AZ229" s="16" t="s">
        <v>186</v>
      </c>
      <c r="BA229" s="16" t="s">
        <v>2776</v>
      </c>
      <c r="BB229" s="16" t="s">
        <v>186</v>
      </c>
      <c r="BC229" s="16" t="s">
        <v>2779</v>
      </c>
      <c r="BD229" s="16" t="s">
        <v>2776</v>
      </c>
      <c r="BE229" s="16" t="s">
        <v>2776</v>
      </c>
      <c r="BF229" s="16" t="s">
        <v>2776</v>
      </c>
      <c r="BG229" s="16" t="s">
        <v>186</v>
      </c>
      <c r="BH229" s="16" t="s">
        <v>186</v>
      </c>
      <c r="BI229" s="16" t="s">
        <v>186</v>
      </c>
      <c r="BJ229" s="16" t="s">
        <v>2776</v>
      </c>
      <c r="BK229" s="16" t="s">
        <v>186</v>
      </c>
      <c r="BL229" s="16" t="s">
        <v>2783</v>
      </c>
      <c r="BM229" s="16" t="s">
        <v>2784</v>
      </c>
      <c r="BN229" s="16" t="s">
        <v>2785</v>
      </c>
      <c r="BO229" s="16" t="s">
        <v>2786</v>
      </c>
      <c r="BP229" s="16" t="s">
        <v>482</v>
      </c>
      <c r="BQ229" s="16" t="s">
        <v>2787</v>
      </c>
      <c r="BS229" s="16" t="s">
        <v>186</v>
      </c>
      <c r="BT229" s="16" t="n">
        <f aca="false">49-(COUNTBLANK(U229:BQ229))</f>
        <v>48</v>
      </c>
      <c r="BU229" s="16" t="str">
        <f aca="false">CONCATENATE("*",BS229,"*")</f>
        <v>*eat*</v>
      </c>
      <c r="BV229" s="16" t="n">
        <f aca="false">COUNTIFS(U229:BQ229,BU229)</f>
        <v>0</v>
      </c>
      <c r="BW229" s="18" t="n">
        <f aca="false">BV229/BT229</f>
        <v>0</v>
      </c>
      <c r="BZ229" s="18" t="str">
        <f aca="false">IF(BY229="","",(BY229/BT229))</f>
        <v/>
      </c>
      <c r="CA229" s="16" t="n">
        <f aca="false">COUNTIFS(U229:BQ229,BU230)</f>
        <v>0</v>
      </c>
      <c r="CB229" s="16" t="str">
        <f aca="false">IF(BX229="",BU229,BX229)</f>
        <v>*eat*</v>
      </c>
      <c r="CC229" s="16" t="n">
        <f aca="false">COUNTIFS(U229:BQ229,CB230)</f>
        <v>0</v>
      </c>
      <c r="CD229" s="18" t="n">
        <f aca="false">CC229/BT229</f>
        <v>0</v>
      </c>
      <c r="CE229" s="16" t="s">
        <v>193</v>
      </c>
      <c r="CF229" s="18" t="n">
        <f aca="false">(COUNTIFS(U229:BQ229,CE229))/BT229</f>
        <v>0</v>
      </c>
      <c r="CH229" s="16" t="s">
        <v>194</v>
      </c>
      <c r="CI229" s="18" t="n">
        <v>0</v>
      </c>
      <c r="CJ229" s="18" t="n">
        <v>0.79</v>
      </c>
      <c r="CK229" s="16" t="s">
        <v>2794</v>
      </c>
      <c r="CL229" s="16" t="s">
        <v>2788</v>
      </c>
      <c r="CX229" s="16" t="s">
        <v>3650</v>
      </c>
      <c r="CY229" s="16" t="s">
        <v>3726</v>
      </c>
      <c r="CZ229" s="16" t="s">
        <v>3701</v>
      </c>
    </row>
    <row r="230" customFormat="false" ht="14.4" hidden="false" customHeight="false" outlineLevel="0" collapsed="false">
      <c r="A230" s="4" t="s">
        <v>131</v>
      </c>
      <c r="B230" s="17" t="n">
        <v>1</v>
      </c>
      <c r="C230" s="17" t="n">
        <v>2</v>
      </c>
      <c r="D230" s="17" t="n">
        <v>2</v>
      </c>
      <c r="E230" s="17" t="n">
        <v>94</v>
      </c>
      <c r="F230" s="17" t="n">
        <v>49</v>
      </c>
      <c r="G230" s="17" t="n">
        <v>3</v>
      </c>
      <c r="H230" s="4" t="n">
        <v>3049</v>
      </c>
      <c r="I230" s="4" t="n">
        <v>13049</v>
      </c>
      <c r="J230" s="4" t="n">
        <v>3049</v>
      </c>
      <c r="K230" s="4" t="s">
        <v>200</v>
      </c>
      <c r="L230" s="4" t="s">
        <v>132</v>
      </c>
      <c r="M230" s="16" t="s">
        <v>2789</v>
      </c>
      <c r="N230" s="16" t="s">
        <v>2770</v>
      </c>
      <c r="O230" s="16" t="s">
        <v>2771</v>
      </c>
      <c r="R230" s="16" t="n">
        <f aca="false">(1+LEN(N230)-LEN(SUBSTITUTE(N230," ","")))+1</f>
        <v>5</v>
      </c>
      <c r="S230" s="16" t="n">
        <f aca="false">(1+LEN(O230)-LEN(SUBSTITUTE(O230," ","")))</f>
        <v>8</v>
      </c>
      <c r="T230" s="16" t="s">
        <v>2724</v>
      </c>
      <c r="U230" s="16" t="s">
        <v>2791</v>
      </c>
      <c r="V230" s="16" t="s">
        <v>2792</v>
      </c>
      <c r="W230" s="16" t="s">
        <v>2793</v>
      </c>
      <c r="X230" s="16" t="s">
        <v>2794</v>
      </c>
      <c r="Y230" s="16" t="s">
        <v>2794</v>
      </c>
      <c r="Z230" s="16" t="s">
        <v>2795</v>
      </c>
      <c r="AA230" s="16" t="s">
        <v>2796</v>
      </c>
      <c r="AB230" s="16" t="s">
        <v>2794</v>
      </c>
      <c r="AC230" s="16" t="s">
        <v>2797</v>
      </c>
      <c r="AD230" s="16" t="s">
        <v>2798</v>
      </c>
      <c r="AE230" s="16" t="s">
        <v>2799</v>
      </c>
      <c r="AF230" s="16" t="s">
        <v>2800</v>
      </c>
      <c r="AG230" s="16" t="s">
        <v>2801</v>
      </c>
      <c r="AH230" s="16" t="s">
        <v>2794</v>
      </c>
      <c r="AI230" s="16" t="s">
        <v>2794</v>
      </c>
      <c r="AJ230" s="16" t="s">
        <v>2802</v>
      </c>
      <c r="AK230" s="16" t="s">
        <v>2803</v>
      </c>
      <c r="AL230" s="16" t="s">
        <v>2794</v>
      </c>
      <c r="AM230" s="16" t="s">
        <v>2794</v>
      </c>
      <c r="AN230" s="16" t="s">
        <v>2804</v>
      </c>
      <c r="AO230" s="16" t="s">
        <v>2805</v>
      </c>
      <c r="AP230" s="16" t="s">
        <v>2806</v>
      </c>
      <c r="AQ230" s="16" t="s">
        <v>2807</v>
      </c>
      <c r="AR230" s="16" t="s">
        <v>2808</v>
      </c>
      <c r="AS230" s="16" t="s">
        <v>2809</v>
      </c>
      <c r="AT230" s="16" t="s">
        <v>2794</v>
      </c>
      <c r="AU230" s="16" t="s">
        <v>2794</v>
      </c>
      <c r="AV230" s="16" t="s">
        <v>2794</v>
      </c>
      <c r="AW230" s="16" t="s">
        <v>2794</v>
      </c>
      <c r="AX230" s="16" t="s">
        <v>2799</v>
      </c>
      <c r="AY230" s="16" t="s">
        <v>2794</v>
      </c>
      <c r="AZ230" s="16" t="s">
        <v>2810</v>
      </c>
      <c r="BA230" s="16" t="s">
        <v>2794</v>
      </c>
      <c r="BB230" s="16" t="s">
        <v>2811</v>
      </c>
      <c r="BC230" s="16" t="s">
        <v>2794</v>
      </c>
      <c r="BD230" s="16" t="s">
        <v>2812</v>
      </c>
      <c r="BE230" s="16" t="s">
        <v>2811</v>
      </c>
      <c r="BF230" s="16" t="s">
        <v>2794</v>
      </c>
      <c r="BG230" s="16" t="s">
        <v>2813</v>
      </c>
      <c r="BH230" s="16" t="s">
        <v>2794</v>
      </c>
      <c r="BI230" s="16" t="s">
        <v>2814</v>
      </c>
      <c r="BJ230" s="16" t="s">
        <v>2794</v>
      </c>
      <c r="BK230" s="16" t="s">
        <v>2794</v>
      </c>
      <c r="BL230" s="16" t="s">
        <v>2815</v>
      </c>
      <c r="BM230" s="16" t="s">
        <v>2816</v>
      </c>
      <c r="BN230" s="16" t="s">
        <v>2817</v>
      </c>
      <c r="BO230" s="16" t="s">
        <v>2794</v>
      </c>
      <c r="BP230" s="16" t="s">
        <v>2794</v>
      </c>
      <c r="BQ230" s="16" t="s">
        <v>1741</v>
      </c>
      <c r="BS230" s="16" t="s">
        <v>2794</v>
      </c>
      <c r="BT230" s="16" t="n">
        <f aca="false">49-(COUNTBLANK(U230:BQ230))</f>
        <v>49</v>
      </c>
      <c r="BU230" s="16" t="str">
        <f aca="false">CONCATENATE("*",BS230,"*")</f>
        <v>*steal*</v>
      </c>
      <c r="BV230" s="16" t="n">
        <f aca="false">COUNTIFS(U230:BQ230,BU230)</f>
        <v>0</v>
      </c>
      <c r="BW230" s="18" t="n">
        <f aca="false">BV230/BT230</f>
        <v>0</v>
      </c>
      <c r="BZ230" s="18" t="str">
        <f aca="false">IF(BY230="","",(BY230/BT230))</f>
        <v/>
      </c>
      <c r="CA230" s="16" t="n">
        <f aca="false">COUNTIFS(U230:BQ230,BU229)</f>
        <v>0</v>
      </c>
      <c r="CB230" s="16" t="str">
        <f aca="false">IF(BX230="",BU230,BX230)</f>
        <v>*steal*</v>
      </c>
      <c r="CC230" s="16" t="n">
        <f aca="false">COUNTIFS(U230:BQ230,CB229)</f>
        <v>0</v>
      </c>
      <c r="CD230" s="18" t="n">
        <f aca="false">CC230/BT230</f>
        <v>0</v>
      </c>
      <c r="CE230" s="16" t="s">
        <v>2818</v>
      </c>
      <c r="CF230" s="18" t="n">
        <f aca="false">(COUNTIFS(U230:BQ230,CE230))/BT230</f>
        <v>0</v>
      </c>
      <c r="CH230" s="16" t="s">
        <v>2819</v>
      </c>
      <c r="CI230" s="18" t="n">
        <v>0</v>
      </c>
      <c r="CJ230" s="18" t="n">
        <v>0.67</v>
      </c>
      <c r="CK230" s="16" t="s">
        <v>186</v>
      </c>
      <c r="CL230" s="16" t="s">
        <v>2788</v>
      </c>
      <c r="CP230" s="0" t="s">
        <v>3772</v>
      </c>
      <c r="CQ230" s="14" t="n">
        <v>0.0204081632653061</v>
      </c>
      <c r="CR230" s="0" t="str">
        <f aca="false">CONCATENATE(CP230,CS230)</f>
        <v>snatch*</v>
      </c>
      <c r="CS230" s="0" t="s">
        <v>3639</v>
      </c>
      <c r="CT230" s="0" t="n">
        <f aca="false">CP229</f>
        <v>0</v>
      </c>
      <c r="CU230" s="0" t="str">
        <f aca="false">CONCATENATE(CT230,CS230)</f>
        <v>0*</v>
      </c>
      <c r="CV230" s="14" t="n">
        <f aca="false">(COUNTIFS(U230:BQ230,CU230))/BT230</f>
        <v>0</v>
      </c>
      <c r="CX230" s="16" t="s">
        <v>3650</v>
      </c>
      <c r="CY230" s="16" t="s">
        <v>3726</v>
      </c>
      <c r="CZ230" s="16" t="s">
        <v>3701</v>
      </c>
    </row>
    <row r="231" customFormat="false" ht="14.4" hidden="false" customHeight="false" outlineLevel="0" collapsed="false">
      <c r="A231" s="4" t="s">
        <v>197</v>
      </c>
      <c r="B231" s="17" t="n">
        <v>1</v>
      </c>
      <c r="C231" s="17" t="n">
        <v>2</v>
      </c>
      <c r="D231" s="17" t="n">
        <v>1</v>
      </c>
      <c r="E231" s="17" t="n">
        <v>98</v>
      </c>
      <c r="F231" s="17" t="n">
        <v>50</v>
      </c>
      <c r="G231" s="17" t="n">
        <v>2</v>
      </c>
      <c r="H231" s="4" t="n">
        <v>2050</v>
      </c>
      <c r="I231" s="4" t="n">
        <v>12050</v>
      </c>
      <c r="J231" s="4" t="n">
        <v>2050</v>
      </c>
      <c r="K231" s="4" t="s">
        <v>200</v>
      </c>
      <c r="L231" s="4" t="s">
        <v>132</v>
      </c>
      <c r="M231" s="16" t="s">
        <v>2820</v>
      </c>
      <c r="N231" s="16" t="s">
        <v>2821</v>
      </c>
      <c r="O231" s="16" t="s">
        <v>2850</v>
      </c>
      <c r="R231" s="16" t="n">
        <f aca="false">(1+LEN(N231)-LEN(SUBSTITUTE(N231," ","")))+1</f>
        <v>6</v>
      </c>
      <c r="S231" s="16" t="n">
        <f aca="false">(1+LEN(O231)-LEN(SUBSTITUTE(O231," ","")))</f>
        <v>11</v>
      </c>
      <c r="T231" s="16" t="s">
        <v>2724</v>
      </c>
      <c r="U231" s="16" t="s">
        <v>2823</v>
      </c>
      <c r="V231" s="16" t="s">
        <v>2824</v>
      </c>
      <c r="W231" s="16" t="s">
        <v>2825</v>
      </c>
      <c r="X231" s="16" t="s">
        <v>1741</v>
      </c>
      <c r="Y231" s="16" t="s">
        <v>2799</v>
      </c>
      <c r="Z231" s="16" t="s">
        <v>2826</v>
      </c>
      <c r="AA231" s="16" t="s">
        <v>2823</v>
      </c>
      <c r="AB231" s="16" t="s">
        <v>1312</v>
      </c>
      <c r="AC231" s="16" t="s">
        <v>2799</v>
      </c>
      <c r="AD231" s="16" t="s">
        <v>1741</v>
      </c>
      <c r="AE231" s="16" t="s">
        <v>2827</v>
      </c>
      <c r="AF231" s="16" t="s">
        <v>2828</v>
      </c>
      <c r="AG231" s="16" t="s">
        <v>482</v>
      </c>
      <c r="AH231" s="16" t="s">
        <v>2829</v>
      </c>
      <c r="AI231" s="16" t="s">
        <v>2794</v>
      </c>
      <c r="AJ231" s="16" t="s">
        <v>2830</v>
      </c>
      <c r="AK231" s="16" t="s">
        <v>482</v>
      </c>
      <c r="AL231" s="16" t="s">
        <v>2831</v>
      </c>
      <c r="AM231" s="16" t="s">
        <v>2832</v>
      </c>
      <c r="AN231" s="16" t="s">
        <v>1741</v>
      </c>
      <c r="AO231" s="16" t="s">
        <v>2830</v>
      </c>
      <c r="AP231" s="16" t="s">
        <v>2833</v>
      </c>
      <c r="AQ231" s="16" t="s">
        <v>1975</v>
      </c>
      <c r="AR231" s="16" t="s">
        <v>2834</v>
      </c>
      <c r="AS231" s="16" t="s">
        <v>2835</v>
      </c>
      <c r="AT231" s="16" t="s">
        <v>2836</v>
      </c>
      <c r="AU231" s="16" t="s">
        <v>677</v>
      </c>
      <c r="AV231" s="16" t="s">
        <v>2837</v>
      </c>
      <c r="AW231" s="16" t="s">
        <v>2838</v>
      </c>
      <c r="AX231" s="16" t="s">
        <v>1312</v>
      </c>
      <c r="AY231" s="16" t="s">
        <v>1741</v>
      </c>
      <c r="AZ231" s="16" t="s">
        <v>2823</v>
      </c>
      <c r="BA231" s="16" t="s">
        <v>2839</v>
      </c>
      <c r="BB231" s="16" t="s">
        <v>2799</v>
      </c>
      <c r="BC231" s="16" t="s">
        <v>2840</v>
      </c>
      <c r="BD231" s="16" t="s">
        <v>2823</v>
      </c>
      <c r="BE231" s="16" t="s">
        <v>2832</v>
      </c>
      <c r="BF231" s="16" t="s">
        <v>706</v>
      </c>
      <c r="BG231" s="16" t="s">
        <v>1741</v>
      </c>
      <c r="BH231" s="16" t="s">
        <v>1741</v>
      </c>
      <c r="BI231" s="16" t="s">
        <v>1741</v>
      </c>
      <c r="BJ231" s="16" t="s">
        <v>2841</v>
      </c>
      <c r="BK231" s="16" t="s">
        <v>2842</v>
      </c>
      <c r="BL231" s="16" t="s">
        <v>2843</v>
      </c>
      <c r="BM231" s="16" t="s">
        <v>1646</v>
      </c>
      <c r="BN231" s="16" t="s">
        <v>2844</v>
      </c>
      <c r="BO231" s="16" t="s">
        <v>1741</v>
      </c>
      <c r="BP231" s="16" t="s">
        <v>2799</v>
      </c>
      <c r="BQ231" s="16" t="s">
        <v>2845</v>
      </c>
      <c r="BS231" s="16" t="s">
        <v>1741</v>
      </c>
      <c r="BT231" s="16" t="n">
        <f aca="false">49-(COUNTBLANK(U231:BQ231))</f>
        <v>49</v>
      </c>
      <c r="BU231" s="16" t="str">
        <f aca="false">CONCATENATE("*",BS231,"*")</f>
        <v>*buy*</v>
      </c>
      <c r="BV231" s="16" t="n">
        <f aca="false">COUNTIFS(U231:BQ231,BU231)</f>
        <v>0</v>
      </c>
      <c r="BW231" s="18" t="n">
        <f aca="false">BV231/BT231</f>
        <v>0</v>
      </c>
      <c r="BZ231" s="18" t="str">
        <f aca="false">IF(BY231="","",(BY231/BT231))</f>
        <v/>
      </c>
      <c r="CA231" s="16" t="n">
        <f aca="false">COUNTIFS(U231:BQ231,BU232)</f>
        <v>0</v>
      </c>
      <c r="CB231" s="16" t="str">
        <f aca="false">IF(BX231="",BU231,BX231)</f>
        <v>*buy*</v>
      </c>
      <c r="CC231" s="16" t="n">
        <f aca="false">COUNTIFS(U231:BQ231,CB232)</f>
        <v>0</v>
      </c>
      <c r="CD231" s="18" t="n">
        <f aca="false">CC231/BT231</f>
        <v>0</v>
      </c>
      <c r="CE231" s="16" t="s">
        <v>2846</v>
      </c>
      <c r="CF231" s="18" t="n">
        <f aca="false">(COUNTIFS(U231:BQ231,CE231))/BT231</f>
        <v>0</v>
      </c>
      <c r="CH231" s="16" t="s">
        <v>2847</v>
      </c>
      <c r="CI231" s="18" t="n">
        <v>0</v>
      </c>
      <c r="CJ231" s="18" t="n">
        <v>0.45</v>
      </c>
      <c r="CK231" s="16" t="s">
        <v>304</v>
      </c>
      <c r="CL231" s="16" t="s">
        <v>2848</v>
      </c>
      <c r="CX231" s="16" t="s">
        <v>3650</v>
      </c>
      <c r="CY231" s="16" t="s">
        <v>3728</v>
      </c>
      <c r="CZ231" s="16" t="s">
        <v>3701</v>
      </c>
    </row>
    <row r="232" customFormat="false" ht="14.4" hidden="false" customHeight="false" outlineLevel="0" collapsed="false">
      <c r="A232" s="4" t="s">
        <v>131</v>
      </c>
      <c r="B232" s="17" t="n">
        <v>1</v>
      </c>
      <c r="C232" s="17" t="n">
        <v>2</v>
      </c>
      <c r="D232" s="17" t="n">
        <v>2</v>
      </c>
      <c r="E232" s="17" t="n">
        <v>98</v>
      </c>
      <c r="F232" s="17" t="n">
        <v>50</v>
      </c>
      <c r="G232" s="17" t="n">
        <v>3</v>
      </c>
      <c r="H232" s="4" t="n">
        <v>3050</v>
      </c>
      <c r="I232" s="4" t="n">
        <v>13050</v>
      </c>
      <c r="J232" s="4" t="n">
        <v>3050</v>
      </c>
      <c r="K232" s="4" t="s">
        <v>200</v>
      </c>
      <c r="L232" s="4" t="s">
        <v>132</v>
      </c>
      <c r="M232" s="16" t="s">
        <v>2849</v>
      </c>
      <c r="N232" s="16" t="s">
        <v>2821</v>
      </c>
      <c r="O232" s="16" t="s">
        <v>2822</v>
      </c>
      <c r="R232" s="16" t="n">
        <f aca="false">(1+LEN(N232)-LEN(SUBSTITUTE(N232," ","")))+1</f>
        <v>6</v>
      </c>
      <c r="S232" s="16" t="n">
        <f aca="false">(1+LEN(O232)-LEN(SUBSTITUTE(O232," ","")))</f>
        <v>11</v>
      </c>
      <c r="T232" s="16" t="s">
        <v>2724</v>
      </c>
      <c r="U232" s="16" t="s">
        <v>304</v>
      </c>
      <c r="V232" s="16" t="s">
        <v>1290</v>
      </c>
      <c r="W232" s="16" t="s">
        <v>1290</v>
      </c>
      <c r="X232" s="16" t="s">
        <v>304</v>
      </c>
      <c r="Y232" s="16" t="s">
        <v>1290</v>
      </c>
      <c r="Z232" s="16" t="s">
        <v>1290</v>
      </c>
      <c r="AA232" s="16" t="s">
        <v>1290</v>
      </c>
      <c r="AB232" s="16" t="s">
        <v>304</v>
      </c>
      <c r="AD232" s="16" t="s">
        <v>2851</v>
      </c>
      <c r="AE232" s="16" t="s">
        <v>644</v>
      </c>
      <c r="AF232" s="16" t="s">
        <v>2852</v>
      </c>
      <c r="AG232" s="16" t="s">
        <v>2853</v>
      </c>
      <c r="AH232" s="16" t="s">
        <v>1290</v>
      </c>
      <c r="AI232" s="16" t="s">
        <v>1290</v>
      </c>
      <c r="AJ232" s="16" t="s">
        <v>1290</v>
      </c>
      <c r="AK232" s="16" t="s">
        <v>2853</v>
      </c>
      <c r="AL232" s="16" t="s">
        <v>2854</v>
      </c>
      <c r="AM232" s="16" t="s">
        <v>304</v>
      </c>
      <c r="AN232" s="16" t="s">
        <v>2855</v>
      </c>
      <c r="AO232" s="16" t="s">
        <v>304</v>
      </c>
      <c r="AP232" s="16" t="s">
        <v>1290</v>
      </c>
      <c r="AQ232" s="16" t="s">
        <v>304</v>
      </c>
      <c r="AR232" s="16" t="s">
        <v>2856</v>
      </c>
      <c r="AS232" s="16" t="s">
        <v>2857</v>
      </c>
      <c r="AT232" s="16" t="s">
        <v>1626</v>
      </c>
      <c r="AU232" s="16" t="s">
        <v>1290</v>
      </c>
      <c r="AV232" s="16" t="s">
        <v>304</v>
      </c>
      <c r="AW232" s="16" t="s">
        <v>304</v>
      </c>
      <c r="AX232" s="16" t="s">
        <v>1652</v>
      </c>
      <c r="AY232" s="16" t="s">
        <v>2858</v>
      </c>
      <c r="AZ232" s="16" t="s">
        <v>1290</v>
      </c>
      <c r="BA232" s="16" t="s">
        <v>1290</v>
      </c>
      <c r="BB232" s="16" t="s">
        <v>304</v>
      </c>
      <c r="BC232" s="16" t="s">
        <v>1290</v>
      </c>
      <c r="BD232" s="16" t="s">
        <v>1290</v>
      </c>
      <c r="BE232" s="16" t="s">
        <v>2853</v>
      </c>
      <c r="BF232" s="16" t="s">
        <v>315</v>
      </c>
      <c r="BG232" s="16" t="s">
        <v>304</v>
      </c>
      <c r="BH232" s="16" t="s">
        <v>1290</v>
      </c>
      <c r="BI232" s="16" t="s">
        <v>2853</v>
      </c>
      <c r="BJ232" s="16" t="s">
        <v>1290</v>
      </c>
      <c r="BK232" s="16" t="s">
        <v>304</v>
      </c>
      <c r="BL232" s="16" t="s">
        <v>1290</v>
      </c>
      <c r="BM232" s="16" t="s">
        <v>2859</v>
      </c>
      <c r="BO232" s="16" t="s">
        <v>1290</v>
      </c>
      <c r="BP232" s="16" t="s">
        <v>1290</v>
      </c>
      <c r="BQ232" s="16" t="s">
        <v>2860</v>
      </c>
      <c r="BS232" s="16" t="s">
        <v>304</v>
      </c>
      <c r="BT232" s="16" t="n">
        <f aca="false">49-(COUNTBLANK(U232:BQ232))</f>
        <v>47</v>
      </c>
      <c r="BU232" s="16" t="str">
        <f aca="false">CONCATENATE("*",BS232,"*")</f>
        <v>*sleep*</v>
      </c>
      <c r="BV232" s="16" t="n">
        <f aca="false">COUNTIFS(U232:BQ232,BU232)</f>
        <v>0</v>
      </c>
      <c r="BW232" s="18" t="n">
        <f aca="false">BV232/BT232</f>
        <v>0</v>
      </c>
      <c r="BZ232" s="18" t="str">
        <f aca="false">IF(BY232="","",(BY232/BT232))</f>
        <v/>
      </c>
      <c r="CA232" s="16" t="n">
        <f aca="false">COUNTIFS(U232:BQ232,BU231)</f>
        <v>0</v>
      </c>
      <c r="CB232" s="16" t="str">
        <f aca="false">IF(BX232="",BU232,BX232)</f>
        <v>*sleep*</v>
      </c>
      <c r="CC232" s="16" t="n">
        <f aca="false">COUNTIFS(U232:BQ232,CB231)</f>
        <v>0</v>
      </c>
      <c r="CD232" s="18" t="n">
        <f aca="false">CC232/BT232</f>
        <v>0</v>
      </c>
      <c r="CE232" s="16" t="s">
        <v>2861</v>
      </c>
      <c r="CF232" s="18" t="n">
        <f aca="false">(COUNTIFS(U232:BQ232,CE232))/BT232</f>
        <v>0</v>
      </c>
      <c r="CH232" s="16" t="s">
        <v>2862</v>
      </c>
      <c r="CI232" s="18" t="n">
        <v>0</v>
      </c>
      <c r="CJ232" s="18" t="n">
        <v>0.23</v>
      </c>
      <c r="CK232" s="16" t="s">
        <v>1741</v>
      </c>
      <c r="CL232" s="16" t="s">
        <v>2848</v>
      </c>
      <c r="CP232" s="0" t="s">
        <v>3773</v>
      </c>
      <c r="CQ232" s="14" t="n">
        <v>0</v>
      </c>
      <c r="CR232" s="0" t="str">
        <f aca="false">CONCATENATE(CP232,CS232)</f>
        <v>nap*</v>
      </c>
      <c r="CS232" s="0" t="s">
        <v>3639</v>
      </c>
      <c r="CT232" s="0" t="n">
        <f aca="false">CP231</f>
        <v>0</v>
      </c>
      <c r="CU232" s="0" t="str">
        <f aca="false">CONCATENATE(CT232,CS232)</f>
        <v>0*</v>
      </c>
      <c r="CV232" s="14" t="n">
        <f aca="false">(COUNTIFS(U232:BQ232,CU232))/BT232</f>
        <v>0</v>
      </c>
      <c r="CX232" s="16" t="s">
        <v>3650</v>
      </c>
      <c r="CY232" s="16" t="s">
        <v>3728</v>
      </c>
      <c r="CZ232" s="16" t="s">
        <v>3701</v>
      </c>
    </row>
    <row r="233" customFormat="false" ht="14.4" hidden="false" customHeight="false" outlineLevel="0" collapsed="false">
      <c r="A233" s="4" t="s">
        <v>197</v>
      </c>
      <c r="B233" s="17" t="n">
        <v>1</v>
      </c>
      <c r="C233" s="17" t="n">
        <v>2</v>
      </c>
      <c r="D233" s="17" t="n">
        <v>1</v>
      </c>
      <c r="E233" s="17" t="n">
        <v>99</v>
      </c>
      <c r="F233" s="17" t="n">
        <v>51</v>
      </c>
      <c r="G233" s="17" t="n">
        <v>2</v>
      </c>
      <c r="H233" s="4" t="n">
        <v>2051</v>
      </c>
      <c r="I233" s="4" t="n">
        <v>12051</v>
      </c>
      <c r="J233" s="4" t="n">
        <v>2051</v>
      </c>
      <c r="K233" s="4" t="s">
        <v>200</v>
      </c>
      <c r="L233" s="4" t="s">
        <v>132</v>
      </c>
      <c r="M233" s="16" t="s">
        <v>2863</v>
      </c>
      <c r="N233" s="16" t="s">
        <v>2864</v>
      </c>
      <c r="O233" s="16" t="s">
        <v>2897</v>
      </c>
      <c r="R233" s="16" t="n">
        <f aca="false">(1+LEN(N233)-LEN(SUBSTITUTE(N233," ","")))+1</f>
        <v>5</v>
      </c>
      <c r="S233" s="16" t="n">
        <f aca="false">(1+LEN(O233)-LEN(SUBSTITUTE(O233," ","")))</f>
        <v>10</v>
      </c>
      <c r="T233" s="16" t="s">
        <v>2724</v>
      </c>
      <c r="U233" s="16" t="s">
        <v>2866</v>
      </c>
      <c r="V233" s="16" t="s">
        <v>2867</v>
      </c>
      <c r="W233" s="16" t="s">
        <v>2868</v>
      </c>
      <c r="X233" s="16" t="s">
        <v>2869</v>
      </c>
      <c r="Y233" s="16" t="s">
        <v>2870</v>
      </c>
      <c r="Z233" s="16" t="s">
        <v>2866</v>
      </c>
      <c r="AA233" s="16" t="s">
        <v>2871</v>
      </c>
      <c r="AB233" s="16" t="s">
        <v>1520</v>
      </c>
      <c r="AC233" s="16" t="s">
        <v>2872</v>
      </c>
      <c r="AD233" s="16" t="s">
        <v>892</v>
      </c>
      <c r="AE233" s="16" t="s">
        <v>2873</v>
      </c>
      <c r="AF233" s="16" t="s">
        <v>2874</v>
      </c>
      <c r="AG233" s="16" t="s">
        <v>2875</v>
      </c>
      <c r="AH233" s="16" t="s">
        <v>2876</v>
      </c>
      <c r="AI233" s="16" t="s">
        <v>2877</v>
      </c>
      <c r="AJ233" s="16" t="s">
        <v>892</v>
      </c>
      <c r="AK233" s="16" t="s">
        <v>892</v>
      </c>
      <c r="AL233" s="16" t="s">
        <v>2866</v>
      </c>
      <c r="AM233" s="16" t="s">
        <v>2878</v>
      </c>
      <c r="AN233" s="16" t="s">
        <v>2871</v>
      </c>
      <c r="AO233" s="16" t="s">
        <v>109</v>
      </c>
      <c r="AP233" s="16" t="s">
        <v>2879</v>
      </c>
      <c r="AQ233" s="16" t="s">
        <v>109</v>
      </c>
      <c r="AR233" s="16" t="s">
        <v>2866</v>
      </c>
      <c r="AS233" s="16" t="s">
        <v>2880</v>
      </c>
      <c r="AT233" s="16" t="s">
        <v>2881</v>
      </c>
      <c r="AU233" s="16" t="s">
        <v>304</v>
      </c>
      <c r="AV233" s="16" t="s">
        <v>2882</v>
      </c>
      <c r="AW233" s="16" t="s">
        <v>2871</v>
      </c>
      <c r="AX233" s="16" t="s">
        <v>1975</v>
      </c>
      <c r="AY233" s="16" t="s">
        <v>2866</v>
      </c>
      <c r="AZ233" s="16" t="s">
        <v>2883</v>
      </c>
      <c r="BA233" s="16" t="s">
        <v>2884</v>
      </c>
      <c r="BB233" s="16" t="s">
        <v>110</v>
      </c>
      <c r="BC233" s="16" t="s">
        <v>2885</v>
      </c>
      <c r="BD233" s="16" t="s">
        <v>2886</v>
      </c>
      <c r="BE233" s="16" t="s">
        <v>2887</v>
      </c>
      <c r="BF233" s="16" t="s">
        <v>2185</v>
      </c>
      <c r="BG233" s="16" t="s">
        <v>2866</v>
      </c>
      <c r="BH233" s="16" t="s">
        <v>2888</v>
      </c>
      <c r="BI233" s="16" t="s">
        <v>2866</v>
      </c>
      <c r="BJ233" s="16" t="s">
        <v>172</v>
      </c>
      <c r="BK233" s="16" t="s">
        <v>2889</v>
      </c>
      <c r="BL233" s="16" t="s">
        <v>2890</v>
      </c>
      <c r="BM233" s="16" t="s">
        <v>2871</v>
      </c>
      <c r="BN233" s="16" t="s">
        <v>2891</v>
      </c>
      <c r="BO233" s="16" t="s">
        <v>2878</v>
      </c>
      <c r="BP233" s="16" t="s">
        <v>2892</v>
      </c>
      <c r="BQ233" s="16" t="s">
        <v>2878</v>
      </c>
      <c r="BS233" s="16" t="s">
        <v>2866</v>
      </c>
      <c r="BT233" s="16" t="n">
        <f aca="false">49-(COUNTBLANK(U233:BQ233))</f>
        <v>49</v>
      </c>
      <c r="BU233" s="16" t="str">
        <f aca="false">CONCATENATE("*",BS233,"*")</f>
        <v>*ask*</v>
      </c>
      <c r="BV233" s="16" t="n">
        <f aca="false">COUNTIFS(U233:BQ233,BU233)</f>
        <v>0</v>
      </c>
      <c r="BW233" s="18" t="n">
        <f aca="false">BV233/BT233</f>
        <v>0</v>
      </c>
      <c r="BZ233" s="18" t="str">
        <f aca="false">IF(BY233="","",(BY233/BT233))</f>
        <v/>
      </c>
      <c r="CA233" s="16" t="n">
        <f aca="false">COUNTIFS(U233:BQ233,BU234)</f>
        <v>0</v>
      </c>
      <c r="CB233" s="16" t="str">
        <f aca="false">IF(BX233="",BU233,BX233)</f>
        <v>*ask*</v>
      </c>
      <c r="CC233" s="16" t="n">
        <f aca="false">COUNTIFS(U233:BQ233,CB234)</f>
        <v>0</v>
      </c>
      <c r="CD233" s="18" t="n">
        <f aca="false">CC233/BT233</f>
        <v>0</v>
      </c>
      <c r="CE233" s="16" t="s">
        <v>2893</v>
      </c>
      <c r="CF233" s="18" t="n">
        <f aca="false">(COUNTIFS(U233:BQ233,CE233))/BT233</f>
        <v>0</v>
      </c>
      <c r="CH233" s="16" t="s">
        <v>2894</v>
      </c>
      <c r="CI233" s="18" t="n">
        <v>0</v>
      </c>
      <c r="CJ233" s="18" t="n">
        <v>0.33</v>
      </c>
      <c r="CK233" s="16" t="s">
        <v>2898</v>
      </c>
      <c r="CL233" s="16" t="s">
        <v>2895</v>
      </c>
      <c r="CX233" s="16" t="s">
        <v>3650</v>
      </c>
      <c r="CY233" s="16" t="s">
        <v>3729</v>
      </c>
      <c r="CZ233" s="16" t="s">
        <v>3701</v>
      </c>
    </row>
    <row r="234" customFormat="false" ht="14.4" hidden="false" customHeight="false" outlineLevel="0" collapsed="false">
      <c r="A234" s="4" t="s">
        <v>131</v>
      </c>
      <c r="B234" s="17" t="n">
        <v>1</v>
      </c>
      <c r="C234" s="17" t="n">
        <v>2</v>
      </c>
      <c r="D234" s="17" t="n">
        <v>2</v>
      </c>
      <c r="E234" s="17" t="n">
        <v>99</v>
      </c>
      <c r="F234" s="17" t="n">
        <v>51</v>
      </c>
      <c r="G234" s="17" t="n">
        <v>3</v>
      </c>
      <c r="H234" s="4" t="n">
        <v>3051</v>
      </c>
      <c r="I234" s="4" t="n">
        <v>13051</v>
      </c>
      <c r="J234" s="4" t="n">
        <v>3051</v>
      </c>
      <c r="K234" s="4" t="s">
        <v>200</v>
      </c>
      <c r="L234" s="4" t="s">
        <v>132</v>
      </c>
      <c r="M234" s="16" t="s">
        <v>2896</v>
      </c>
      <c r="N234" s="16" t="s">
        <v>2864</v>
      </c>
      <c r="O234" s="16" t="s">
        <v>2865</v>
      </c>
      <c r="R234" s="16" t="n">
        <f aca="false">(1+LEN(N234)-LEN(SUBSTITUTE(N234," ","")))+1</f>
        <v>5</v>
      </c>
      <c r="S234" s="16" t="n">
        <f aca="false">(1+LEN(O234)-LEN(SUBSTITUTE(O234," ","")))</f>
        <v>10</v>
      </c>
      <c r="T234" s="16" t="s">
        <v>2724</v>
      </c>
      <c r="U234" s="16" t="s">
        <v>2898</v>
      </c>
      <c r="V234" s="16" t="s">
        <v>2899</v>
      </c>
      <c r="W234" s="16" t="s">
        <v>2898</v>
      </c>
      <c r="X234" s="16" t="s">
        <v>2898</v>
      </c>
      <c r="Y234" s="16" t="s">
        <v>2898</v>
      </c>
      <c r="Z234" s="16" t="s">
        <v>2898</v>
      </c>
      <c r="AA234" s="16" t="s">
        <v>2900</v>
      </c>
      <c r="AB234" s="16" t="s">
        <v>2898</v>
      </c>
      <c r="AC234" s="16" t="s">
        <v>2901</v>
      </c>
      <c r="AD234" s="16" t="s">
        <v>2902</v>
      </c>
      <c r="AE234" s="16" t="s">
        <v>359</v>
      </c>
      <c r="AF234" s="16" t="s">
        <v>2901</v>
      </c>
      <c r="AG234" s="16" t="s">
        <v>2903</v>
      </c>
      <c r="AH234" s="16" t="s">
        <v>2898</v>
      </c>
      <c r="AI234" s="16" t="s">
        <v>2898</v>
      </c>
      <c r="AJ234" s="16" t="s">
        <v>2901</v>
      </c>
      <c r="AK234" s="16" t="s">
        <v>2904</v>
      </c>
      <c r="AL234" s="16" t="s">
        <v>2901</v>
      </c>
      <c r="AM234" s="16" t="s">
        <v>2898</v>
      </c>
      <c r="AN234" s="16" t="s">
        <v>2898</v>
      </c>
      <c r="AO234" s="16" t="s">
        <v>359</v>
      </c>
      <c r="AP234" s="16" t="s">
        <v>2905</v>
      </c>
      <c r="AQ234" s="16" t="s">
        <v>2906</v>
      </c>
      <c r="AR234" s="16" t="s">
        <v>2901</v>
      </c>
      <c r="AS234" s="16" t="s">
        <v>2901</v>
      </c>
      <c r="AT234" s="16" t="s">
        <v>2901</v>
      </c>
      <c r="AU234" s="16" t="s">
        <v>2898</v>
      </c>
      <c r="AV234" s="16" t="s">
        <v>2898</v>
      </c>
      <c r="AW234" s="16" t="s">
        <v>2898</v>
      </c>
      <c r="AX234" s="16" t="s">
        <v>2907</v>
      </c>
      <c r="AY234" s="16" t="s">
        <v>938</v>
      </c>
      <c r="AZ234" s="16" t="s">
        <v>2901</v>
      </c>
      <c r="BA234" s="16" t="s">
        <v>2901</v>
      </c>
      <c r="BB234" s="16" t="s">
        <v>359</v>
      </c>
      <c r="BC234" s="16" t="s">
        <v>2902</v>
      </c>
      <c r="BD234" s="16" t="s">
        <v>2908</v>
      </c>
      <c r="BE234" s="16" t="s">
        <v>2904</v>
      </c>
      <c r="BF234" s="16" t="s">
        <v>2898</v>
      </c>
      <c r="BG234" s="16" t="s">
        <v>2898</v>
      </c>
      <c r="BH234" s="16" t="s">
        <v>2898</v>
      </c>
      <c r="BI234" s="16" t="s">
        <v>2903</v>
      </c>
      <c r="BJ234" s="16" t="s">
        <v>2898</v>
      </c>
      <c r="BK234" s="16" t="s">
        <v>2898</v>
      </c>
      <c r="BL234" s="16" t="s">
        <v>2901</v>
      </c>
      <c r="BM234" s="16" t="s">
        <v>2898</v>
      </c>
      <c r="BN234" s="16" t="s">
        <v>359</v>
      </c>
      <c r="BO234" s="16" t="s">
        <v>359</v>
      </c>
      <c r="BP234" s="16" t="s">
        <v>2898</v>
      </c>
      <c r="BQ234" s="16" t="s">
        <v>359</v>
      </c>
      <c r="BS234" s="16" t="s">
        <v>2898</v>
      </c>
      <c r="BT234" s="16" t="n">
        <f aca="false">49-(COUNTBLANK(U234:BQ234))</f>
        <v>49</v>
      </c>
      <c r="BU234" s="16" t="str">
        <f aca="false">CONCATENATE("*",BS234,"*")</f>
        <v>*scratch*</v>
      </c>
      <c r="BV234" s="16" t="n">
        <f aca="false">COUNTIFS(U234:BQ234,BU234)</f>
        <v>0</v>
      </c>
      <c r="BW234" s="18" t="n">
        <f aca="false">BV234/BT234</f>
        <v>0</v>
      </c>
      <c r="BZ234" s="18" t="str">
        <f aca="false">IF(BY234="","",(BY234/BT234))</f>
        <v/>
      </c>
      <c r="CA234" s="16" t="n">
        <f aca="false">COUNTIFS(U234:BQ234,BU233)</f>
        <v>0</v>
      </c>
      <c r="CB234" s="16" t="str">
        <f aca="false">IF(BX234="",BU234,BX234)</f>
        <v>*scratch*</v>
      </c>
      <c r="CC234" s="16" t="n">
        <f aca="false">COUNTIFS(U234:BQ234,CB233)</f>
        <v>0</v>
      </c>
      <c r="CD234" s="18" t="n">
        <f aca="false">CC234/BT234</f>
        <v>0</v>
      </c>
      <c r="CE234" s="16" t="s">
        <v>2909</v>
      </c>
      <c r="CF234" s="18" t="n">
        <f aca="false">(COUNTIFS(U234:BQ234,CE234))/BT234</f>
        <v>0</v>
      </c>
      <c r="CH234" s="16" t="s">
        <v>2910</v>
      </c>
      <c r="CI234" s="18" t="n">
        <v>0</v>
      </c>
      <c r="CJ234" s="18" t="n">
        <v>0.82</v>
      </c>
      <c r="CK234" s="16" t="s">
        <v>2866</v>
      </c>
      <c r="CL234" s="16" t="s">
        <v>2895</v>
      </c>
      <c r="CP234" s="0" t="s">
        <v>3774</v>
      </c>
      <c r="CQ234" s="14" t="n">
        <v>0</v>
      </c>
      <c r="CR234" s="0" t="str">
        <f aca="false">CONCATENATE(CP234,CS234)</f>
        <v>rub*</v>
      </c>
      <c r="CS234" s="0" t="s">
        <v>3639</v>
      </c>
      <c r="CT234" s="0" t="n">
        <f aca="false">CP235</f>
        <v>0</v>
      </c>
      <c r="CU234" s="0" t="str">
        <f aca="false">CONCATENATE(CT234,CS234)</f>
        <v>0*</v>
      </c>
      <c r="CV234" s="14" t="n">
        <f aca="false">(COUNTIFS(U234:BQ234,CU234))/BT234</f>
        <v>0</v>
      </c>
      <c r="CX234" s="16" t="s">
        <v>3650</v>
      </c>
      <c r="CY234" s="16" t="s">
        <v>3729</v>
      </c>
      <c r="CZ234" s="16" t="s">
        <v>3701</v>
      </c>
    </row>
    <row r="235" customFormat="false" ht="14.4" hidden="false" customHeight="false" outlineLevel="0" collapsed="false">
      <c r="A235" s="4" t="s">
        <v>197</v>
      </c>
      <c r="B235" s="17" t="n">
        <v>1</v>
      </c>
      <c r="C235" s="17" t="n">
        <v>2</v>
      </c>
      <c r="D235" s="17" t="n">
        <v>1</v>
      </c>
      <c r="E235" s="17" t="n">
        <v>101</v>
      </c>
      <c r="F235" s="17" t="n">
        <v>52</v>
      </c>
      <c r="G235" s="17" t="n">
        <v>2</v>
      </c>
      <c r="H235" s="4" t="n">
        <v>2052</v>
      </c>
      <c r="I235" s="4" t="n">
        <v>12052</v>
      </c>
      <c r="J235" s="4" t="n">
        <v>2052</v>
      </c>
      <c r="K235" s="4" t="s">
        <v>200</v>
      </c>
      <c r="L235" s="4" t="s">
        <v>132</v>
      </c>
      <c r="M235" s="16" t="s">
        <v>2911</v>
      </c>
      <c r="N235" s="16" t="s">
        <v>2912</v>
      </c>
      <c r="O235" s="16" t="s">
        <v>2930</v>
      </c>
      <c r="R235" s="16" t="n">
        <f aca="false">(1+LEN(N235)-LEN(SUBSTITUTE(N235," ","")))+1</f>
        <v>7</v>
      </c>
      <c r="S235" s="16" t="n">
        <f aca="false">(1+LEN(O235)-LEN(SUBSTITUTE(O235," ","")))</f>
        <v>11</v>
      </c>
      <c r="T235" s="16" t="s">
        <v>2382</v>
      </c>
      <c r="U235" s="16" t="s">
        <v>186</v>
      </c>
      <c r="V235" s="16" t="s">
        <v>2914</v>
      </c>
      <c r="W235" s="16" t="s">
        <v>2915</v>
      </c>
      <c r="X235" s="16" t="s">
        <v>186</v>
      </c>
      <c r="Y235" s="16" t="s">
        <v>186</v>
      </c>
      <c r="Z235" s="16" t="s">
        <v>154</v>
      </c>
      <c r="AA235" s="16" t="s">
        <v>186</v>
      </c>
      <c r="AB235" s="16" t="s">
        <v>186</v>
      </c>
      <c r="AC235" s="16" t="s">
        <v>2916</v>
      </c>
      <c r="AD235" s="16" t="s">
        <v>762</v>
      </c>
      <c r="AE235" s="16" t="s">
        <v>186</v>
      </c>
      <c r="AF235" s="16" t="s">
        <v>2917</v>
      </c>
      <c r="AG235" s="16" t="s">
        <v>186</v>
      </c>
      <c r="AH235" s="16" t="s">
        <v>2918</v>
      </c>
      <c r="AI235" s="16" t="s">
        <v>2919</v>
      </c>
      <c r="AJ235" s="16" t="s">
        <v>2920</v>
      </c>
      <c r="AK235" s="16" t="s">
        <v>186</v>
      </c>
      <c r="AL235" s="16" t="s">
        <v>2921</v>
      </c>
      <c r="AM235" s="16" t="s">
        <v>186</v>
      </c>
      <c r="AN235" s="16" t="s">
        <v>1511</v>
      </c>
      <c r="AO235" s="16" t="s">
        <v>2922</v>
      </c>
      <c r="AP235" s="16" t="s">
        <v>2923</v>
      </c>
      <c r="AQ235" s="16" t="s">
        <v>186</v>
      </c>
      <c r="AR235" s="16" t="s">
        <v>186</v>
      </c>
      <c r="AS235" s="16" t="s">
        <v>186</v>
      </c>
      <c r="AT235" s="16" t="s">
        <v>2924</v>
      </c>
      <c r="AU235" s="16" t="s">
        <v>186</v>
      </c>
      <c r="AV235" s="16" t="s">
        <v>1598</v>
      </c>
      <c r="AW235" s="16" t="s">
        <v>186</v>
      </c>
      <c r="AX235" s="16" t="s">
        <v>186</v>
      </c>
      <c r="AY235" s="16" t="s">
        <v>177</v>
      </c>
      <c r="AZ235" s="16" t="s">
        <v>186</v>
      </c>
      <c r="BA235" s="16" t="s">
        <v>2925</v>
      </c>
      <c r="BB235" s="16" t="s">
        <v>186</v>
      </c>
      <c r="BC235" s="16" t="s">
        <v>186</v>
      </c>
      <c r="BD235" s="16" t="s">
        <v>186</v>
      </c>
      <c r="BE235" s="16" t="s">
        <v>186</v>
      </c>
      <c r="BF235" s="16" t="s">
        <v>186</v>
      </c>
      <c r="BG235" s="16" t="s">
        <v>186</v>
      </c>
      <c r="BH235" s="16" t="s">
        <v>2926</v>
      </c>
      <c r="BI235" s="16" t="s">
        <v>186</v>
      </c>
      <c r="BJ235" s="16" t="s">
        <v>2927</v>
      </c>
      <c r="BK235" s="16" t="s">
        <v>186</v>
      </c>
      <c r="BL235" s="16" t="s">
        <v>2925</v>
      </c>
      <c r="BM235" s="16" t="s">
        <v>154</v>
      </c>
      <c r="BN235" s="16" t="s">
        <v>621</v>
      </c>
      <c r="BO235" s="16" t="s">
        <v>186</v>
      </c>
      <c r="BP235" s="16" t="s">
        <v>1803</v>
      </c>
      <c r="BQ235" s="16" t="s">
        <v>154</v>
      </c>
      <c r="BS235" s="16" t="s">
        <v>186</v>
      </c>
      <c r="BT235" s="16" t="n">
        <f aca="false">49-(COUNTBLANK(U235:BQ235))</f>
        <v>49</v>
      </c>
      <c r="BU235" s="16" t="str">
        <f aca="false">CONCATENATE("*",BS235,"*")</f>
        <v>*eat*</v>
      </c>
      <c r="BV235" s="16" t="n">
        <f aca="false">COUNTIFS(U235:BQ235,BU235)</f>
        <v>0</v>
      </c>
      <c r="BW235" s="18" t="n">
        <f aca="false">BV235/BT235</f>
        <v>0</v>
      </c>
      <c r="BZ235" s="18" t="str">
        <f aca="false">IF(BY235="","",(BY235/BT235))</f>
        <v/>
      </c>
      <c r="CA235" s="16" t="n">
        <f aca="false">COUNTIFS(U235:BQ235,BU236)</f>
        <v>0</v>
      </c>
      <c r="CB235" s="16" t="str">
        <f aca="false">IF(BX235="",BU235,BX235)</f>
        <v>*eat*</v>
      </c>
      <c r="CC235" s="16" t="n">
        <f aca="false">COUNTIFS(U235:BQ235,CB236)</f>
        <v>0</v>
      </c>
      <c r="CD235" s="18" t="n">
        <f aca="false">CC235/BT235</f>
        <v>0</v>
      </c>
      <c r="CE235" s="16" t="s">
        <v>193</v>
      </c>
      <c r="CF235" s="18" t="n">
        <f aca="false">(COUNTIFS(U235:BQ235,CE235))/BT235</f>
        <v>0</v>
      </c>
      <c r="CH235" s="16" t="s">
        <v>194</v>
      </c>
      <c r="CI235" s="18" t="n">
        <v>0</v>
      </c>
      <c r="CJ235" s="18" t="n">
        <v>0.61</v>
      </c>
      <c r="CK235" s="16" t="s">
        <v>2934</v>
      </c>
      <c r="CL235" s="16" t="s">
        <v>2928</v>
      </c>
      <c r="CX235" s="16" t="s">
        <v>3664</v>
      </c>
      <c r="CY235" s="16" t="s">
        <v>3731</v>
      </c>
      <c r="CZ235" s="16" t="s">
        <v>3701</v>
      </c>
    </row>
    <row r="236" customFormat="false" ht="14.4" hidden="false" customHeight="false" outlineLevel="0" collapsed="false">
      <c r="A236" s="4" t="s">
        <v>131</v>
      </c>
      <c r="B236" s="17" t="n">
        <v>1</v>
      </c>
      <c r="C236" s="17" t="n">
        <v>2</v>
      </c>
      <c r="D236" s="17" t="n">
        <v>2</v>
      </c>
      <c r="E236" s="17" t="n">
        <v>101</v>
      </c>
      <c r="F236" s="17" t="n">
        <v>52</v>
      </c>
      <c r="G236" s="17" t="n">
        <v>3</v>
      </c>
      <c r="H236" s="4" t="n">
        <v>3052</v>
      </c>
      <c r="I236" s="4" t="n">
        <v>13052</v>
      </c>
      <c r="J236" s="4" t="n">
        <v>3052</v>
      </c>
      <c r="K236" s="4" t="s">
        <v>200</v>
      </c>
      <c r="L236" s="4" t="s">
        <v>132</v>
      </c>
      <c r="M236" s="16" t="s">
        <v>2929</v>
      </c>
      <c r="N236" s="16" t="s">
        <v>2912</v>
      </c>
      <c r="O236" s="16" t="s">
        <v>2913</v>
      </c>
      <c r="R236" s="16" t="n">
        <f aca="false">(1+LEN(N236)-LEN(SUBSTITUTE(N236," ","")))+1</f>
        <v>7</v>
      </c>
      <c r="S236" s="16" t="n">
        <f aca="false">(1+LEN(O236)-LEN(SUBSTITUTE(O236," ","")))</f>
        <v>11</v>
      </c>
      <c r="T236" s="16" t="s">
        <v>2382</v>
      </c>
      <c r="U236" s="16" t="s">
        <v>2931</v>
      </c>
      <c r="V236" s="16" t="s">
        <v>2932</v>
      </c>
      <c r="W236" s="16" t="s">
        <v>2933</v>
      </c>
      <c r="X236" s="16" t="s">
        <v>2934</v>
      </c>
      <c r="Y236" s="16" t="s">
        <v>2934</v>
      </c>
      <c r="Z236" s="16" t="s">
        <v>2934</v>
      </c>
      <c r="AA236" s="16" t="s">
        <v>154</v>
      </c>
      <c r="AB236" s="16" t="s">
        <v>2934</v>
      </c>
      <c r="AC236" s="16" t="s">
        <v>2931</v>
      </c>
      <c r="AD236" s="16" t="s">
        <v>2935</v>
      </c>
      <c r="AE236" s="16" t="s">
        <v>2586</v>
      </c>
      <c r="AF236" s="16" t="s">
        <v>2934</v>
      </c>
      <c r="AG236" s="16" t="s">
        <v>2936</v>
      </c>
      <c r="AH236" s="16" t="s">
        <v>212</v>
      </c>
      <c r="AI236" s="16" t="s">
        <v>2931</v>
      </c>
      <c r="AJ236" s="16" t="s">
        <v>2937</v>
      </c>
      <c r="AK236" s="16" t="s">
        <v>2938</v>
      </c>
      <c r="AL236" s="16" t="s">
        <v>2939</v>
      </c>
      <c r="AM236" s="16" t="s">
        <v>1511</v>
      </c>
      <c r="AN236" s="16" t="s">
        <v>2934</v>
      </c>
      <c r="AO236" s="16" t="s">
        <v>2931</v>
      </c>
      <c r="AP236" s="16" t="s">
        <v>2940</v>
      </c>
      <c r="AQ236" s="16" t="s">
        <v>154</v>
      </c>
      <c r="AR236" s="16" t="s">
        <v>2931</v>
      </c>
      <c r="AS236" s="16" t="s">
        <v>186</v>
      </c>
      <c r="AT236" s="16" t="s">
        <v>2931</v>
      </c>
      <c r="AU236" s="16" t="s">
        <v>2586</v>
      </c>
      <c r="AV236" s="16" t="s">
        <v>1511</v>
      </c>
      <c r="AW236" s="16" t="s">
        <v>2934</v>
      </c>
      <c r="AX236" s="16" t="s">
        <v>186</v>
      </c>
      <c r="AY236" s="16" t="s">
        <v>2586</v>
      </c>
      <c r="AZ236" s="16" t="s">
        <v>2931</v>
      </c>
      <c r="BA236" s="16" t="s">
        <v>2934</v>
      </c>
      <c r="BB236" s="16" t="s">
        <v>154</v>
      </c>
      <c r="BC236" s="16" t="s">
        <v>2586</v>
      </c>
      <c r="BD236" s="16" t="s">
        <v>2941</v>
      </c>
      <c r="BE236" s="16" t="s">
        <v>865</v>
      </c>
      <c r="BF236" s="16" t="s">
        <v>2586</v>
      </c>
      <c r="BG236" s="16" t="s">
        <v>235</v>
      </c>
      <c r="BH236" s="16" t="s">
        <v>2934</v>
      </c>
      <c r="BI236" s="16" t="s">
        <v>2942</v>
      </c>
      <c r="BJ236" s="16" t="s">
        <v>2943</v>
      </c>
      <c r="BK236" s="16" t="s">
        <v>235</v>
      </c>
      <c r="BL236" s="16" t="s">
        <v>2944</v>
      </c>
      <c r="BM236" s="16" t="s">
        <v>762</v>
      </c>
      <c r="BN236" s="16" t="s">
        <v>2934</v>
      </c>
      <c r="BO236" s="16" t="s">
        <v>2943</v>
      </c>
      <c r="BP236" s="16" t="s">
        <v>2931</v>
      </c>
      <c r="BQ236" s="16" t="s">
        <v>154</v>
      </c>
      <c r="BS236" s="16" t="s">
        <v>2586</v>
      </c>
      <c r="BT236" s="16" t="n">
        <f aca="false">49-(COUNTBLANK(U236:BQ236))</f>
        <v>49</v>
      </c>
      <c r="BU236" s="16" t="str">
        <f aca="false">CONCATENATE("*",BS236,"*")</f>
        <v>*cook*</v>
      </c>
      <c r="BV236" s="16" t="n">
        <f aca="false">COUNTIFS(U236:BQ236,BU236)</f>
        <v>0</v>
      </c>
      <c r="BW236" s="18" t="n">
        <f aca="false">BV236/BT236</f>
        <v>0</v>
      </c>
      <c r="BX236" s="16" t="s">
        <v>2945</v>
      </c>
      <c r="BY236" s="16" t="n">
        <f aca="false">COUNTIFS(U236:BQ236,BX236)</f>
        <v>0</v>
      </c>
      <c r="BZ236" s="18" t="n">
        <f aca="false">IF(BY236="","",(BY236/BT236))</f>
        <v>0</v>
      </c>
      <c r="CA236" s="16" t="n">
        <f aca="false">COUNTIFS(U236:BQ236,BU235)</f>
        <v>0</v>
      </c>
      <c r="CB236" s="16" t="str">
        <f aca="false">IF(BX236="",BU236,BX236)</f>
        <v>*prepare*</v>
      </c>
      <c r="CC236" s="16" t="n">
        <f aca="false">COUNTIFS(U236:BQ236,CB235)</f>
        <v>0</v>
      </c>
      <c r="CD236" s="18" t="n">
        <f aca="false">CC236/BT236</f>
        <v>0</v>
      </c>
      <c r="CE236" s="16" t="s">
        <v>2945</v>
      </c>
      <c r="CF236" s="18" t="n">
        <f aca="false">(COUNTIFS(U236:BQ236,CE236))/BT236</f>
        <v>0</v>
      </c>
      <c r="CH236" s="16" t="s">
        <v>2946</v>
      </c>
      <c r="CI236" s="18" t="n">
        <v>0.0408163265306122</v>
      </c>
      <c r="CJ236" s="18" t="n">
        <v>0.45</v>
      </c>
      <c r="CK236" s="16" t="s">
        <v>186</v>
      </c>
      <c r="CL236" s="16" t="s">
        <v>2928</v>
      </c>
      <c r="CP236" s="0" t="s">
        <v>3775</v>
      </c>
      <c r="CQ236" s="14" t="n">
        <v>0</v>
      </c>
      <c r="CR236" s="0" t="str">
        <f aca="false">CONCATENATE(CP236,CS236)</f>
        <v>heat*</v>
      </c>
      <c r="CS236" s="0" t="s">
        <v>3639</v>
      </c>
      <c r="CT236" s="0" t="n">
        <f aca="false">CP237</f>
        <v>0</v>
      </c>
      <c r="CU236" s="0" t="str">
        <f aca="false">CONCATENATE(CT236,CS236)</f>
        <v>0*</v>
      </c>
      <c r="CV236" s="14" t="n">
        <f aca="false">(COUNTIFS(U236:BQ236,CU236))/BT236</f>
        <v>0</v>
      </c>
      <c r="CX236" s="16" t="s">
        <v>3664</v>
      </c>
      <c r="CY236" s="16" t="s">
        <v>3731</v>
      </c>
      <c r="CZ236" s="16" t="s">
        <v>3701</v>
      </c>
    </row>
    <row r="237" customFormat="false" ht="14.4" hidden="false" customHeight="false" outlineLevel="0" collapsed="false">
      <c r="A237" s="4" t="s">
        <v>197</v>
      </c>
      <c r="B237" s="17" t="n">
        <v>1</v>
      </c>
      <c r="C237" s="17" t="n">
        <v>2</v>
      </c>
      <c r="D237" s="17" t="n">
        <v>1</v>
      </c>
      <c r="E237" s="17" t="n">
        <v>109</v>
      </c>
      <c r="F237" s="17" t="n">
        <v>55</v>
      </c>
      <c r="G237" s="17" t="n">
        <v>2</v>
      </c>
      <c r="H237" s="4" t="n">
        <v>2055</v>
      </c>
      <c r="I237" s="4" t="n">
        <v>12055</v>
      </c>
      <c r="J237" s="4" t="n">
        <v>2055</v>
      </c>
      <c r="K237" s="4" t="s">
        <v>200</v>
      </c>
      <c r="L237" s="4" t="s">
        <v>132</v>
      </c>
      <c r="M237" s="16" t="s">
        <v>3051</v>
      </c>
      <c r="N237" s="16" t="s">
        <v>3052</v>
      </c>
      <c r="O237" s="16" t="s">
        <v>3066</v>
      </c>
      <c r="R237" s="16" t="n">
        <f aca="false">(1+LEN(N237)-LEN(SUBSTITUTE(N237," ","")))+1</f>
        <v>5</v>
      </c>
      <c r="S237" s="16" t="n">
        <f aca="false">(1+LEN(O237)-LEN(SUBSTITUTE(O237," ","")))</f>
        <v>8</v>
      </c>
      <c r="T237" s="16" t="s">
        <v>2382</v>
      </c>
      <c r="U237" s="16" t="s">
        <v>1260</v>
      </c>
      <c r="V237" s="16" t="s">
        <v>3054</v>
      </c>
      <c r="W237" s="16" t="s">
        <v>3055</v>
      </c>
      <c r="X237" s="16" t="s">
        <v>1260</v>
      </c>
      <c r="Y237" s="16" t="s">
        <v>1073</v>
      </c>
      <c r="AA237" s="16" t="s">
        <v>1260</v>
      </c>
      <c r="AB237" s="16" t="s">
        <v>1260</v>
      </c>
      <c r="AC237" s="16" t="s">
        <v>1073</v>
      </c>
      <c r="AD237" s="16" t="s">
        <v>1260</v>
      </c>
      <c r="AE237" s="16" t="s">
        <v>1595</v>
      </c>
      <c r="AF237" s="16" t="s">
        <v>1260</v>
      </c>
      <c r="AG237" s="16" t="s">
        <v>1260</v>
      </c>
      <c r="AH237" s="16" t="s">
        <v>560</v>
      </c>
      <c r="AI237" s="16" t="s">
        <v>3056</v>
      </c>
      <c r="AJ237" s="16" t="s">
        <v>3057</v>
      </c>
      <c r="AK237" s="16" t="s">
        <v>1260</v>
      </c>
      <c r="AL237" s="16" t="s">
        <v>1260</v>
      </c>
      <c r="AM237" s="16" t="s">
        <v>1260</v>
      </c>
      <c r="AN237" s="16" t="s">
        <v>1260</v>
      </c>
      <c r="AO237" s="16" t="s">
        <v>3058</v>
      </c>
      <c r="AP237" s="16" t="s">
        <v>1050</v>
      </c>
      <c r="AQ237" s="16" t="s">
        <v>2293</v>
      </c>
      <c r="AR237" s="16" t="s">
        <v>1260</v>
      </c>
      <c r="AS237" s="16" t="s">
        <v>1260</v>
      </c>
      <c r="AT237" s="16" t="s">
        <v>1073</v>
      </c>
      <c r="AU237" s="16" t="s">
        <v>560</v>
      </c>
      <c r="AV237" s="16" t="s">
        <v>3059</v>
      </c>
      <c r="AW237" s="16" t="s">
        <v>1260</v>
      </c>
      <c r="AX237" s="16" t="s">
        <v>1073</v>
      </c>
      <c r="AY237" s="16" t="s">
        <v>560</v>
      </c>
      <c r="AZ237" s="16" t="s">
        <v>3060</v>
      </c>
      <c r="BA237" s="16" t="s">
        <v>1073</v>
      </c>
      <c r="BB237" s="16" t="s">
        <v>1260</v>
      </c>
      <c r="BC237" s="16" t="s">
        <v>3061</v>
      </c>
      <c r="BD237" s="16" t="s">
        <v>560</v>
      </c>
      <c r="BE237" s="16" t="s">
        <v>1260</v>
      </c>
      <c r="BF237" s="16" t="s">
        <v>1073</v>
      </c>
      <c r="BG237" s="16" t="s">
        <v>1260</v>
      </c>
      <c r="BH237" s="16" t="s">
        <v>1260</v>
      </c>
      <c r="BI237" s="16" t="s">
        <v>1260</v>
      </c>
      <c r="BJ237" s="16" t="s">
        <v>3062</v>
      </c>
      <c r="BK237" s="16" t="s">
        <v>1073</v>
      </c>
      <c r="BL237" s="16" t="s">
        <v>1926</v>
      </c>
      <c r="BM237" s="16" t="s">
        <v>1926</v>
      </c>
      <c r="BN237" s="16" t="s">
        <v>3063</v>
      </c>
      <c r="BO237" s="16" t="s">
        <v>1260</v>
      </c>
      <c r="BP237" s="16" t="s">
        <v>1073</v>
      </c>
      <c r="BQ237" s="16" t="s">
        <v>1260</v>
      </c>
      <c r="BS237" s="16" t="s">
        <v>1260</v>
      </c>
      <c r="BT237" s="16" t="n">
        <f aca="false">49-(COUNTBLANK(U237:BQ237))</f>
        <v>48</v>
      </c>
      <c r="BU237" s="16" t="str">
        <f aca="false">CONCATENATE("*",BS237,"*")</f>
        <v>*serve*</v>
      </c>
      <c r="BV237" s="16" t="n">
        <f aca="false">COUNTIFS(U237:BQ237,BU237)</f>
        <v>0</v>
      </c>
      <c r="BW237" s="18" t="n">
        <f aca="false">BV237/BT237</f>
        <v>0</v>
      </c>
      <c r="BZ237" s="18" t="str">
        <f aca="false">IF(BY237="","",(BY237/BT237))</f>
        <v/>
      </c>
      <c r="CA237" s="16" t="n">
        <f aca="false">COUNTIFS(U237:BQ237,BU238)</f>
        <v>0</v>
      </c>
      <c r="CB237" s="16" t="str">
        <f aca="false">IF(BX237="",BU237,BX237)</f>
        <v>*serve*</v>
      </c>
      <c r="CC237" s="16" t="n">
        <f aca="false">COUNTIFS(U237:BQ237,CB238)</f>
        <v>0</v>
      </c>
      <c r="CD237" s="18" t="n">
        <f aca="false">CC237/BT237</f>
        <v>0</v>
      </c>
      <c r="CE237" s="16" t="s">
        <v>1547</v>
      </c>
      <c r="CF237" s="18" t="n">
        <f aca="false">(COUNTIFS(U237:BQ237,CE237))/BT237</f>
        <v>0</v>
      </c>
      <c r="CH237" s="16" t="s">
        <v>1549</v>
      </c>
      <c r="CI237" s="18" t="n">
        <v>0</v>
      </c>
      <c r="CJ237" s="18" t="n">
        <v>0.46</v>
      </c>
      <c r="CK237" s="16" t="s">
        <v>3069</v>
      </c>
      <c r="CL237" s="16" t="s">
        <v>3064</v>
      </c>
      <c r="CX237" s="16" t="s">
        <v>3664</v>
      </c>
      <c r="CY237" s="16" t="s">
        <v>3733</v>
      </c>
      <c r="CZ237" s="16" t="s">
        <v>3701</v>
      </c>
    </row>
    <row r="238" customFormat="false" ht="14.4" hidden="false" customHeight="false" outlineLevel="0" collapsed="false">
      <c r="A238" s="4" t="s">
        <v>131</v>
      </c>
      <c r="B238" s="17" t="n">
        <v>1</v>
      </c>
      <c r="C238" s="17" t="n">
        <v>2</v>
      </c>
      <c r="D238" s="17" t="n">
        <v>2</v>
      </c>
      <c r="E238" s="17" t="n">
        <v>109</v>
      </c>
      <c r="F238" s="17" t="n">
        <v>55</v>
      </c>
      <c r="G238" s="17" t="n">
        <v>3</v>
      </c>
      <c r="H238" s="4" t="n">
        <v>3055</v>
      </c>
      <c r="I238" s="4" t="n">
        <v>13055</v>
      </c>
      <c r="J238" s="4" t="n">
        <v>3055</v>
      </c>
      <c r="K238" s="4" t="s">
        <v>200</v>
      </c>
      <c r="L238" s="4" t="s">
        <v>132</v>
      </c>
      <c r="M238" s="16" t="s">
        <v>3065</v>
      </c>
      <c r="N238" s="16" t="s">
        <v>3052</v>
      </c>
      <c r="O238" s="16" t="s">
        <v>3053</v>
      </c>
      <c r="R238" s="16" t="n">
        <f aca="false">(1+LEN(N238)-LEN(SUBSTITUTE(N238," ","")))+1</f>
        <v>5</v>
      </c>
      <c r="S238" s="16" t="n">
        <f aca="false">(1+LEN(O238)-LEN(SUBSTITUTE(O238," ","")))</f>
        <v>8</v>
      </c>
      <c r="T238" s="16" t="s">
        <v>2382</v>
      </c>
      <c r="U238" s="16" t="s">
        <v>3067</v>
      </c>
      <c r="V238" s="16" t="s">
        <v>3068</v>
      </c>
      <c r="W238" s="16" t="s">
        <v>3069</v>
      </c>
      <c r="X238" s="16" t="s">
        <v>560</v>
      </c>
      <c r="Y238" s="16" t="s">
        <v>3067</v>
      </c>
      <c r="Z238" s="16" t="s">
        <v>1312</v>
      </c>
      <c r="AA238" s="16" t="s">
        <v>3070</v>
      </c>
      <c r="AB238" s="16" t="s">
        <v>3069</v>
      </c>
      <c r="AC238" s="16" t="s">
        <v>3071</v>
      </c>
      <c r="AD238" s="16" t="s">
        <v>1312</v>
      </c>
      <c r="AE238" s="16" t="s">
        <v>3069</v>
      </c>
      <c r="AF238" s="16" t="s">
        <v>3072</v>
      </c>
      <c r="AG238" s="16" t="s">
        <v>3073</v>
      </c>
      <c r="AH238" s="16" t="s">
        <v>3069</v>
      </c>
      <c r="AI238" s="16" t="s">
        <v>560</v>
      </c>
      <c r="AJ238" s="16" t="s">
        <v>3074</v>
      </c>
      <c r="AK238" s="16" t="s">
        <v>3075</v>
      </c>
      <c r="AL238" s="16" t="s">
        <v>3076</v>
      </c>
      <c r="AM238" s="16" t="s">
        <v>3069</v>
      </c>
      <c r="AN238" s="16" t="s">
        <v>3069</v>
      </c>
      <c r="AO238" s="16" t="s">
        <v>1073</v>
      </c>
      <c r="AP238" s="16" t="s">
        <v>3077</v>
      </c>
      <c r="AQ238" s="16" t="s">
        <v>758</v>
      </c>
      <c r="AR238" s="16" t="s">
        <v>3077</v>
      </c>
      <c r="AS238" s="16" t="s">
        <v>3072</v>
      </c>
      <c r="AT238" s="16" t="s">
        <v>3069</v>
      </c>
      <c r="AU238" s="16" t="s">
        <v>3069</v>
      </c>
      <c r="AV238" s="16" t="s">
        <v>1312</v>
      </c>
      <c r="AW238" s="16" t="s">
        <v>3078</v>
      </c>
      <c r="AX238" s="16" t="s">
        <v>758</v>
      </c>
      <c r="AY238" s="16" t="s">
        <v>560</v>
      </c>
      <c r="AZ238" s="16" t="s">
        <v>3078</v>
      </c>
      <c r="BA238" s="16" t="s">
        <v>2293</v>
      </c>
      <c r="BB238" s="16" t="s">
        <v>560</v>
      </c>
      <c r="BC238" s="16" t="s">
        <v>3078</v>
      </c>
      <c r="BD238" s="16" t="s">
        <v>560</v>
      </c>
      <c r="BE238" s="16" t="s">
        <v>3079</v>
      </c>
      <c r="BF238" s="16" t="s">
        <v>3069</v>
      </c>
      <c r="BG238" s="16" t="s">
        <v>3069</v>
      </c>
      <c r="BH238" s="16" t="s">
        <v>3078</v>
      </c>
      <c r="BI238" s="16" t="s">
        <v>1578</v>
      </c>
      <c r="BJ238" s="16" t="s">
        <v>3069</v>
      </c>
      <c r="BK238" s="16" t="s">
        <v>2293</v>
      </c>
      <c r="BL238" s="16" t="s">
        <v>3069</v>
      </c>
      <c r="BM238" s="16" t="s">
        <v>3080</v>
      </c>
      <c r="BN238" s="16" t="s">
        <v>706</v>
      </c>
      <c r="BO238" s="16" t="s">
        <v>1312</v>
      </c>
      <c r="BP238" s="16" t="s">
        <v>1073</v>
      </c>
      <c r="BQ238" s="16" t="s">
        <v>3069</v>
      </c>
      <c r="BS238" s="16" t="s">
        <v>3069</v>
      </c>
      <c r="BT238" s="16" t="n">
        <f aca="false">49-(COUNTBLANK(U238:BQ238))</f>
        <v>49</v>
      </c>
      <c r="BU238" s="16" t="str">
        <f aca="false">CONCATENATE("*",BS238,"*")</f>
        <v>*kick*</v>
      </c>
      <c r="BV238" s="16" t="n">
        <f aca="false">COUNTIFS(U238:BQ238,BU238)</f>
        <v>0</v>
      </c>
      <c r="BW238" s="18" t="n">
        <f aca="false">BV238/BT238</f>
        <v>0</v>
      </c>
      <c r="BZ238" s="18" t="str">
        <f aca="false">IF(BY238="","",(BY238/BT238))</f>
        <v/>
      </c>
      <c r="CA238" s="16" t="n">
        <f aca="false">COUNTIFS(U238:BQ238,BU237)</f>
        <v>0</v>
      </c>
      <c r="CB238" s="16" t="str">
        <f aca="false">IF(BX238="",BU238,BX238)</f>
        <v>*kick*</v>
      </c>
      <c r="CC238" s="16" t="n">
        <f aca="false">COUNTIFS(U238:BQ238,CB237)</f>
        <v>0</v>
      </c>
      <c r="CD238" s="18" t="n">
        <f aca="false">CC238/BT238</f>
        <v>0</v>
      </c>
      <c r="CE238" s="16" t="s">
        <v>3081</v>
      </c>
      <c r="CF238" s="18" t="n">
        <f aca="false">(COUNTIFS(U238:BQ238,CE238))/BT238</f>
        <v>0</v>
      </c>
      <c r="CH238" s="16" t="s">
        <v>3082</v>
      </c>
      <c r="CI238" s="18" t="n">
        <v>0</v>
      </c>
      <c r="CJ238" s="18" t="n">
        <v>0.43</v>
      </c>
      <c r="CK238" s="16" t="s">
        <v>1260</v>
      </c>
      <c r="CL238" s="16" t="s">
        <v>3064</v>
      </c>
      <c r="CP238" s="0" t="s">
        <v>3776</v>
      </c>
      <c r="CQ238" s="14" t="n">
        <v>0</v>
      </c>
      <c r="CR238" s="0" t="str">
        <f aca="false">CONCATENATE(CP238,CS238)</f>
        <v>hook*</v>
      </c>
      <c r="CS238" s="0" t="s">
        <v>3639</v>
      </c>
      <c r="CT238" s="0" t="n">
        <f aca="false">CP239</f>
        <v>0</v>
      </c>
      <c r="CU238" s="0" t="str">
        <f aca="false">CONCATENATE(CT238,CS238)</f>
        <v>0*</v>
      </c>
      <c r="CV238" s="14" t="n">
        <f aca="false">(COUNTIFS(U238:BQ238,CU238))/BT238</f>
        <v>0</v>
      </c>
      <c r="CX238" s="16" t="s">
        <v>3664</v>
      </c>
      <c r="CY238" s="16" t="s">
        <v>3733</v>
      </c>
      <c r="CZ238" s="16" t="s">
        <v>3701</v>
      </c>
    </row>
    <row r="239" customFormat="false" ht="14.4" hidden="false" customHeight="false" outlineLevel="0" collapsed="false">
      <c r="A239" s="4" t="s">
        <v>197</v>
      </c>
      <c r="B239" s="17" t="n">
        <v>1</v>
      </c>
      <c r="C239" s="17" t="n">
        <v>2</v>
      </c>
      <c r="D239" s="17" t="n">
        <v>1</v>
      </c>
      <c r="E239" s="17" t="n">
        <v>110</v>
      </c>
      <c r="F239" s="17" t="n">
        <v>56</v>
      </c>
      <c r="G239" s="17" t="n">
        <v>2</v>
      </c>
      <c r="H239" s="4" t="n">
        <v>2056</v>
      </c>
      <c r="I239" s="4" t="n">
        <v>12056</v>
      </c>
      <c r="J239" s="4" t="n">
        <v>2056</v>
      </c>
      <c r="K239" s="4" t="s">
        <v>200</v>
      </c>
      <c r="L239" s="4" t="s">
        <v>132</v>
      </c>
      <c r="M239" s="16" t="s">
        <v>3083</v>
      </c>
      <c r="N239" s="16" t="s">
        <v>3084</v>
      </c>
      <c r="O239" s="16" t="s">
        <v>3113</v>
      </c>
      <c r="R239" s="16" t="n">
        <f aca="false">(1+LEN(N239)-LEN(SUBSTITUTE(N239," ","")))+1</f>
        <v>6</v>
      </c>
      <c r="S239" s="16" t="n">
        <f aca="false">(1+LEN(O239)-LEN(SUBSTITUTE(O239," ","")))</f>
        <v>9</v>
      </c>
      <c r="T239" s="16" t="s">
        <v>2382</v>
      </c>
      <c r="U239" s="20" t="s">
        <v>3086</v>
      </c>
      <c r="V239" s="20" t="s">
        <v>3087</v>
      </c>
      <c r="W239" s="16" t="s">
        <v>3088</v>
      </c>
      <c r="X239" s="20" t="s">
        <v>3089</v>
      </c>
      <c r="Y239" s="20" t="s">
        <v>3090</v>
      </c>
      <c r="Z239" s="20" t="s">
        <v>3091</v>
      </c>
      <c r="AA239" s="16" t="s">
        <v>3092</v>
      </c>
      <c r="AB239" s="20" t="s">
        <v>3093</v>
      </c>
      <c r="AC239" s="20" t="s">
        <v>3094</v>
      </c>
      <c r="AD239" s="20" t="s">
        <v>3095</v>
      </c>
      <c r="AE239" s="20" t="s">
        <v>3091</v>
      </c>
      <c r="AF239" s="20" t="s">
        <v>3096</v>
      </c>
      <c r="AG239" s="16" t="s">
        <v>3097</v>
      </c>
      <c r="AH239" s="16" t="s">
        <v>3098</v>
      </c>
      <c r="AI239" s="20" t="s">
        <v>3094</v>
      </c>
      <c r="AJ239" s="16" t="s">
        <v>3099</v>
      </c>
      <c r="AK239" s="20" t="s">
        <v>3094</v>
      </c>
      <c r="AL239" s="20" t="s">
        <v>3091</v>
      </c>
      <c r="AM239" s="20" t="s">
        <v>3100</v>
      </c>
      <c r="AN239" s="20" t="s">
        <v>3101</v>
      </c>
      <c r="AO239" s="20" t="s">
        <v>3093</v>
      </c>
      <c r="AP239" s="20" t="s">
        <v>3087</v>
      </c>
      <c r="AQ239" s="20" t="s">
        <v>3089</v>
      </c>
      <c r="AR239" s="20" t="s">
        <v>3093</v>
      </c>
      <c r="AS239" s="16" t="s">
        <v>3102</v>
      </c>
      <c r="AT239" s="20" t="s">
        <v>3103</v>
      </c>
      <c r="AU239" s="16" t="s">
        <v>2586</v>
      </c>
      <c r="AV239" s="20" t="s">
        <v>3104</v>
      </c>
      <c r="AW239" s="20" t="s">
        <v>3093</v>
      </c>
      <c r="AX239" s="16" t="s">
        <v>2586</v>
      </c>
      <c r="AY239" s="20" t="s">
        <v>3093</v>
      </c>
      <c r="AZ239" s="20" t="s">
        <v>3091</v>
      </c>
      <c r="BA239" s="20" t="s">
        <v>3095</v>
      </c>
      <c r="BB239" s="16" t="s">
        <v>1134</v>
      </c>
      <c r="BC239" s="20" t="s">
        <v>3105</v>
      </c>
      <c r="BD239" s="20" t="s">
        <v>3087</v>
      </c>
      <c r="BE239" s="20" t="s">
        <v>3093</v>
      </c>
      <c r="BF239" s="16" t="s">
        <v>1642</v>
      </c>
      <c r="BG239" s="20" t="s">
        <v>3106</v>
      </c>
      <c r="BH239" s="20" t="s">
        <v>3087</v>
      </c>
      <c r="BI239" s="20" t="s">
        <v>3094</v>
      </c>
      <c r="BJ239" s="20" t="s">
        <v>3094</v>
      </c>
      <c r="BK239" s="20" t="s">
        <v>711</v>
      </c>
      <c r="BL239" s="20" t="s">
        <v>3093</v>
      </c>
      <c r="BM239" s="16" t="s">
        <v>1134</v>
      </c>
      <c r="BN239" s="20" t="s">
        <v>3107</v>
      </c>
      <c r="BO239" s="20" t="s">
        <v>1625</v>
      </c>
      <c r="BP239" s="20" t="s">
        <v>3108</v>
      </c>
      <c r="BQ239" s="20" t="s">
        <v>3109</v>
      </c>
      <c r="BS239" s="16" t="s">
        <v>3094</v>
      </c>
      <c r="BT239" s="16" t="n">
        <f aca="false">49-(COUNTBLANK(U239:BQ239))</f>
        <v>49</v>
      </c>
      <c r="BU239" s="16" t="str">
        <f aca="false">CONCATENATE("*",BS239,"*")</f>
        <v>*babysit*</v>
      </c>
      <c r="BV239" s="16" t="n">
        <f aca="false">COUNTIFS(U239:BQ239,BU239)</f>
        <v>0</v>
      </c>
      <c r="BW239" s="18" t="n">
        <f aca="false">BV239/BT239</f>
        <v>0</v>
      </c>
      <c r="BX239" s="16" t="s">
        <v>1996</v>
      </c>
      <c r="BY239" s="16" t="n">
        <f aca="false">COUNTIFS(U239:BQ239,BX239)</f>
        <v>0</v>
      </c>
      <c r="BZ239" s="18" t="n">
        <f aca="false">IF(BY239="","",(BY239/BT239))</f>
        <v>0</v>
      </c>
      <c r="CA239" s="16" t="n">
        <f aca="false">COUNTIFS(U239:BQ239,BU240)</f>
        <v>0</v>
      </c>
      <c r="CB239" s="16" t="str">
        <f aca="false">IF(BX239="",BU239,BX239)</f>
        <v>*watch*</v>
      </c>
      <c r="CC239" s="16" t="n">
        <f aca="false">COUNTIFS(U239:BQ239,CB240)</f>
        <v>0</v>
      </c>
      <c r="CD239" s="18" t="n">
        <f aca="false">CC239/BT239</f>
        <v>0</v>
      </c>
      <c r="CE239" s="16" t="s">
        <v>1996</v>
      </c>
      <c r="CF239" s="18" t="n">
        <f aca="false">(COUNTIFS(U239:BQ239,CE239))/BT239</f>
        <v>0</v>
      </c>
      <c r="CG239" s="20" t="s">
        <v>3110</v>
      </c>
      <c r="CH239" s="16" t="s">
        <v>1997</v>
      </c>
      <c r="CI239" s="18" t="n">
        <v>0</v>
      </c>
      <c r="CJ239" s="18" t="n">
        <v>0.37</v>
      </c>
      <c r="CK239" s="16" t="s">
        <v>987</v>
      </c>
      <c r="CL239" s="16" t="s">
        <v>3111</v>
      </c>
      <c r="CX239" s="16" t="s">
        <v>3664</v>
      </c>
      <c r="CY239" s="16" t="s">
        <v>3735</v>
      </c>
      <c r="CZ239" s="16" t="s">
        <v>3701</v>
      </c>
    </row>
    <row r="240" customFormat="false" ht="14.4" hidden="false" customHeight="false" outlineLevel="0" collapsed="false">
      <c r="A240" s="4" t="s">
        <v>131</v>
      </c>
      <c r="B240" s="17" t="n">
        <v>1</v>
      </c>
      <c r="C240" s="17" t="n">
        <v>2</v>
      </c>
      <c r="D240" s="17" t="n">
        <v>2</v>
      </c>
      <c r="E240" s="17" t="n">
        <v>110</v>
      </c>
      <c r="F240" s="17" t="n">
        <v>56</v>
      </c>
      <c r="G240" s="17" t="n">
        <v>3</v>
      </c>
      <c r="H240" s="4" t="n">
        <v>3056</v>
      </c>
      <c r="I240" s="4" t="n">
        <v>13056</v>
      </c>
      <c r="J240" s="4" t="n">
        <v>3056</v>
      </c>
      <c r="K240" s="4" t="s">
        <v>200</v>
      </c>
      <c r="L240" s="4" t="s">
        <v>132</v>
      </c>
      <c r="M240" s="16" t="s">
        <v>3112</v>
      </c>
      <c r="N240" s="16" t="s">
        <v>3084</v>
      </c>
      <c r="O240" s="16" t="s">
        <v>3085</v>
      </c>
      <c r="R240" s="16" t="n">
        <f aca="false">(1+LEN(N240)-LEN(SUBSTITUTE(N240," ","")))+1</f>
        <v>6</v>
      </c>
      <c r="S240" s="16" t="n">
        <f aca="false">(1+LEN(O240)-LEN(SUBSTITUTE(O240," ","")))</f>
        <v>9</v>
      </c>
      <c r="T240" s="16" t="s">
        <v>2382</v>
      </c>
      <c r="U240" s="20" t="s">
        <v>3114</v>
      </c>
      <c r="V240" s="16" t="s">
        <v>3115</v>
      </c>
      <c r="W240" s="16" t="s">
        <v>3116</v>
      </c>
      <c r="X240" s="20" t="s">
        <v>3117</v>
      </c>
      <c r="Y240" s="20" t="s">
        <v>3118</v>
      </c>
      <c r="Z240" s="16" t="s">
        <v>3119</v>
      </c>
      <c r="AA240" s="20" t="s">
        <v>3120</v>
      </c>
      <c r="AB240" s="20" t="s">
        <v>3114</v>
      </c>
      <c r="AC240" s="20" t="s">
        <v>3121</v>
      </c>
      <c r="AD240" s="20" t="s">
        <v>3122</v>
      </c>
      <c r="AE240" s="16" t="s">
        <v>1098</v>
      </c>
      <c r="AF240" s="20" t="s">
        <v>3123</v>
      </c>
      <c r="AG240" s="20" t="s">
        <v>3124</v>
      </c>
      <c r="AH240" s="16" t="s">
        <v>3125</v>
      </c>
      <c r="AI240" s="20" t="s">
        <v>3126</v>
      </c>
      <c r="AJ240" s="20" t="s">
        <v>3127</v>
      </c>
      <c r="AK240" s="16" t="s">
        <v>3128</v>
      </c>
      <c r="AL240" s="16" t="s">
        <v>3129</v>
      </c>
      <c r="AM240" s="20" t="s">
        <v>3117</v>
      </c>
      <c r="AN240" s="20" t="s">
        <v>3114</v>
      </c>
      <c r="AO240" s="20" t="s">
        <v>3126</v>
      </c>
      <c r="AP240" s="16" t="s">
        <v>2981</v>
      </c>
      <c r="AQ240" s="16" t="s">
        <v>3130</v>
      </c>
      <c r="AR240" s="16" t="s">
        <v>3131</v>
      </c>
      <c r="AS240" s="16" t="s">
        <v>3132</v>
      </c>
      <c r="AT240" s="20" t="s">
        <v>3133</v>
      </c>
      <c r="AU240" s="16" t="s">
        <v>3134</v>
      </c>
      <c r="AV240" s="20" t="s">
        <v>987</v>
      </c>
      <c r="AW240" s="16" t="s">
        <v>3135</v>
      </c>
      <c r="AX240" s="20" t="s">
        <v>987</v>
      </c>
      <c r="AY240" s="16" t="s">
        <v>1845</v>
      </c>
      <c r="AZ240" s="16" t="s">
        <v>3136</v>
      </c>
      <c r="BA240" s="20" t="s">
        <v>3137</v>
      </c>
      <c r="BB240" s="16" t="s">
        <v>2001</v>
      </c>
      <c r="BC240" s="20" t="s">
        <v>3126</v>
      </c>
      <c r="BD240" s="16" t="s">
        <v>3138</v>
      </c>
      <c r="BE240" s="20" t="s">
        <v>3139</v>
      </c>
      <c r="BF240" s="16" t="s">
        <v>3047</v>
      </c>
      <c r="BG240" s="20" t="s">
        <v>3140</v>
      </c>
      <c r="BH240" s="20" t="s">
        <v>3114</v>
      </c>
      <c r="BI240" s="16" t="s">
        <v>3141</v>
      </c>
      <c r="BJ240" s="20" t="s">
        <v>3117</v>
      </c>
      <c r="BK240" s="20" t="s">
        <v>3142</v>
      </c>
      <c r="BL240" s="16" t="s">
        <v>3143</v>
      </c>
      <c r="BM240" s="20" t="s">
        <v>987</v>
      </c>
      <c r="BN240" s="16" t="s">
        <v>3144</v>
      </c>
      <c r="BO240" s="16" t="s">
        <v>3145</v>
      </c>
      <c r="BP240" s="20" t="s">
        <v>3146</v>
      </c>
      <c r="BQ240" s="20" t="s">
        <v>987</v>
      </c>
      <c r="BS240" s="16" t="s">
        <v>3117</v>
      </c>
      <c r="BT240" s="16" t="n">
        <f aca="false">49-(COUNTBLANK(U240:BQ240))</f>
        <v>49</v>
      </c>
      <c r="BU240" s="16" t="str">
        <f aca="false">CONCATENATE("*",BS240,"*")</f>
        <v>*counsel*</v>
      </c>
      <c r="BV240" s="16" t="n">
        <f aca="false">COUNTIFS(U240:BQ240,BU240)</f>
        <v>0</v>
      </c>
      <c r="BW240" s="18" t="n">
        <f aca="false">BV240/BT240</f>
        <v>0</v>
      </c>
      <c r="BX240" s="16" t="s">
        <v>3147</v>
      </c>
      <c r="BY240" s="16" t="n">
        <f aca="false">COUNTIFS(U240:BQ240,BX240)</f>
        <v>0</v>
      </c>
      <c r="BZ240" s="18" t="n">
        <f aca="false">IF(BY240="","",(BY240/BT240))</f>
        <v>0</v>
      </c>
      <c r="CA240" s="16" t="n">
        <f aca="false">COUNTIFS(U240:BQ240,BU239)</f>
        <v>0</v>
      </c>
      <c r="CB240" s="16" t="str">
        <f aca="false">IF(BX240="",BU240,BX240)</f>
        <v>*help*</v>
      </c>
      <c r="CC240" s="16" t="n">
        <f aca="false">COUNTIFS(U240:BQ240,CB239)</f>
        <v>0</v>
      </c>
      <c r="CD240" s="18" t="n">
        <f aca="false">CC240/BT240</f>
        <v>0</v>
      </c>
      <c r="CE240" s="16" t="s">
        <v>3147</v>
      </c>
      <c r="CF240" s="18" t="n">
        <f aca="false">(COUNTIFS(U240:BQ240,CE240))/BT240</f>
        <v>0</v>
      </c>
      <c r="CG240" s="20" t="s">
        <v>3148</v>
      </c>
      <c r="CH240" s="16" t="s">
        <v>3149</v>
      </c>
      <c r="CI240" s="18" t="n">
        <v>0</v>
      </c>
      <c r="CJ240" s="18" t="n">
        <v>0.27</v>
      </c>
      <c r="CK240" s="16" t="s">
        <v>711</v>
      </c>
      <c r="CL240" s="16" t="s">
        <v>3111</v>
      </c>
      <c r="CP240" s="0" t="s">
        <v>3777</v>
      </c>
      <c r="CQ240" s="14" t="n">
        <v>0.0204081632653061</v>
      </c>
      <c r="CR240" s="0" t="str">
        <f aca="false">CONCATENATE(CP240,CS240)</f>
        <v>advise*</v>
      </c>
      <c r="CS240" s="0" t="s">
        <v>3639</v>
      </c>
      <c r="CT240" s="0" t="n">
        <f aca="false">CP239</f>
        <v>0</v>
      </c>
      <c r="CU240" s="0" t="str">
        <f aca="false">CONCATENATE(CT240,CS240)</f>
        <v>0*</v>
      </c>
      <c r="CV240" s="14" t="n">
        <f aca="false">(COUNTIFS(U240:BQ240,CU240))/BT240</f>
        <v>0</v>
      </c>
      <c r="CX240" s="16" t="s">
        <v>3664</v>
      </c>
      <c r="CY240" s="16" t="s">
        <v>3735</v>
      </c>
      <c r="CZ240" s="16" t="s">
        <v>3701</v>
      </c>
    </row>
    <row r="241" customFormat="false" ht="14.4" hidden="false" customHeight="false" outlineLevel="0" collapsed="false">
      <c r="A241" s="4" t="s">
        <v>197</v>
      </c>
      <c r="B241" s="17" t="n">
        <v>1</v>
      </c>
      <c r="C241" s="17" t="n">
        <v>2</v>
      </c>
      <c r="D241" s="17" t="n">
        <v>1</v>
      </c>
      <c r="E241" s="17" t="n">
        <v>111</v>
      </c>
      <c r="F241" s="17" t="n">
        <v>57</v>
      </c>
      <c r="G241" s="17" t="n">
        <v>2</v>
      </c>
      <c r="H241" s="4" t="n">
        <v>2057</v>
      </c>
      <c r="I241" s="4" t="n">
        <v>12057</v>
      </c>
      <c r="J241" s="4" t="n">
        <v>2057</v>
      </c>
      <c r="K241" s="4" t="s">
        <v>200</v>
      </c>
      <c r="L241" s="4" t="s">
        <v>132</v>
      </c>
      <c r="M241" s="16" t="s">
        <v>3150</v>
      </c>
      <c r="N241" s="16" t="s">
        <v>3151</v>
      </c>
      <c r="O241" s="16" t="s">
        <v>3189</v>
      </c>
      <c r="R241" s="16" t="n">
        <f aca="false">(1+LEN(N241)-LEN(SUBSTITUTE(N241," ","")))+1</f>
        <v>7</v>
      </c>
      <c r="S241" s="16" t="n">
        <f aca="false">(1+LEN(O241)-LEN(SUBSTITUTE(O241," ","")))</f>
        <v>11</v>
      </c>
      <c r="T241" s="16" t="s">
        <v>3153</v>
      </c>
      <c r="U241" s="16" t="s">
        <v>3154</v>
      </c>
      <c r="V241" s="16" t="s">
        <v>3155</v>
      </c>
      <c r="W241" s="16" t="s">
        <v>3156</v>
      </c>
      <c r="X241" s="16" t="s">
        <v>3157</v>
      </c>
      <c r="Y241" s="16" t="s">
        <v>3158</v>
      </c>
      <c r="Z241" s="16" t="s">
        <v>3159</v>
      </c>
      <c r="AA241" s="16" t="s">
        <v>3160</v>
      </c>
      <c r="AB241" s="16" t="s">
        <v>3161</v>
      </c>
      <c r="AC241" s="16" t="s">
        <v>3162</v>
      </c>
      <c r="AD241" s="16" t="s">
        <v>1058</v>
      </c>
      <c r="AE241" s="16" t="s">
        <v>3163</v>
      </c>
      <c r="AF241" s="16" t="s">
        <v>3164</v>
      </c>
      <c r="AG241" s="16" t="s">
        <v>1073</v>
      </c>
      <c r="AH241" s="16" t="s">
        <v>3165</v>
      </c>
      <c r="AI241" s="16" t="s">
        <v>3166</v>
      </c>
      <c r="AJ241" s="16" t="s">
        <v>3167</v>
      </c>
      <c r="AK241" s="16" t="s">
        <v>3168</v>
      </c>
      <c r="AM241" s="16" t="s">
        <v>1312</v>
      </c>
      <c r="AN241" s="16" t="s">
        <v>3169</v>
      </c>
      <c r="AO241" s="16" t="s">
        <v>3170</v>
      </c>
      <c r="AP241" s="16" t="s">
        <v>3171</v>
      </c>
      <c r="AQ241" s="16" t="s">
        <v>1058</v>
      </c>
      <c r="AR241" s="16" t="s">
        <v>3172</v>
      </c>
      <c r="AS241" s="16" t="s">
        <v>1926</v>
      </c>
      <c r="AT241" s="16" t="s">
        <v>3173</v>
      </c>
      <c r="AU241" s="16" t="s">
        <v>1058</v>
      </c>
      <c r="AV241" s="16" t="s">
        <v>3174</v>
      </c>
      <c r="AW241" s="16" t="s">
        <v>3175</v>
      </c>
      <c r="AX241" s="16" t="s">
        <v>1073</v>
      </c>
      <c r="AY241" s="16" t="s">
        <v>1058</v>
      </c>
      <c r="AZ241" s="16" t="s">
        <v>3176</v>
      </c>
      <c r="BA241" s="16" t="s">
        <v>3177</v>
      </c>
      <c r="BB241" s="16" t="s">
        <v>3161</v>
      </c>
      <c r="BC241" s="16" t="s">
        <v>3077</v>
      </c>
      <c r="BD241" s="16" t="s">
        <v>3178</v>
      </c>
      <c r="BE241" s="16" t="s">
        <v>3173</v>
      </c>
      <c r="BF241" s="16" t="s">
        <v>1073</v>
      </c>
      <c r="BG241" s="16" t="s">
        <v>1058</v>
      </c>
      <c r="BH241" s="16" t="s">
        <v>1073</v>
      </c>
      <c r="BI241" s="16" t="s">
        <v>3159</v>
      </c>
      <c r="BJ241" s="16" t="s">
        <v>3179</v>
      </c>
      <c r="BK241" s="16" t="s">
        <v>3180</v>
      </c>
      <c r="BL241" s="16" t="s">
        <v>3181</v>
      </c>
      <c r="BM241" s="16" t="s">
        <v>655</v>
      </c>
      <c r="BN241" s="16" t="s">
        <v>3182</v>
      </c>
      <c r="BO241" s="16" t="s">
        <v>3183</v>
      </c>
      <c r="BP241" s="16" t="s">
        <v>3184</v>
      </c>
      <c r="BS241" s="16" t="s">
        <v>1891</v>
      </c>
      <c r="BT241" s="16" t="n">
        <f aca="false">49-(COUNTBLANK(U241:BQ241))</f>
        <v>47</v>
      </c>
      <c r="BU241" s="16" t="str">
        <f aca="false">CONCATENATE("*",BS241,"*")</f>
        <v>*pass*</v>
      </c>
      <c r="BV241" s="16" t="n">
        <f aca="false">COUNTIFS(U241:BQ241,BU241)</f>
        <v>0</v>
      </c>
      <c r="BW241" s="18" t="n">
        <f aca="false">BV241/BT241</f>
        <v>0</v>
      </c>
      <c r="BX241" s="16" t="s">
        <v>3185</v>
      </c>
      <c r="BY241" s="16" t="n">
        <f aca="false">COUNTIFS(U241:BQ241,BX241)</f>
        <v>0</v>
      </c>
      <c r="BZ241" s="18" t="n">
        <f aca="false">IF(BY241="","",(BY241/BT241))</f>
        <v>0</v>
      </c>
      <c r="CA241" s="16" t="n">
        <f aca="false">COUNTIFS(U241:BQ241,BU242)</f>
        <v>0</v>
      </c>
      <c r="CB241" s="16" t="str">
        <f aca="false">IF(BX241="",BU241,BX241)</f>
        <v>*throw*</v>
      </c>
      <c r="CC241" s="16" t="n">
        <f aca="false">COUNTIFS(U241:BQ241,CB242)</f>
        <v>0</v>
      </c>
      <c r="CD241" s="18" t="n">
        <f aca="false">CC241/BT241</f>
        <v>0</v>
      </c>
      <c r="CE241" s="16" t="s">
        <v>3185</v>
      </c>
      <c r="CF241" s="18" t="n">
        <f aca="false">(COUNTIFS(U241:BQ241,CE241))/BT241</f>
        <v>0</v>
      </c>
      <c r="CH241" s="16" t="s">
        <v>3186</v>
      </c>
      <c r="CI241" s="18" t="n">
        <v>0</v>
      </c>
      <c r="CJ241" s="18" t="n">
        <v>0.21</v>
      </c>
      <c r="CK241" s="16" t="s">
        <v>3192</v>
      </c>
      <c r="CL241" s="16" t="s">
        <v>3187</v>
      </c>
      <c r="CX241" s="16" t="s">
        <v>3640</v>
      </c>
      <c r="CY241" s="16" t="s">
        <v>3737</v>
      </c>
      <c r="CZ241" s="16" t="s">
        <v>3701</v>
      </c>
    </row>
    <row r="242" customFormat="false" ht="14.4" hidden="false" customHeight="false" outlineLevel="0" collapsed="false">
      <c r="A242" s="4" t="s">
        <v>131</v>
      </c>
      <c r="B242" s="17" t="n">
        <v>1</v>
      </c>
      <c r="C242" s="17" t="n">
        <v>2</v>
      </c>
      <c r="D242" s="17" t="n">
        <v>2</v>
      </c>
      <c r="E242" s="17" t="n">
        <v>111</v>
      </c>
      <c r="F242" s="17" t="n">
        <v>57</v>
      </c>
      <c r="G242" s="17" t="n">
        <v>3</v>
      </c>
      <c r="H242" s="4" t="n">
        <v>3057</v>
      </c>
      <c r="I242" s="4" t="n">
        <v>13057</v>
      </c>
      <c r="J242" s="4" t="n">
        <v>3057</v>
      </c>
      <c r="K242" s="4" t="s">
        <v>200</v>
      </c>
      <c r="L242" s="4" t="s">
        <v>132</v>
      </c>
      <c r="M242" s="16" t="s">
        <v>3188</v>
      </c>
      <c r="N242" s="16" t="s">
        <v>3151</v>
      </c>
      <c r="O242" s="16" t="s">
        <v>3152</v>
      </c>
      <c r="R242" s="16" t="n">
        <f aca="false">(1+LEN(N242)-LEN(SUBSTITUTE(N242," ","")))+1</f>
        <v>7</v>
      </c>
      <c r="S242" s="16" t="n">
        <f aca="false">(1+LEN(O242)-LEN(SUBSTITUTE(O242," ","")))</f>
        <v>11</v>
      </c>
      <c r="T242" s="16" t="s">
        <v>3153</v>
      </c>
      <c r="U242" s="16" t="s">
        <v>217</v>
      </c>
      <c r="V242" s="16" t="s">
        <v>3190</v>
      </c>
      <c r="W242" s="16" t="s">
        <v>3191</v>
      </c>
      <c r="X242" s="16" t="s">
        <v>3192</v>
      </c>
      <c r="Y242" s="16" t="s">
        <v>3192</v>
      </c>
      <c r="Z242" s="16" t="s">
        <v>3192</v>
      </c>
      <c r="AA242" s="16" t="s">
        <v>3192</v>
      </c>
      <c r="AB242" s="16" t="s">
        <v>3192</v>
      </c>
      <c r="AC242" s="16" t="s">
        <v>3193</v>
      </c>
      <c r="AE242" s="16" t="s">
        <v>3194</v>
      </c>
      <c r="AF242" s="16" t="s">
        <v>3195</v>
      </c>
      <c r="AG242" s="16" t="s">
        <v>3196</v>
      </c>
      <c r="AH242" s="16" t="s">
        <v>3192</v>
      </c>
      <c r="AI242" s="16" t="s">
        <v>3197</v>
      </c>
      <c r="AJ242" s="16" t="s">
        <v>3198</v>
      </c>
      <c r="AK242" s="16" t="s">
        <v>3199</v>
      </c>
      <c r="AL242" s="16" t="s">
        <v>3200</v>
      </c>
      <c r="AM242" s="16" t="s">
        <v>3192</v>
      </c>
      <c r="AN242" s="16" t="s">
        <v>3192</v>
      </c>
      <c r="AO242" s="16" t="s">
        <v>1073</v>
      </c>
      <c r="AP242" s="16" t="s">
        <v>3201</v>
      </c>
      <c r="AQ242" s="16" t="s">
        <v>3192</v>
      </c>
      <c r="AR242" s="16" t="s">
        <v>3202</v>
      </c>
      <c r="AS242" s="16" t="s">
        <v>3192</v>
      </c>
      <c r="AT242" s="16" t="s">
        <v>3203</v>
      </c>
      <c r="AU242" s="16" t="s">
        <v>3204</v>
      </c>
      <c r="AV242" s="16" t="s">
        <v>334</v>
      </c>
      <c r="AW242" s="16" t="s">
        <v>240</v>
      </c>
      <c r="AX242" s="16" t="s">
        <v>677</v>
      </c>
      <c r="AY242" s="16" t="s">
        <v>3192</v>
      </c>
      <c r="AZ242" s="16" t="s">
        <v>3205</v>
      </c>
      <c r="BA242" s="16" t="s">
        <v>3206</v>
      </c>
      <c r="BB242" s="16" t="s">
        <v>1073</v>
      </c>
      <c r="BC242" s="16" t="s">
        <v>3207</v>
      </c>
      <c r="BD242" s="16" t="s">
        <v>217</v>
      </c>
      <c r="BE242" s="16" t="s">
        <v>3208</v>
      </c>
      <c r="BF242" s="16" t="s">
        <v>1583</v>
      </c>
      <c r="BG242" s="16" t="s">
        <v>3209</v>
      </c>
      <c r="BH242" s="16" t="s">
        <v>3210</v>
      </c>
      <c r="BI242" s="16" t="s">
        <v>3211</v>
      </c>
      <c r="BJ242" s="16" t="s">
        <v>3161</v>
      </c>
      <c r="BK242" s="16" t="s">
        <v>3212</v>
      </c>
      <c r="BL242" s="16" t="s">
        <v>3213</v>
      </c>
      <c r="BM242" s="16" t="s">
        <v>1073</v>
      </c>
      <c r="BP242" s="16" t="s">
        <v>1888</v>
      </c>
      <c r="BQ242" s="16" t="s">
        <v>217</v>
      </c>
      <c r="BS242" s="16" t="s">
        <v>3192</v>
      </c>
      <c r="BT242" s="16" t="n">
        <f aca="false">49-(COUNTBLANK(U242:BQ242))</f>
        <v>46</v>
      </c>
      <c r="BU242" s="16" t="str">
        <f aca="false">CONCATENATE("*",BS242,"*")</f>
        <v>*dunk*</v>
      </c>
      <c r="BV242" s="16" t="n">
        <f aca="false">COUNTIFS(U242:BQ242,BU242)</f>
        <v>0</v>
      </c>
      <c r="BW242" s="18" t="n">
        <f aca="false">BV242/BT242</f>
        <v>0</v>
      </c>
      <c r="BZ242" s="18" t="str">
        <f aca="false">IF(BY242="","",(BY242/BT242))</f>
        <v/>
      </c>
      <c r="CA242" s="16" t="n">
        <f aca="false">COUNTIFS(U242:BQ242,BU241)</f>
        <v>0</v>
      </c>
      <c r="CB242" s="16" t="str">
        <f aca="false">IF(BX242="",BU242,BX242)</f>
        <v>*dunk*</v>
      </c>
      <c r="CC242" s="16" t="n">
        <f aca="false">COUNTIFS(U242:BQ242,CB241)</f>
        <v>0</v>
      </c>
      <c r="CD242" s="18" t="n">
        <f aca="false">CC242/BT242</f>
        <v>0</v>
      </c>
      <c r="CE242" s="16" t="s">
        <v>3214</v>
      </c>
      <c r="CF242" s="18" t="n">
        <f aca="false">(COUNTIFS(U242:BQ242,CE242))/BT242</f>
        <v>0</v>
      </c>
      <c r="CH242" s="16" t="s">
        <v>3215</v>
      </c>
      <c r="CI242" s="18" t="n">
        <v>0.0217391304347826</v>
      </c>
      <c r="CJ242" s="18" t="n">
        <v>0.33</v>
      </c>
      <c r="CK242" s="16" t="s">
        <v>1058</v>
      </c>
      <c r="CL242" s="16" t="s">
        <v>3187</v>
      </c>
      <c r="CP242" s="0" t="s">
        <v>3778</v>
      </c>
      <c r="CQ242" s="14" t="n">
        <v>0</v>
      </c>
      <c r="CR242" s="0" t="str">
        <f aca="false">CONCATENATE(CP242,CS242)</f>
        <v>swish*</v>
      </c>
      <c r="CS242" s="0" t="s">
        <v>3639</v>
      </c>
      <c r="CT242" s="0" t="n">
        <f aca="false">CP243</f>
        <v>0</v>
      </c>
      <c r="CU242" s="0" t="str">
        <f aca="false">CONCATENATE(CT242,CS242)</f>
        <v>0*</v>
      </c>
      <c r="CV242" s="14" t="n">
        <f aca="false">(COUNTIFS(U242:BQ242,CU242))/BT242</f>
        <v>0</v>
      </c>
      <c r="CX242" s="16" t="s">
        <v>3640</v>
      </c>
      <c r="CY242" s="16" t="s">
        <v>3737</v>
      </c>
      <c r="CZ242" s="16" t="s">
        <v>3701</v>
      </c>
    </row>
    <row r="243" customFormat="false" ht="14.4" hidden="false" customHeight="false" outlineLevel="0" collapsed="false">
      <c r="CI243" s="14" t="n">
        <f aca="false">AVERAGE(CI123:CI182)</f>
        <v>0.0417118975249675</v>
      </c>
    </row>
    <row r="244" customFormat="false" ht="14.4" hidden="false" customHeight="false" outlineLevel="0" collapsed="false">
      <c r="CI244" s="14" t="n">
        <f aca="false">AVERAGE(CI183:CI242)</f>
        <v>0.0199213481260528</v>
      </c>
    </row>
    <row r="245" customFormat="false" ht="14.4" hidden="false" customHeight="false" outlineLevel="0" collapsed="false">
      <c r="CF245" s="14" t="n">
        <f aca="false">AVERAGE(CF123:CF182)</f>
        <v>0</v>
      </c>
    </row>
    <row r="247" customFormat="false" ht="14.4" hidden="false" customHeight="false" outlineLevel="0" collapsed="false">
      <c r="CI247" s="14" t="n">
        <f aca="false">AVERAGE(CI3:CI122)</f>
        <v>0</v>
      </c>
      <c r="CJ247" s="0" t="s">
        <v>3779</v>
      </c>
    </row>
    <row r="248" customFormat="false" ht="14.4" hidden="false" customHeight="false" outlineLevel="0" collapsed="false">
      <c r="CF248" s="14" t="n">
        <f aca="false">AVERAGE(CF183:CF242)</f>
        <v>0</v>
      </c>
      <c r="CI248" s="18" t="n">
        <f aca="false">AVERAGE(CI123:CI242)</f>
        <v>0.0308166228255101</v>
      </c>
      <c r="CJ248" s="16" t="s">
        <v>3780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10690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2012-12-06T18:55:13Z</dcterms:created>
  <dc:creator>katherine</dc:creator>
  <dc:language>en-US</dc:language>
  <cp:lastPrinted>2013-01-07T17:26:11Z</cp:lastPrinted>
  <dcterms:modified xsi:type="dcterms:W3CDTF">2017-10-30T21:46:22Z</dcterms:modified>
  <cp:revision>120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